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10" sheetId="1" r:id="rId1"/>
    <sheet name="Arkusz2" sheetId="2" r:id="rId2"/>
    <sheet name="Arkusz3" sheetId="3" r:id="rId3"/>
  </sheets>
  <definedNames>
    <definedName name="_xlnm.Print_Area" localSheetId="0">'Okna 2010'!$A$1:$S$53</definedName>
  </definedNames>
  <calcPr fullCalcOnLoad="1"/>
</workbook>
</file>

<file path=xl/sharedStrings.xml><?xml version="1.0" encoding="utf-8"?>
<sst xmlns="http://schemas.openxmlformats.org/spreadsheetml/2006/main" count="160" uniqueCount="87">
  <si>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</si>
  <si>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</si>
  <si>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</si>
  <si>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</si>
  <si>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</si>
  <si>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</si>
  <si>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</si>
  <si>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</si>
  <si>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</si>
  <si>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</si>
  <si>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</si>
  <si>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</si>
  <si>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</si>
  <si>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</si>
  <si>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</si>
  <si>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</si>
  <si>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</si>
  <si>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</si>
  <si>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</si>
  <si>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</si>
  <si>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r>
      <t>Pow. 1 okna           w m</t>
    </r>
    <r>
      <rPr>
        <vertAlign val="superscript"/>
        <sz val="8"/>
        <rFont val="Arial CE"/>
        <family val="2"/>
      </rPr>
      <t>2</t>
    </r>
  </si>
  <si>
    <t>kuchnia</t>
  </si>
  <si>
    <t>Parapety zewn, obróbki blach,. łącznie m2</t>
  </si>
  <si>
    <t>łazienka</t>
  </si>
  <si>
    <t>2 pokoje</t>
  </si>
  <si>
    <t>pokój</t>
  </si>
  <si>
    <t>pokój II</t>
  </si>
  <si>
    <t>C</t>
  </si>
  <si>
    <t>D</t>
  </si>
  <si>
    <t>I</t>
  </si>
  <si>
    <t>pokój I</t>
  </si>
  <si>
    <t>klatka schodowa</t>
  </si>
  <si>
    <t>A</t>
  </si>
  <si>
    <t>pokój III</t>
  </si>
  <si>
    <t>lokal użytkowy</t>
  </si>
  <si>
    <t>pokoje</t>
  </si>
  <si>
    <t>wykucie 1 szt,   montaż 2 szt</t>
  </si>
  <si>
    <t>E</t>
  </si>
  <si>
    <t>F</t>
  </si>
  <si>
    <t>Bankowa 8/6</t>
  </si>
  <si>
    <t>pustostan</t>
  </si>
  <si>
    <t>łazienka, wc</t>
  </si>
  <si>
    <t>Bankowa 20/3</t>
  </si>
  <si>
    <t>GRYF XXI</t>
  </si>
  <si>
    <t>Bankowa 20/5</t>
  </si>
  <si>
    <t>Biuro Podatkowe</t>
  </si>
  <si>
    <t>Bankowa 20/6</t>
  </si>
  <si>
    <t>ORIFLAME</t>
  </si>
  <si>
    <t>Bankowa 20/7</t>
  </si>
  <si>
    <t>GALERIA</t>
  </si>
  <si>
    <t>Bankowa 20/8</t>
  </si>
  <si>
    <t>WARTO BYĆ</t>
  </si>
  <si>
    <t>Boh.Westerplatte 11/4</t>
  </si>
  <si>
    <t>Odrzańska 9/5</t>
  </si>
  <si>
    <t>Niedziałkowskiego 12/3</t>
  </si>
  <si>
    <t>kuchnia-drzwi</t>
  </si>
  <si>
    <t>Grunwaldzka 7</t>
  </si>
  <si>
    <t>2 pokoje po lewej</t>
  </si>
  <si>
    <t>Wojska Pol. 51/1</t>
  </si>
  <si>
    <t>Kołłątaja 11/8</t>
  </si>
  <si>
    <t>mały pokój</t>
  </si>
  <si>
    <t>Wojska Pol. 54/15</t>
  </si>
  <si>
    <t>pokój z balkonem</t>
  </si>
  <si>
    <t>Dworcowa 3/2</t>
  </si>
  <si>
    <t>Bankowa 22/6-7</t>
  </si>
  <si>
    <t>Dworcowa 3/1</t>
  </si>
  <si>
    <t>J</t>
  </si>
  <si>
    <t>okna łukowe</t>
  </si>
  <si>
    <t>Piastów 11/3</t>
  </si>
  <si>
    <t>Broniewskiego 1/4</t>
  </si>
  <si>
    <t>Podgórna 14/3</t>
  </si>
  <si>
    <t>Piastów 2</t>
  </si>
  <si>
    <t>Piastów 43</t>
  </si>
  <si>
    <t>strych</t>
  </si>
  <si>
    <t>Leśna 7/2</t>
  </si>
  <si>
    <t xml:space="preserve">pokój </t>
  </si>
  <si>
    <t>przedpokój</t>
  </si>
  <si>
    <t>Grunwaldzka 24/4</t>
  </si>
  <si>
    <t>Grunwaldzka 17/3</t>
  </si>
  <si>
    <t>Starzyńskiego 5/4</t>
  </si>
  <si>
    <t>Grunwaldzka 5</t>
  </si>
  <si>
    <t>Mazurska 6/2</t>
  </si>
  <si>
    <t>Piłsudskiego 8/3</t>
  </si>
  <si>
    <t>Polna 3/1</t>
  </si>
  <si>
    <t>Sienkiewicza 2/5</t>
  </si>
  <si>
    <t>Zestawienie   stolarki   okiennej   do  wymiany  w  lokalach  komunalnych   w 2010 roku  (II cz.)</t>
  </si>
  <si>
    <t>Zał.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</si>
</sst>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11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vertical="center" wrapText="1"/>
    </xf>
    <xf numFmtId="1" fontId="10" fillId="0" borderId="13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vertical="center" wrapText="1"/>
    </xf>
    <xf numFmtId="1" fontId="10" fillId="0" borderId="16" xfId="0" applyNumberFormat="1" applyFont="1" applyBorder="1" applyAlignment="1">
      <alignment horizontal="center" vertical="center" shrinkToFit="1"/>
    </xf>
    <xf numFmtId="1" fontId="10" fillId="0" borderId="8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 shrinkToFit="1"/>
    </xf>
    <xf numFmtId="1" fontId="10" fillId="0" borderId="13" xfId="0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25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68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1864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Normal="90" zoomScaleSheetLayoutView="10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8" sqref="J48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4.75390625" style="0" customWidth="1"/>
    <col min="4" max="4" width="17.003906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37890625" style="0" hidden="1" customWidth="1"/>
    <col min="16" max="16" width="11.00390625" style="0" hidden="1" customWidth="1"/>
    <col min="17" max="19" width="0" style="0" hidden="1" customWidth="1"/>
  </cols>
  <sheetData>
    <row r="1" spans="1:19" ht="37.5" customHeight="1">
      <c r="A1" s="85" t="s">
        <v>85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  <c r="P1" s="69" t="s">
        <v>15</v>
      </c>
      <c r="Q1" s="81"/>
      <c r="R1" s="81"/>
      <c r="S1" s="81"/>
    </row>
    <row r="2" spans="1:19" ht="19.5" customHeight="1" thickBot="1">
      <c r="A2" s="88" t="s">
        <v>86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P2" s="82"/>
      <c r="Q2" s="82"/>
      <c r="R2" s="82"/>
      <c r="S2" s="82"/>
    </row>
    <row r="3" spans="1:19" ht="12.75" customHeight="1">
      <c r="A3" s="95" t="s">
        <v>0</v>
      </c>
      <c r="B3" s="91" t="s">
        <v>1</v>
      </c>
      <c r="C3" s="91" t="s">
        <v>2</v>
      </c>
      <c r="D3" s="93" t="s">
        <v>3</v>
      </c>
      <c r="E3" s="83" t="s">
        <v>4</v>
      </c>
      <c r="F3" s="97" t="s">
        <v>5</v>
      </c>
      <c r="G3" s="98"/>
      <c r="H3" s="91" t="s">
        <v>20</v>
      </c>
      <c r="I3" s="91" t="s">
        <v>8</v>
      </c>
      <c r="J3" s="4" t="s">
        <v>17</v>
      </c>
      <c r="K3" s="91" t="s">
        <v>19</v>
      </c>
      <c r="L3" s="91" t="s">
        <v>22</v>
      </c>
      <c r="M3" s="91" t="s">
        <v>7</v>
      </c>
      <c r="N3" s="91" t="s">
        <v>6</v>
      </c>
      <c r="O3" s="91"/>
      <c r="P3" s="98" t="s">
        <v>16</v>
      </c>
      <c r="Q3" s="91" t="s">
        <v>12</v>
      </c>
      <c r="R3" s="91" t="s">
        <v>13</v>
      </c>
      <c r="S3" s="99" t="s">
        <v>14</v>
      </c>
    </row>
    <row r="4" spans="1:19" ht="17.25" customHeight="1" thickBot="1">
      <c r="A4" s="96"/>
      <c r="B4" s="92"/>
      <c r="C4" s="92"/>
      <c r="D4" s="94"/>
      <c r="E4" s="84"/>
      <c r="F4" s="1" t="s">
        <v>10</v>
      </c>
      <c r="G4" s="1" t="s">
        <v>11</v>
      </c>
      <c r="H4" s="92"/>
      <c r="I4" s="92"/>
      <c r="J4" s="1" t="s">
        <v>18</v>
      </c>
      <c r="K4" s="92"/>
      <c r="L4" s="92"/>
      <c r="M4" s="92"/>
      <c r="N4" s="92"/>
      <c r="O4" s="92"/>
      <c r="P4" s="101"/>
      <c r="Q4" s="92"/>
      <c r="R4" s="92"/>
      <c r="S4" s="100"/>
    </row>
    <row r="5" spans="1:19" ht="22.5" customHeight="1">
      <c r="A5" s="70">
        <v>1</v>
      </c>
      <c r="B5" s="73" t="s">
        <v>39</v>
      </c>
      <c r="C5" s="76" t="s">
        <v>40</v>
      </c>
      <c r="D5" s="57" t="s">
        <v>30</v>
      </c>
      <c r="E5" s="26">
        <v>1</v>
      </c>
      <c r="F5" s="24">
        <v>1.1</v>
      </c>
      <c r="G5" s="24">
        <v>1.5</v>
      </c>
      <c r="H5" s="21">
        <f aca="true" t="shared" si="0" ref="H5:H31">PRODUCT(F5:G5)</f>
        <v>1.6500000000000001</v>
      </c>
      <c r="I5" s="79">
        <f>SUM(H5*E5+H6*E6+H7*E7)</f>
        <v>4.76</v>
      </c>
      <c r="J5" s="31">
        <v>1</v>
      </c>
      <c r="K5" s="23">
        <f aca="true" t="shared" si="1" ref="K5:K31">SUM(F5+0.1)*J5</f>
        <v>1.2000000000000002</v>
      </c>
      <c r="L5" s="23">
        <f aca="true" t="shared" si="2" ref="L5:L31">SUM(F5+0.1)*E5*0.4</f>
        <v>0.4800000000000001</v>
      </c>
      <c r="M5" s="20" t="s">
        <v>32</v>
      </c>
      <c r="N5" s="16"/>
      <c r="O5" s="16"/>
      <c r="P5" s="17"/>
      <c r="Q5" s="16"/>
      <c r="R5" s="16"/>
      <c r="S5" s="18"/>
    </row>
    <row r="6" spans="1:19" ht="22.5" customHeight="1">
      <c r="A6" s="71"/>
      <c r="B6" s="74"/>
      <c r="C6" s="77"/>
      <c r="D6" s="25" t="s">
        <v>21</v>
      </c>
      <c r="E6" s="26">
        <v>1</v>
      </c>
      <c r="F6" s="24">
        <v>1.1</v>
      </c>
      <c r="G6" s="24">
        <v>1.3</v>
      </c>
      <c r="H6" s="21">
        <f t="shared" si="0"/>
        <v>1.4300000000000002</v>
      </c>
      <c r="I6" s="80"/>
      <c r="J6" s="30">
        <v>1</v>
      </c>
      <c r="K6" s="23">
        <f t="shared" si="1"/>
        <v>1.2000000000000002</v>
      </c>
      <c r="L6" s="23">
        <f t="shared" si="2"/>
        <v>0.4800000000000001</v>
      </c>
      <c r="M6" s="20" t="s">
        <v>32</v>
      </c>
      <c r="N6" s="16"/>
      <c r="O6" s="16"/>
      <c r="P6" s="17"/>
      <c r="Q6" s="16"/>
      <c r="R6" s="16"/>
      <c r="S6" s="18"/>
    </row>
    <row r="7" spans="1:19" ht="22.5" customHeight="1">
      <c r="A7" s="72"/>
      <c r="B7" s="75"/>
      <c r="C7" s="78"/>
      <c r="D7" s="29" t="s">
        <v>41</v>
      </c>
      <c r="E7" s="26">
        <v>2</v>
      </c>
      <c r="F7" s="24">
        <v>0.6</v>
      </c>
      <c r="G7" s="24">
        <v>1.4</v>
      </c>
      <c r="H7" s="21">
        <f t="shared" si="0"/>
        <v>0.84</v>
      </c>
      <c r="I7" s="63"/>
      <c r="J7" s="28">
        <v>2</v>
      </c>
      <c r="K7" s="23">
        <f t="shared" si="1"/>
        <v>1.4</v>
      </c>
      <c r="L7" s="23">
        <f t="shared" si="2"/>
        <v>0.5599999999999999</v>
      </c>
      <c r="M7" s="20" t="s">
        <v>32</v>
      </c>
      <c r="N7" s="16" t="s">
        <v>36</v>
      </c>
      <c r="O7" s="16"/>
      <c r="P7" s="17"/>
      <c r="Q7" s="16"/>
      <c r="R7" s="16"/>
      <c r="S7" s="18"/>
    </row>
    <row r="8" spans="1:19" ht="22.5" customHeight="1">
      <c r="A8" s="58">
        <v>2</v>
      </c>
      <c r="B8" s="33" t="s">
        <v>42</v>
      </c>
      <c r="C8" s="26" t="s">
        <v>34</v>
      </c>
      <c r="D8" s="25" t="s">
        <v>43</v>
      </c>
      <c r="E8" s="26">
        <v>2</v>
      </c>
      <c r="F8" s="24">
        <v>0.84</v>
      </c>
      <c r="G8" s="24">
        <v>1.02</v>
      </c>
      <c r="H8" s="21">
        <f t="shared" si="0"/>
        <v>0.8568</v>
      </c>
      <c r="I8" s="36">
        <f aca="true" t="shared" si="3" ref="I8:I21">SUM(H8*E8)</f>
        <v>1.7136</v>
      </c>
      <c r="J8" s="31">
        <v>2</v>
      </c>
      <c r="K8" s="23">
        <f t="shared" si="1"/>
        <v>1.88</v>
      </c>
      <c r="L8" s="23">
        <f t="shared" si="2"/>
        <v>0.752</v>
      </c>
      <c r="M8" s="20" t="s">
        <v>32</v>
      </c>
      <c r="N8" s="16"/>
      <c r="O8" s="16"/>
      <c r="P8" s="17"/>
      <c r="Q8" s="16"/>
      <c r="R8" s="16"/>
      <c r="S8" s="18"/>
    </row>
    <row r="9" spans="1:19" ht="23.25" customHeight="1">
      <c r="A9" s="58">
        <v>3</v>
      </c>
      <c r="B9" s="33" t="s">
        <v>44</v>
      </c>
      <c r="C9" s="26" t="s">
        <v>34</v>
      </c>
      <c r="D9" s="25" t="s">
        <v>45</v>
      </c>
      <c r="E9" s="26">
        <v>2</v>
      </c>
      <c r="F9" s="24">
        <v>1.43</v>
      </c>
      <c r="G9" s="24">
        <v>1.41</v>
      </c>
      <c r="H9" s="21">
        <f t="shared" si="0"/>
        <v>2.0162999999999998</v>
      </c>
      <c r="I9" s="36">
        <f t="shared" si="3"/>
        <v>4.0325999999999995</v>
      </c>
      <c r="J9" s="31">
        <v>2</v>
      </c>
      <c r="K9" s="23">
        <f t="shared" si="1"/>
        <v>3.06</v>
      </c>
      <c r="L9" s="23">
        <f t="shared" si="2"/>
        <v>1.2240000000000002</v>
      </c>
      <c r="M9" s="20" t="s">
        <v>27</v>
      </c>
      <c r="N9" s="16"/>
      <c r="O9" s="16"/>
      <c r="P9" s="17"/>
      <c r="Q9" s="16"/>
      <c r="R9" s="16"/>
      <c r="S9" s="18"/>
    </row>
    <row r="10" spans="1:19" ht="23.25" customHeight="1">
      <c r="A10" s="41">
        <v>4</v>
      </c>
      <c r="B10" s="33" t="s">
        <v>46</v>
      </c>
      <c r="C10" s="26" t="s">
        <v>34</v>
      </c>
      <c r="D10" s="25" t="s">
        <v>47</v>
      </c>
      <c r="E10" s="26">
        <v>2</v>
      </c>
      <c r="F10" s="24">
        <v>1.43</v>
      </c>
      <c r="G10" s="24">
        <v>1.41</v>
      </c>
      <c r="H10" s="21">
        <f t="shared" si="0"/>
        <v>2.0162999999999998</v>
      </c>
      <c r="I10" s="36">
        <f t="shared" si="3"/>
        <v>4.0325999999999995</v>
      </c>
      <c r="J10" s="31">
        <v>2</v>
      </c>
      <c r="K10" s="23">
        <f t="shared" si="1"/>
        <v>3.06</v>
      </c>
      <c r="L10" s="23">
        <f t="shared" si="2"/>
        <v>1.2240000000000002</v>
      </c>
      <c r="M10" s="20" t="s">
        <v>27</v>
      </c>
      <c r="N10" s="16"/>
      <c r="O10" s="16"/>
      <c r="P10" s="17"/>
      <c r="Q10" s="16"/>
      <c r="R10" s="16"/>
      <c r="S10" s="18"/>
    </row>
    <row r="11" spans="1:19" ht="23.25" customHeight="1">
      <c r="A11" s="32">
        <v>5</v>
      </c>
      <c r="B11" s="47" t="s">
        <v>48</v>
      </c>
      <c r="C11" s="27" t="s">
        <v>34</v>
      </c>
      <c r="D11" s="25" t="s">
        <v>49</v>
      </c>
      <c r="E11" s="26">
        <v>2</v>
      </c>
      <c r="F11" s="24">
        <v>1.43</v>
      </c>
      <c r="G11" s="24">
        <v>1.41</v>
      </c>
      <c r="H11" s="21">
        <f t="shared" si="0"/>
        <v>2.0162999999999998</v>
      </c>
      <c r="I11" s="36">
        <f t="shared" si="3"/>
        <v>4.0325999999999995</v>
      </c>
      <c r="J11" s="31">
        <v>2</v>
      </c>
      <c r="K11" s="23">
        <f t="shared" si="1"/>
        <v>3.06</v>
      </c>
      <c r="L11" s="23">
        <f t="shared" si="2"/>
        <v>1.2240000000000002</v>
      </c>
      <c r="M11" s="20" t="s">
        <v>27</v>
      </c>
      <c r="N11" s="16"/>
      <c r="O11" s="16"/>
      <c r="P11" s="17"/>
      <c r="Q11" s="16"/>
      <c r="R11" s="16"/>
      <c r="S11" s="18"/>
    </row>
    <row r="12" spans="1:19" ht="23.25" customHeight="1">
      <c r="A12" s="40">
        <v>6</v>
      </c>
      <c r="B12" s="33" t="s">
        <v>50</v>
      </c>
      <c r="C12" s="26" t="s">
        <v>34</v>
      </c>
      <c r="D12" s="25" t="s">
        <v>51</v>
      </c>
      <c r="E12" s="26">
        <v>2</v>
      </c>
      <c r="F12" s="24">
        <v>1.43</v>
      </c>
      <c r="G12" s="24">
        <v>1.41</v>
      </c>
      <c r="H12" s="21">
        <f t="shared" si="0"/>
        <v>2.0162999999999998</v>
      </c>
      <c r="I12" s="36">
        <f t="shared" si="3"/>
        <v>4.0325999999999995</v>
      </c>
      <c r="J12" s="31">
        <v>2</v>
      </c>
      <c r="K12" s="23">
        <f t="shared" si="1"/>
        <v>3.06</v>
      </c>
      <c r="L12" s="23">
        <f t="shared" si="2"/>
        <v>1.2240000000000002</v>
      </c>
      <c r="M12" s="20" t="s">
        <v>27</v>
      </c>
      <c r="N12" s="16"/>
      <c r="O12" s="16"/>
      <c r="P12" s="17"/>
      <c r="Q12" s="16"/>
      <c r="R12" s="16"/>
      <c r="S12" s="18"/>
    </row>
    <row r="13" spans="1:19" ht="23.25" customHeight="1">
      <c r="A13" s="40">
        <v>7</v>
      </c>
      <c r="B13" s="33" t="s">
        <v>64</v>
      </c>
      <c r="C13" s="26"/>
      <c r="D13" s="25" t="s">
        <v>35</v>
      </c>
      <c r="E13" s="26">
        <v>2</v>
      </c>
      <c r="F13" s="24">
        <v>1.43</v>
      </c>
      <c r="G13" s="24">
        <v>1.41</v>
      </c>
      <c r="H13" s="21">
        <f>PRODUCT(F13:G13)</f>
        <v>2.0162999999999998</v>
      </c>
      <c r="I13" s="36">
        <f>SUM(H13*E13)</f>
        <v>4.0325999999999995</v>
      </c>
      <c r="J13" s="31">
        <v>2</v>
      </c>
      <c r="K13" s="23">
        <f>SUM(F13+0.1)*J13</f>
        <v>3.06</v>
      </c>
      <c r="L13" s="23">
        <f>SUM(F13+0.1)*E13*0.4</f>
        <v>1.2240000000000002</v>
      </c>
      <c r="M13" s="20" t="s">
        <v>32</v>
      </c>
      <c r="N13" s="16"/>
      <c r="O13" s="16"/>
      <c r="P13" s="17"/>
      <c r="Q13" s="16"/>
      <c r="R13" s="16"/>
      <c r="S13" s="18"/>
    </row>
    <row r="14" spans="1:19" ht="23.25" customHeight="1">
      <c r="A14" s="32">
        <v>8</v>
      </c>
      <c r="B14" s="33" t="s">
        <v>52</v>
      </c>
      <c r="C14" s="26"/>
      <c r="D14" s="29" t="s">
        <v>21</v>
      </c>
      <c r="E14" s="26">
        <v>1</v>
      </c>
      <c r="F14" s="24">
        <v>2.08</v>
      </c>
      <c r="G14" s="24">
        <v>1.45</v>
      </c>
      <c r="H14" s="21">
        <f t="shared" si="0"/>
        <v>3.016</v>
      </c>
      <c r="I14" s="36">
        <f t="shared" si="3"/>
        <v>3.016</v>
      </c>
      <c r="J14" s="31">
        <v>1</v>
      </c>
      <c r="K14" s="23">
        <f t="shared" si="1"/>
        <v>2.18</v>
      </c>
      <c r="L14" s="23">
        <f t="shared" si="2"/>
        <v>0.8720000000000001</v>
      </c>
      <c r="M14" s="20" t="s">
        <v>27</v>
      </c>
      <c r="N14" s="16"/>
      <c r="O14" s="16"/>
      <c r="P14" s="17"/>
      <c r="Q14" s="16"/>
      <c r="R14" s="16"/>
      <c r="S14" s="18"/>
    </row>
    <row r="15" spans="1:19" ht="23.25" customHeight="1">
      <c r="A15" s="71">
        <v>9</v>
      </c>
      <c r="B15" s="73" t="s">
        <v>69</v>
      </c>
      <c r="C15" s="76"/>
      <c r="D15" s="25" t="s">
        <v>30</v>
      </c>
      <c r="E15" s="26">
        <v>2</v>
      </c>
      <c r="F15" s="24">
        <v>1.13</v>
      </c>
      <c r="G15" s="24">
        <v>1.67</v>
      </c>
      <c r="H15" s="21">
        <f aca="true" t="shared" si="4" ref="H15:H21">PRODUCT(F15:G15)</f>
        <v>1.8870999999999998</v>
      </c>
      <c r="I15" s="79">
        <f>SUM(H15*E15+H16*E16+H17*E17)</f>
        <v>7.548399999999999</v>
      </c>
      <c r="J15" s="31">
        <v>2</v>
      </c>
      <c r="K15" s="23">
        <f aca="true" t="shared" si="5" ref="K15:K21">SUM(F15+0.1)*J15</f>
        <v>2.46</v>
      </c>
      <c r="L15" s="23">
        <f aca="true" t="shared" si="6" ref="L15:L21">SUM(F15+0.1)*E15*0.4</f>
        <v>0.984</v>
      </c>
      <c r="M15" s="20" t="s">
        <v>38</v>
      </c>
      <c r="N15" s="16"/>
      <c r="O15" s="16"/>
      <c r="P15" s="17"/>
      <c r="Q15" s="16"/>
      <c r="R15" s="16"/>
      <c r="S15" s="18"/>
    </row>
    <row r="16" spans="1:19" ht="23.25" customHeight="1">
      <c r="A16" s="71"/>
      <c r="B16" s="74"/>
      <c r="C16" s="77"/>
      <c r="D16" s="25" t="s">
        <v>26</v>
      </c>
      <c r="E16" s="26">
        <v>1</v>
      </c>
      <c r="F16" s="24">
        <v>1.13</v>
      </c>
      <c r="G16" s="24">
        <v>1.67</v>
      </c>
      <c r="H16" s="21">
        <f t="shared" si="4"/>
        <v>1.8870999999999998</v>
      </c>
      <c r="I16" s="80"/>
      <c r="J16" s="30">
        <v>1</v>
      </c>
      <c r="K16" s="23">
        <f t="shared" si="5"/>
        <v>1.23</v>
      </c>
      <c r="L16" s="23">
        <f t="shared" si="6"/>
        <v>0.492</v>
      </c>
      <c r="M16" s="20" t="s">
        <v>38</v>
      </c>
      <c r="N16" s="16"/>
      <c r="O16" s="16"/>
      <c r="P16" s="17"/>
      <c r="Q16" s="16"/>
      <c r="R16" s="16"/>
      <c r="S16" s="18"/>
    </row>
    <row r="17" spans="1:19" ht="23.25" customHeight="1">
      <c r="A17" s="72"/>
      <c r="B17" s="75"/>
      <c r="C17" s="78"/>
      <c r="D17" s="29" t="s">
        <v>21</v>
      </c>
      <c r="E17" s="26">
        <v>1</v>
      </c>
      <c r="F17" s="24">
        <v>1.13</v>
      </c>
      <c r="G17" s="24">
        <v>1.67</v>
      </c>
      <c r="H17" s="21">
        <f t="shared" si="4"/>
        <v>1.8870999999999998</v>
      </c>
      <c r="I17" s="63"/>
      <c r="J17" s="28">
        <v>1</v>
      </c>
      <c r="K17" s="23">
        <f t="shared" si="5"/>
        <v>1.23</v>
      </c>
      <c r="L17" s="23">
        <f t="shared" si="6"/>
        <v>0.492</v>
      </c>
      <c r="M17" s="20" t="s">
        <v>38</v>
      </c>
      <c r="N17" s="16"/>
      <c r="O17" s="16"/>
      <c r="P17" s="17"/>
      <c r="Q17" s="16"/>
      <c r="R17" s="16"/>
      <c r="S17" s="18"/>
    </row>
    <row r="18" spans="1:19" ht="23.25" customHeight="1">
      <c r="A18" s="64">
        <v>10</v>
      </c>
      <c r="B18" s="73" t="s">
        <v>65</v>
      </c>
      <c r="C18" s="76"/>
      <c r="D18" s="35" t="s">
        <v>25</v>
      </c>
      <c r="E18" s="26">
        <v>2</v>
      </c>
      <c r="F18" s="24">
        <v>1.1</v>
      </c>
      <c r="G18" s="24">
        <v>1.7</v>
      </c>
      <c r="H18" s="21">
        <f t="shared" si="4"/>
        <v>1.87</v>
      </c>
      <c r="I18" s="79">
        <f>SUM(H18*E18+H19*E19)</f>
        <v>4.42</v>
      </c>
      <c r="J18" s="22">
        <v>2</v>
      </c>
      <c r="K18" s="23">
        <f t="shared" si="5"/>
        <v>2.4000000000000004</v>
      </c>
      <c r="L18" s="23">
        <f t="shared" si="6"/>
        <v>0.9600000000000002</v>
      </c>
      <c r="M18" s="20" t="s">
        <v>66</v>
      </c>
      <c r="N18" s="16" t="s">
        <v>67</v>
      </c>
      <c r="O18" s="16"/>
      <c r="P18" s="17"/>
      <c r="Q18" s="16"/>
      <c r="R18" s="16"/>
      <c r="S18" s="18"/>
    </row>
    <row r="19" spans="1:19" ht="23.25" customHeight="1">
      <c r="A19" s="65"/>
      <c r="B19" s="75"/>
      <c r="C19" s="78"/>
      <c r="D19" s="25" t="s">
        <v>23</v>
      </c>
      <c r="E19" s="27">
        <v>1</v>
      </c>
      <c r="F19" s="24">
        <v>0.8</v>
      </c>
      <c r="G19" s="24">
        <v>0.85</v>
      </c>
      <c r="H19" s="21">
        <f t="shared" si="4"/>
        <v>0.68</v>
      </c>
      <c r="I19" s="63"/>
      <c r="J19" s="22">
        <v>1</v>
      </c>
      <c r="K19" s="23">
        <f t="shared" si="5"/>
        <v>0.9</v>
      </c>
      <c r="L19" s="23">
        <f t="shared" si="6"/>
        <v>0.36000000000000004</v>
      </c>
      <c r="M19" s="20" t="s">
        <v>32</v>
      </c>
      <c r="N19" s="16"/>
      <c r="O19" s="16"/>
      <c r="P19" s="17"/>
      <c r="Q19" s="16"/>
      <c r="R19" s="16"/>
      <c r="S19" s="18"/>
    </row>
    <row r="20" spans="1:19" ht="23.25" customHeight="1">
      <c r="A20" s="40">
        <v>11</v>
      </c>
      <c r="B20" s="38" t="s">
        <v>63</v>
      </c>
      <c r="C20" s="37"/>
      <c r="D20" s="25" t="s">
        <v>24</v>
      </c>
      <c r="E20" s="26">
        <v>3</v>
      </c>
      <c r="F20" s="24">
        <v>1.45</v>
      </c>
      <c r="G20" s="24">
        <v>1.45</v>
      </c>
      <c r="H20" s="21">
        <f t="shared" si="4"/>
        <v>2.1025</v>
      </c>
      <c r="I20" s="36">
        <f t="shared" si="3"/>
        <v>6.3075</v>
      </c>
      <c r="J20" s="31">
        <v>3</v>
      </c>
      <c r="K20" s="23">
        <f t="shared" si="5"/>
        <v>4.65</v>
      </c>
      <c r="L20" s="23">
        <f t="shared" si="6"/>
        <v>1.8600000000000003</v>
      </c>
      <c r="M20" s="20" t="s">
        <v>37</v>
      </c>
      <c r="N20" s="16"/>
      <c r="O20" s="16"/>
      <c r="P20" s="17"/>
      <c r="Q20" s="16"/>
      <c r="R20" s="16"/>
      <c r="S20" s="18"/>
    </row>
    <row r="21" spans="1:19" ht="23.25" customHeight="1">
      <c r="A21" s="32">
        <v>12</v>
      </c>
      <c r="B21" s="33" t="s">
        <v>80</v>
      </c>
      <c r="C21" s="26" t="s">
        <v>73</v>
      </c>
      <c r="D21" s="29"/>
      <c r="E21" s="26">
        <v>3</v>
      </c>
      <c r="F21" s="24">
        <v>0.9</v>
      </c>
      <c r="G21" s="24">
        <v>1.3</v>
      </c>
      <c r="H21" s="21">
        <f t="shared" si="4"/>
        <v>1.1700000000000002</v>
      </c>
      <c r="I21" s="36">
        <f t="shared" si="3"/>
        <v>3.5100000000000007</v>
      </c>
      <c r="J21" s="31">
        <v>3</v>
      </c>
      <c r="K21" s="23">
        <f t="shared" si="5"/>
        <v>3</v>
      </c>
      <c r="L21" s="23">
        <f t="shared" si="6"/>
        <v>1.2000000000000002</v>
      </c>
      <c r="M21" s="20" t="s">
        <v>32</v>
      </c>
      <c r="N21" s="16"/>
      <c r="O21" s="16"/>
      <c r="P21" s="17"/>
      <c r="Q21" s="16"/>
      <c r="R21" s="16"/>
      <c r="S21" s="18"/>
    </row>
    <row r="22" spans="1:19" ht="23.25" customHeight="1">
      <c r="A22" s="64">
        <v>13</v>
      </c>
      <c r="B22" s="73" t="s">
        <v>56</v>
      </c>
      <c r="C22" s="76" t="s">
        <v>31</v>
      </c>
      <c r="D22" s="35"/>
      <c r="E22" s="26">
        <v>1</v>
      </c>
      <c r="F22" s="24">
        <v>1.09</v>
      </c>
      <c r="G22" s="24">
        <v>1.46</v>
      </c>
      <c r="H22" s="21">
        <f t="shared" si="0"/>
        <v>1.5914000000000001</v>
      </c>
      <c r="I22" s="79">
        <f>SUM(H22*E22+H23*E23)</f>
        <v>3.4444</v>
      </c>
      <c r="J22" s="22">
        <v>1</v>
      </c>
      <c r="K22" s="23">
        <f t="shared" si="1"/>
        <v>1.1900000000000002</v>
      </c>
      <c r="L22" s="23">
        <f t="shared" si="2"/>
        <v>0.4760000000000001</v>
      </c>
      <c r="M22" s="20" t="s">
        <v>38</v>
      </c>
      <c r="N22" s="16"/>
      <c r="O22" s="16"/>
      <c r="P22" s="17"/>
      <c r="Q22" s="16"/>
      <c r="R22" s="16"/>
      <c r="S22" s="18"/>
    </row>
    <row r="23" spans="1:19" ht="23.25" customHeight="1">
      <c r="A23" s="65"/>
      <c r="B23" s="75"/>
      <c r="C23" s="78"/>
      <c r="D23" s="25"/>
      <c r="E23" s="27">
        <v>1</v>
      </c>
      <c r="F23" s="24">
        <v>1.09</v>
      </c>
      <c r="G23" s="24">
        <v>1.7</v>
      </c>
      <c r="H23" s="21">
        <f t="shared" si="0"/>
        <v>1.853</v>
      </c>
      <c r="I23" s="63"/>
      <c r="J23" s="22">
        <v>1</v>
      </c>
      <c r="K23" s="23">
        <f t="shared" si="1"/>
        <v>1.1900000000000002</v>
      </c>
      <c r="L23" s="23">
        <f t="shared" si="2"/>
        <v>0.4760000000000001</v>
      </c>
      <c r="M23" s="20" t="s">
        <v>38</v>
      </c>
      <c r="N23" s="16"/>
      <c r="O23" s="16"/>
      <c r="P23" s="17"/>
      <c r="Q23" s="16"/>
      <c r="R23" s="16"/>
      <c r="S23" s="18"/>
    </row>
    <row r="24" spans="1:19" ht="23.25" customHeight="1">
      <c r="A24" s="64">
        <v>14</v>
      </c>
      <c r="B24" s="73" t="s">
        <v>78</v>
      </c>
      <c r="C24" s="76"/>
      <c r="D24" s="35" t="s">
        <v>25</v>
      </c>
      <c r="E24" s="26">
        <v>2</v>
      </c>
      <c r="F24" s="24">
        <v>1.1</v>
      </c>
      <c r="G24" s="24">
        <v>1.8</v>
      </c>
      <c r="H24" s="21">
        <f>PRODUCT(F24:G24)</f>
        <v>1.9800000000000002</v>
      </c>
      <c r="I24" s="79">
        <f>SUM(H24*E24+H25*E25)</f>
        <v>5.832000000000001</v>
      </c>
      <c r="J24" s="22">
        <v>2</v>
      </c>
      <c r="K24" s="23">
        <f>SUM(F24+0.1)*J24</f>
        <v>2.4000000000000004</v>
      </c>
      <c r="L24" s="23">
        <f>SUM(F24+0.1)*E24*0.4</f>
        <v>0.9600000000000002</v>
      </c>
      <c r="M24" s="20" t="s">
        <v>38</v>
      </c>
      <c r="N24" s="16"/>
      <c r="O24" s="16"/>
      <c r="P24" s="17"/>
      <c r="Q24" s="16"/>
      <c r="R24" s="16"/>
      <c r="S24" s="18"/>
    </row>
    <row r="25" spans="1:19" ht="23.25" customHeight="1">
      <c r="A25" s="65"/>
      <c r="B25" s="75"/>
      <c r="C25" s="78"/>
      <c r="D25" s="25" t="s">
        <v>21</v>
      </c>
      <c r="E25" s="27">
        <v>1</v>
      </c>
      <c r="F25" s="42">
        <v>1.04</v>
      </c>
      <c r="G25" s="42">
        <v>1.8</v>
      </c>
      <c r="H25" s="21">
        <f>PRODUCT(F25:G25)</f>
        <v>1.872</v>
      </c>
      <c r="I25" s="63"/>
      <c r="J25" s="22">
        <v>1</v>
      </c>
      <c r="K25" s="23">
        <f>SUM(F25+0.1)*J25</f>
        <v>1.1400000000000001</v>
      </c>
      <c r="L25" s="23">
        <f>SUM(F25+0.1)*E25*0.4</f>
        <v>0.45600000000000007</v>
      </c>
      <c r="M25" s="43" t="s">
        <v>38</v>
      </c>
      <c r="N25" s="44"/>
      <c r="O25" s="16"/>
      <c r="P25" s="17"/>
      <c r="Q25" s="16"/>
      <c r="R25" s="16"/>
      <c r="S25" s="18"/>
    </row>
    <row r="26" spans="1:19" ht="23.25" customHeight="1">
      <c r="A26" s="32">
        <v>15</v>
      </c>
      <c r="B26" s="33" t="s">
        <v>77</v>
      </c>
      <c r="C26" s="26"/>
      <c r="D26" s="29" t="s">
        <v>23</v>
      </c>
      <c r="E26" s="26">
        <v>1</v>
      </c>
      <c r="F26" s="42">
        <v>0.61</v>
      </c>
      <c r="G26" s="42">
        <v>1.8</v>
      </c>
      <c r="H26" s="46">
        <f>PRODUCT(F26:G26)</f>
        <v>1.098</v>
      </c>
      <c r="I26" s="36">
        <f>SUM(H26*E26)</f>
        <v>1.098</v>
      </c>
      <c r="J26" s="31">
        <v>1</v>
      </c>
      <c r="K26" s="45">
        <f>SUM(F26+0.1)*J26</f>
        <v>0.71</v>
      </c>
      <c r="L26" s="45">
        <f>SUM(F26+0.1)*E26*0.4</f>
        <v>0.284</v>
      </c>
      <c r="M26" s="43" t="s">
        <v>29</v>
      </c>
      <c r="N26" s="16"/>
      <c r="O26" s="16"/>
      <c r="P26" s="17"/>
      <c r="Q26" s="16"/>
      <c r="R26" s="16"/>
      <c r="S26" s="18"/>
    </row>
    <row r="27" spans="1:19" ht="23.25" customHeight="1">
      <c r="A27" s="32">
        <v>16</v>
      </c>
      <c r="B27" s="38" t="s">
        <v>59</v>
      </c>
      <c r="C27" s="37"/>
      <c r="D27" s="29" t="s">
        <v>60</v>
      </c>
      <c r="E27" s="26">
        <v>1</v>
      </c>
      <c r="F27" s="24">
        <v>1.16</v>
      </c>
      <c r="G27" s="24">
        <v>1.18</v>
      </c>
      <c r="H27" s="21">
        <f t="shared" si="0"/>
        <v>1.3687999999999998</v>
      </c>
      <c r="I27" s="36">
        <f>SUM(H27*E27)</f>
        <v>1.3687999999999998</v>
      </c>
      <c r="J27" s="31">
        <v>1</v>
      </c>
      <c r="K27" s="23">
        <f t="shared" si="1"/>
        <v>1.26</v>
      </c>
      <c r="L27" s="23">
        <f t="shared" si="2"/>
        <v>0.504</v>
      </c>
      <c r="M27" s="20" t="s">
        <v>32</v>
      </c>
      <c r="N27" s="16"/>
      <c r="O27" s="16"/>
      <c r="P27" s="17"/>
      <c r="Q27" s="16"/>
      <c r="R27" s="16"/>
      <c r="S27" s="18"/>
    </row>
    <row r="28" spans="1:19" ht="23.25" customHeight="1">
      <c r="A28" s="71">
        <v>17</v>
      </c>
      <c r="B28" s="73" t="s">
        <v>74</v>
      </c>
      <c r="C28" s="76" t="s">
        <v>40</v>
      </c>
      <c r="D28" s="25" t="s">
        <v>75</v>
      </c>
      <c r="E28" s="26">
        <v>1</v>
      </c>
      <c r="F28" s="24">
        <v>1.03</v>
      </c>
      <c r="G28" s="24">
        <v>1.58</v>
      </c>
      <c r="H28" s="21">
        <f t="shared" si="0"/>
        <v>1.6274000000000002</v>
      </c>
      <c r="I28" s="79">
        <f>SUM(H28*E28+H29*E29+H30*E30)</f>
        <v>3.5079000000000002</v>
      </c>
      <c r="J28" s="31">
        <v>1</v>
      </c>
      <c r="K28" s="23">
        <f t="shared" si="1"/>
        <v>1.1300000000000001</v>
      </c>
      <c r="L28" s="23">
        <f t="shared" si="2"/>
        <v>0.45200000000000007</v>
      </c>
      <c r="M28" s="20" t="s">
        <v>32</v>
      </c>
      <c r="N28" s="16"/>
      <c r="O28" s="16"/>
      <c r="P28" s="17"/>
      <c r="Q28" s="16"/>
      <c r="R28" s="16"/>
      <c r="S28" s="18"/>
    </row>
    <row r="29" spans="1:19" ht="23.25" customHeight="1">
      <c r="A29" s="71"/>
      <c r="B29" s="74"/>
      <c r="C29" s="77"/>
      <c r="D29" s="25" t="s">
        <v>76</v>
      </c>
      <c r="E29" s="26">
        <v>1</v>
      </c>
      <c r="F29" s="24">
        <v>0.95</v>
      </c>
      <c r="G29" s="24">
        <v>1.04</v>
      </c>
      <c r="H29" s="21">
        <f t="shared" si="0"/>
        <v>0.988</v>
      </c>
      <c r="I29" s="80"/>
      <c r="J29" s="30">
        <v>1</v>
      </c>
      <c r="K29" s="23">
        <f t="shared" si="1"/>
        <v>1.05</v>
      </c>
      <c r="L29" s="23">
        <f t="shared" si="2"/>
        <v>0.42000000000000004</v>
      </c>
      <c r="M29" s="20" t="s">
        <v>32</v>
      </c>
      <c r="N29" s="16"/>
      <c r="O29" s="16"/>
      <c r="P29" s="17"/>
      <c r="Q29" s="16"/>
      <c r="R29" s="16"/>
      <c r="S29" s="18"/>
    </row>
    <row r="30" spans="1:19" ht="23.25" customHeight="1">
      <c r="A30" s="72"/>
      <c r="B30" s="75"/>
      <c r="C30" s="78"/>
      <c r="D30" s="29" t="s">
        <v>21</v>
      </c>
      <c r="E30" s="26">
        <v>1</v>
      </c>
      <c r="F30" s="24">
        <v>0.85</v>
      </c>
      <c r="G30" s="24">
        <v>1.05</v>
      </c>
      <c r="H30" s="21">
        <f t="shared" si="0"/>
        <v>0.8925</v>
      </c>
      <c r="I30" s="63"/>
      <c r="J30" s="28">
        <v>1</v>
      </c>
      <c r="K30" s="23">
        <f t="shared" si="1"/>
        <v>0.95</v>
      </c>
      <c r="L30" s="23">
        <f t="shared" si="2"/>
        <v>0.38</v>
      </c>
      <c r="M30" s="20" t="s">
        <v>32</v>
      </c>
      <c r="N30" s="16"/>
      <c r="O30" s="16"/>
      <c r="P30" s="17"/>
      <c r="Q30" s="16"/>
      <c r="R30" s="16"/>
      <c r="S30" s="18"/>
    </row>
    <row r="31" spans="1:19" ht="23.25" customHeight="1">
      <c r="A31" s="32">
        <v>18</v>
      </c>
      <c r="B31" s="33" t="s">
        <v>81</v>
      </c>
      <c r="C31" s="26" t="s">
        <v>40</v>
      </c>
      <c r="D31" s="25" t="s">
        <v>23</v>
      </c>
      <c r="E31" s="26">
        <v>1</v>
      </c>
      <c r="F31" s="24">
        <v>0.65</v>
      </c>
      <c r="G31" s="24">
        <v>1.5</v>
      </c>
      <c r="H31" s="21">
        <f t="shared" si="0"/>
        <v>0.9750000000000001</v>
      </c>
      <c r="I31" s="36">
        <f>SUM(H31*E31)</f>
        <v>0.9750000000000001</v>
      </c>
      <c r="J31" s="31">
        <v>1</v>
      </c>
      <c r="K31" s="23">
        <f t="shared" si="1"/>
        <v>0.75</v>
      </c>
      <c r="L31" s="23">
        <f t="shared" si="2"/>
        <v>0.30000000000000004</v>
      </c>
      <c r="M31" s="20" t="s">
        <v>29</v>
      </c>
      <c r="N31" s="16"/>
      <c r="O31" s="16"/>
      <c r="P31" s="17"/>
      <c r="Q31" s="16"/>
      <c r="R31" s="16"/>
      <c r="S31" s="18"/>
    </row>
    <row r="32" spans="1:19" ht="23.25" customHeight="1">
      <c r="A32" s="64">
        <v>19</v>
      </c>
      <c r="B32" s="73" t="s">
        <v>54</v>
      </c>
      <c r="C32" s="76" t="s">
        <v>40</v>
      </c>
      <c r="D32" s="25" t="s">
        <v>30</v>
      </c>
      <c r="E32" s="26">
        <v>2</v>
      </c>
      <c r="F32" s="24">
        <v>0.85</v>
      </c>
      <c r="G32" s="24">
        <v>1.43</v>
      </c>
      <c r="H32" s="21">
        <f aca="true" t="shared" si="7" ref="H32:H39">PRODUCT(F32:G32)</f>
        <v>1.2155</v>
      </c>
      <c r="I32" s="80">
        <f>SUM(H32*E32+H33*E33+H34*E34+H35*E35+H36*E36)</f>
        <v>10.982499999999998</v>
      </c>
      <c r="J32" s="22">
        <v>2</v>
      </c>
      <c r="K32" s="23">
        <f aca="true" t="shared" si="8" ref="K32:K39">SUM(F32+0.1)*J32</f>
        <v>1.9</v>
      </c>
      <c r="L32" s="23">
        <f aca="true" t="shared" si="9" ref="L32:L39">SUM(F32+0.1)*E32*0.4</f>
        <v>0.76</v>
      </c>
      <c r="M32" s="20" t="s">
        <v>32</v>
      </c>
      <c r="N32" s="16"/>
      <c r="O32" s="16"/>
      <c r="P32" s="17"/>
      <c r="Q32" s="16"/>
      <c r="R32" s="16"/>
      <c r="S32" s="18"/>
    </row>
    <row r="33" spans="1:19" ht="23.25" customHeight="1">
      <c r="A33" s="68"/>
      <c r="B33" s="74"/>
      <c r="C33" s="77"/>
      <c r="D33" s="66" t="s">
        <v>26</v>
      </c>
      <c r="E33" s="27">
        <v>3</v>
      </c>
      <c r="F33" s="24">
        <v>0.84</v>
      </c>
      <c r="G33" s="24">
        <v>1.43</v>
      </c>
      <c r="H33" s="21">
        <f t="shared" si="7"/>
        <v>1.2011999999999998</v>
      </c>
      <c r="I33" s="80"/>
      <c r="J33" s="22">
        <v>3</v>
      </c>
      <c r="K33" s="23">
        <f t="shared" si="8"/>
        <v>2.82</v>
      </c>
      <c r="L33" s="23">
        <f t="shared" si="9"/>
        <v>1.128</v>
      </c>
      <c r="M33" s="20" t="s">
        <v>32</v>
      </c>
      <c r="N33" s="16"/>
      <c r="O33" s="16"/>
      <c r="P33" s="17"/>
      <c r="Q33" s="16"/>
      <c r="R33" s="16"/>
      <c r="S33" s="18"/>
    </row>
    <row r="34" spans="1:19" ht="23.25" customHeight="1">
      <c r="A34" s="68"/>
      <c r="B34" s="74"/>
      <c r="C34" s="77"/>
      <c r="D34" s="67"/>
      <c r="E34" s="27">
        <v>1</v>
      </c>
      <c r="F34" s="24">
        <v>1.46</v>
      </c>
      <c r="G34" s="24">
        <v>1.43</v>
      </c>
      <c r="H34" s="21">
        <f t="shared" si="7"/>
        <v>2.0877999999999997</v>
      </c>
      <c r="I34" s="80"/>
      <c r="J34" s="22">
        <v>1</v>
      </c>
      <c r="K34" s="23">
        <f t="shared" si="8"/>
        <v>1.56</v>
      </c>
      <c r="L34" s="23">
        <f t="shared" si="9"/>
        <v>0.6240000000000001</v>
      </c>
      <c r="M34" s="20" t="s">
        <v>27</v>
      </c>
      <c r="N34" s="16"/>
      <c r="O34" s="16"/>
      <c r="P34" s="17"/>
      <c r="Q34" s="16"/>
      <c r="R34" s="16"/>
      <c r="S34" s="18"/>
    </row>
    <row r="35" spans="1:19" ht="23.25" customHeight="1">
      <c r="A35" s="68"/>
      <c r="B35" s="74"/>
      <c r="C35" s="77"/>
      <c r="D35" s="25" t="s">
        <v>55</v>
      </c>
      <c r="E35" s="27">
        <v>1</v>
      </c>
      <c r="F35" s="24">
        <v>0.75</v>
      </c>
      <c r="G35" s="24">
        <v>2.25</v>
      </c>
      <c r="H35" s="21">
        <f t="shared" si="7"/>
        <v>1.6875</v>
      </c>
      <c r="I35" s="80"/>
      <c r="J35" s="22">
        <v>0</v>
      </c>
      <c r="K35" s="23">
        <f t="shared" si="8"/>
        <v>0</v>
      </c>
      <c r="L35" s="23">
        <f t="shared" si="9"/>
        <v>0.34</v>
      </c>
      <c r="M35" s="20"/>
      <c r="N35" s="16"/>
      <c r="O35" s="16"/>
      <c r="P35" s="17"/>
      <c r="Q35" s="16"/>
      <c r="R35" s="16"/>
      <c r="S35" s="18"/>
    </row>
    <row r="36" spans="1:19" ht="23.25" customHeight="1">
      <c r="A36" s="65"/>
      <c r="B36" s="75"/>
      <c r="C36" s="78"/>
      <c r="D36" s="25" t="s">
        <v>23</v>
      </c>
      <c r="E36" s="27">
        <v>1</v>
      </c>
      <c r="F36" s="24">
        <v>0.82</v>
      </c>
      <c r="G36" s="24">
        <v>1.43</v>
      </c>
      <c r="H36" s="21">
        <f t="shared" si="7"/>
        <v>1.1725999999999999</v>
      </c>
      <c r="I36" s="63"/>
      <c r="J36" s="22">
        <v>1</v>
      </c>
      <c r="K36" s="23">
        <f t="shared" si="8"/>
        <v>0.9199999999999999</v>
      </c>
      <c r="L36" s="23">
        <f t="shared" si="9"/>
        <v>0.368</v>
      </c>
      <c r="M36" s="20" t="s">
        <v>29</v>
      </c>
      <c r="N36" s="16"/>
      <c r="O36" s="16"/>
      <c r="P36" s="17"/>
      <c r="Q36" s="16"/>
      <c r="R36" s="16"/>
      <c r="S36" s="18"/>
    </row>
    <row r="37" spans="1:19" ht="23.25" customHeight="1">
      <c r="A37" s="64">
        <v>20</v>
      </c>
      <c r="B37" s="73" t="s">
        <v>53</v>
      </c>
      <c r="C37" s="76" t="s">
        <v>40</v>
      </c>
      <c r="D37" s="35" t="s">
        <v>25</v>
      </c>
      <c r="E37" s="26">
        <v>1</v>
      </c>
      <c r="F37" s="24">
        <v>0.75</v>
      </c>
      <c r="G37" s="24">
        <v>1.07</v>
      </c>
      <c r="H37" s="21">
        <f t="shared" si="7"/>
        <v>0.8025</v>
      </c>
      <c r="I37" s="79">
        <f>SUM(H37*E37+H38*E38)</f>
        <v>1.605</v>
      </c>
      <c r="J37" s="22">
        <v>1</v>
      </c>
      <c r="K37" s="23">
        <f t="shared" si="8"/>
        <v>0.85</v>
      </c>
      <c r="L37" s="23">
        <f t="shared" si="9"/>
        <v>0.34</v>
      </c>
      <c r="M37" s="20" t="s">
        <v>32</v>
      </c>
      <c r="N37" s="16"/>
      <c r="O37" s="16"/>
      <c r="P37" s="17"/>
      <c r="Q37" s="16"/>
      <c r="R37" s="16"/>
      <c r="S37" s="18"/>
    </row>
    <row r="38" spans="1:19" ht="23.25" customHeight="1">
      <c r="A38" s="65"/>
      <c r="B38" s="75"/>
      <c r="C38" s="78"/>
      <c r="D38" s="25" t="s">
        <v>21</v>
      </c>
      <c r="E38" s="27">
        <v>1</v>
      </c>
      <c r="F38" s="24">
        <v>0.75</v>
      </c>
      <c r="G38" s="24">
        <v>1.07</v>
      </c>
      <c r="H38" s="21">
        <f t="shared" si="7"/>
        <v>0.8025</v>
      </c>
      <c r="I38" s="63"/>
      <c r="J38" s="22">
        <v>1</v>
      </c>
      <c r="K38" s="23">
        <f t="shared" si="8"/>
        <v>0.85</v>
      </c>
      <c r="L38" s="23">
        <f t="shared" si="9"/>
        <v>0.34</v>
      </c>
      <c r="M38" s="20" t="s">
        <v>32</v>
      </c>
      <c r="N38" s="16"/>
      <c r="O38" s="16"/>
      <c r="P38" s="17"/>
      <c r="Q38" s="16"/>
      <c r="R38" s="16"/>
      <c r="S38" s="18"/>
    </row>
    <row r="39" spans="1:19" ht="23.25" customHeight="1">
      <c r="A39" s="34">
        <v>21</v>
      </c>
      <c r="B39" s="33" t="s">
        <v>71</v>
      </c>
      <c r="C39" s="26" t="s">
        <v>31</v>
      </c>
      <c r="D39" s="25"/>
      <c r="E39" s="26">
        <v>1</v>
      </c>
      <c r="F39" s="24">
        <v>1.09</v>
      </c>
      <c r="G39" s="24">
        <v>1.65</v>
      </c>
      <c r="H39" s="21">
        <f t="shared" si="7"/>
        <v>1.7985</v>
      </c>
      <c r="I39" s="36">
        <f>SUM(H39*E39)</f>
        <v>1.7985</v>
      </c>
      <c r="J39" s="31">
        <v>1</v>
      </c>
      <c r="K39" s="23">
        <f t="shared" si="8"/>
        <v>1.1900000000000002</v>
      </c>
      <c r="L39" s="23">
        <f t="shared" si="9"/>
        <v>0.4760000000000001</v>
      </c>
      <c r="M39" s="20" t="s">
        <v>38</v>
      </c>
      <c r="N39" s="16"/>
      <c r="O39" s="16"/>
      <c r="P39" s="17"/>
      <c r="Q39" s="16"/>
      <c r="R39" s="16"/>
      <c r="S39" s="18"/>
    </row>
    <row r="40" spans="1:19" ht="23.25" customHeight="1">
      <c r="A40" s="32">
        <v>22</v>
      </c>
      <c r="B40" s="33" t="s">
        <v>68</v>
      </c>
      <c r="C40" s="26"/>
      <c r="D40" s="25" t="s">
        <v>33</v>
      </c>
      <c r="E40" s="26">
        <v>2</v>
      </c>
      <c r="F40" s="24">
        <v>1.02</v>
      </c>
      <c r="G40" s="24">
        <v>1.42</v>
      </c>
      <c r="H40" s="21">
        <f aca="true" t="shared" si="10" ref="H40:H50">PRODUCT(F40:G40)</f>
        <v>1.4484</v>
      </c>
      <c r="I40" s="36">
        <f>SUM(H40*E40)</f>
        <v>2.8968</v>
      </c>
      <c r="J40" s="31">
        <v>2</v>
      </c>
      <c r="K40" s="23">
        <f aca="true" t="shared" si="11" ref="K40:K50">SUM(F40+0.1)*J40</f>
        <v>2.24</v>
      </c>
      <c r="L40" s="23">
        <f aca="true" t="shared" si="12" ref="L40:L50">SUM(F40+0.1)*E40*0.4</f>
        <v>0.8960000000000001</v>
      </c>
      <c r="M40" s="20" t="s">
        <v>32</v>
      </c>
      <c r="N40" s="16"/>
      <c r="O40" s="16"/>
      <c r="P40" s="17"/>
      <c r="Q40" s="16"/>
      <c r="R40" s="16"/>
      <c r="S40" s="18"/>
    </row>
    <row r="41" spans="1:19" ht="23.25" customHeight="1">
      <c r="A41" s="32">
        <v>23</v>
      </c>
      <c r="B41" s="33" t="s">
        <v>72</v>
      </c>
      <c r="C41" s="26" t="s">
        <v>73</v>
      </c>
      <c r="D41" s="29"/>
      <c r="E41" s="26">
        <v>6</v>
      </c>
      <c r="F41" s="24">
        <v>0.69</v>
      </c>
      <c r="G41" s="24">
        <v>0.57</v>
      </c>
      <c r="H41" s="21">
        <f t="shared" si="10"/>
        <v>0.3932999999999999</v>
      </c>
      <c r="I41" s="36">
        <f>SUM(H41*E41)</f>
        <v>2.3597999999999995</v>
      </c>
      <c r="J41" s="31">
        <v>6</v>
      </c>
      <c r="K41" s="23">
        <f t="shared" si="11"/>
        <v>4.739999999999999</v>
      </c>
      <c r="L41" s="23">
        <f t="shared" si="12"/>
        <v>1.896</v>
      </c>
      <c r="M41" s="20" t="s">
        <v>32</v>
      </c>
      <c r="N41" s="16"/>
      <c r="O41" s="16"/>
      <c r="P41" s="17"/>
      <c r="Q41" s="16"/>
      <c r="R41" s="16"/>
      <c r="S41" s="18"/>
    </row>
    <row r="42" spans="1:19" ht="23.25" customHeight="1">
      <c r="A42" s="39">
        <v>24</v>
      </c>
      <c r="B42" s="33" t="s">
        <v>82</v>
      </c>
      <c r="C42" s="26"/>
      <c r="D42" s="25" t="s">
        <v>25</v>
      </c>
      <c r="E42" s="26">
        <v>1</v>
      </c>
      <c r="F42" s="24">
        <v>2.38</v>
      </c>
      <c r="G42" s="24">
        <v>1.4</v>
      </c>
      <c r="H42" s="21">
        <f>PRODUCT(F42:G42)</f>
        <v>3.332</v>
      </c>
      <c r="I42" s="36">
        <f>SUM(H42*E42)</f>
        <v>3.332</v>
      </c>
      <c r="J42" s="31">
        <v>1</v>
      </c>
      <c r="K42" s="23">
        <f>SUM(F42+0.1)*J42</f>
        <v>2.48</v>
      </c>
      <c r="L42" s="23">
        <f>SUM(F42+0.1)*E42*0.4</f>
        <v>0.992</v>
      </c>
      <c r="M42" s="20" t="s">
        <v>28</v>
      </c>
      <c r="N42" s="16"/>
      <c r="O42" s="16"/>
      <c r="P42" s="17"/>
      <c r="Q42" s="16"/>
      <c r="R42" s="16"/>
      <c r="S42" s="18"/>
    </row>
    <row r="43" spans="1:19" ht="23.25" customHeight="1">
      <c r="A43" s="71">
        <v>25</v>
      </c>
      <c r="B43" s="73" t="s">
        <v>70</v>
      </c>
      <c r="C43" s="76"/>
      <c r="D43" s="25" t="s">
        <v>30</v>
      </c>
      <c r="E43" s="26">
        <v>2</v>
      </c>
      <c r="F43" s="24">
        <v>1.11</v>
      </c>
      <c r="G43" s="24">
        <v>1.89</v>
      </c>
      <c r="H43" s="21">
        <f t="shared" si="10"/>
        <v>2.0979</v>
      </c>
      <c r="I43" s="79">
        <f>SUM(H43*E43+H44*E44+H45*E45)</f>
        <v>8.3916</v>
      </c>
      <c r="J43" s="31">
        <v>2</v>
      </c>
      <c r="K43" s="23">
        <f t="shared" si="11"/>
        <v>2.4200000000000004</v>
      </c>
      <c r="L43" s="23">
        <f t="shared" si="12"/>
        <v>0.9680000000000002</v>
      </c>
      <c r="M43" s="20" t="s">
        <v>38</v>
      </c>
      <c r="N43" s="16"/>
      <c r="O43" s="16"/>
      <c r="P43" s="17"/>
      <c r="Q43" s="16"/>
      <c r="R43" s="16"/>
      <c r="S43" s="18"/>
    </row>
    <row r="44" spans="1:19" ht="23.25" customHeight="1">
      <c r="A44" s="71"/>
      <c r="B44" s="74"/>
      <c r="C44" s="77"/>
      <c r="D44" s="25" t="s">
        <v>26</v>
      </c>
      <c r="E44" s="26">
        <v>1</v>
      </c>
      <c r="F44" s="24">
        <v>1.11</v>
      </c>
      <c r="G44" s="24">
        <v>1.89</v>
      </c>
      <c r="H44" s="21">
        <f t="shared" si="10"/>
        <v>2.0979</v>
      </c>
      <c r="I44" s="80"/>
      <c r="J44" s="30">
        <v>1</v>
      </c>
      <c r="K44" s="23">
        <f t="shared" si="11"/>
        <v>1.2100000000000002</v>
      </c>
      <c r="L44" s="23">
        <f t="shared" si="12"/>
        <v>0.4840000000000001</v>
      </c>
      <c r="M44" s="20" t="s">
        <v>38</v>
      </c>
      <c r="N44" s="16"/>
      <c r="O44" s="16"/>
      <c r="P44" s="17"/>
      <c r="Q44" s="16"/>
      <c r="R44" s="16"/>
      <c r="S44" s="18"/>
    </row>
    <row r="45" spans="1:19" ht="23.25" customHeight="1">
      <c r="A45" s="72"/>
      <c r="B45" s="75"/>
      <c r="C45" s="78"/>
      <c r="D45" s="29" t="s">
        <v>21</v>
      </c>
      <c r="E45" s="26">
        <v>1</v>
      </c>
      <c r="F45" s="24">
        <v>1.11</v>
      </c>
      <c r="G45" s="24">
        <v>1.89</v>
      </c>
      <c r="H45" s="21">
        <f t="shared" si="10"/>
        <v>2.0979</v>
      </c>
      <c r="I45" s="63"/>
      <c r="J45" s="28">
        <v>1</v>
      </c>
      <c r="K45" s="23">
        <f t="shared" si="11"/>
        <v>1.2100000000000002</v>
      </c>
      <c r="L45" s="23">
        <f t="shared" si="12"/>
        <v>0.4840000000000001</v>
      </c>
      <c r="M45" s="20" t="s">
        <v>38</v>
      </c>
      <c r="N45" s="16"/>
      <c r="O45" s="16"/>
      <c r="P45" s="17"/>
      <c r="Q45" s="16"/>
      <c r="R45" s="16"/>
      <c r="S45" s="18"/>
    </row>
    <row r="46" spans="1:19" ht="23.25" customHeight="1">
      <c r="A46" s="56">
        <v>26</v>
      </c>
      <c r="B46" s="33" t="s">
        <v>83</v>
      </c>
      <c r="C46" s="26"/>
      <c r="D46" s="25" t="s">
        <v>25</v>
      </c>
      <c r="E46" s="26">
        <v>2</v>
      </c>
      <c r="F46" s="24">
        <v>1.13</v>
      </c>
      <c r="G46" s="24">
        <v>2.2</v>
      </c>
      <c r="H46" s="21">
        <f t="shared" si="10"/>
        <v>2.4859999999999998</v>
      </c>
      <c r="I46" s="36">
        <f>SUM(H46*E46)</f>
        <v>4.9719999999999995</v>
      </c>
      <c r="J46" s="31">
        <v>2</v>
      </c>
      <c r="K46" s="23">
        <f t="shared" si="11"/>
        <v>2.46</v>
      </c>
      <c r="L46" s="23">
        <f t="shared" si="12"/>
        <v>0.984</v>
      </c>
      <c r="M46" s="20" t="s">
        <v>38</v>
      </c>
      <c r="N46" s="16"/>
      <c r="O46" s="16"/>
      <c r="P46" s="17"/>
      <c r="Q46" s="16"/>
      <c r="R46" s="16"/>
      <c r="S46" s="18"/>
    </row>
    <row r="47" spans="1:19" ht="23.25" customHeight="1">
      <c r="A47" s="64">
        <v>27</v>
      </c>
      <c r="B47" s="73" t="s">
        <v>84</v>
      </c>
      <c r="C47" s="76"/>
      <c r="D47" s="35" t="s">
        <v>25</v>
      </c>
      <c r="E47" s="26">
        <v>1</v>
      </c>
      <c r="F47" s="24">
        <v>1.07</v>
      </c>
      <c r="G47" s="24">
        <v>1.64</v>
      </c>
      <c r="H47" s="21">
        <f>PRODUCT(F47:G47)</f>
        <v>1.7548</v>
      </c>
      <c r="I47" s="79">
        <f>SUM(H47*E47+H48*E48)</f>
        <v>3.0987999999999998</v>
      </c>
      <c r="J47" s="22">
        <v>1</v>
      </c>
      <c r="K47" s="23">
        <f>SUM(F47+0.1)*J47</f>
        <v>1.1700000000000002</v>
      </c>
      <c r="L47" s="23">
        <f>SUM(F47+0.1)*E47*0.4</f>
        <v>0.4680000000000001</v>
      </c>
      <c r="M47" s="20" t="s">
        <v>66</v>
      </c>
      <c r="N47" s="16" t="s">
        <v>67</v>
      </c>
      <c r="O47" s="16"/>
      <c r="P47" s="17"/>
      <c r="Q47" s="16"/>
      <c r="R47" s="16"/>
      <c r="S47" s="18"/>
    </row>
    <row r="48" spans="1:19" ht="23.25" customHeight="1">
      <c r="A48" s="65"/>
      <c r="B48" s="75"/>
      <c r="C48" s="78"/>
      <c r="D48" s="25" t="s">
        <v>21</v>
      </c>
      <c r="E48" s="27">
        <v>1</v>
      </c>
      <c r="F48" s="24">
        <v>1.12</v>
      </c>
      <c r="G48" s="24">
        <v>1.2</v>
      </c>
      <c r="H48" s="21">
        <f>PRODUCT(F48:G48)</f>
        <v>1.344</v>
      </c>
      <c r="I48" s="63"/>
      <c r="J48" s="22">
        <v>1</v>
      </c>
      <c r="K48" s="23">
        <f>SUM(F48+0.1)*J48</f>
        <v>1.2200000000000002</v>
      </c>
      <c r="L48" s="23">
        <f>SUM(F48+0.1)*E48*0.4</f>
        <v>0.4880000000000001</v>
      </c>
      <c r="M48" s="20" t="s">
        <v>38</v>
      </c>
      <c r="N48" s="16"/>
      <c r="O48" s="16"/>
      <c r="P48" s="17"/>
      <c r="Q48" s="16"/>
      <c r="R48" s="16"/>
      <c r="S48" s="18"/>
    </row>
    <row r="49" spans="1:19" ht="23.25" customHeight="1">
      <c r="A49" s="64">
        <v>28</v>
      </c>
      <c r="B49" s="73" t="s">
        <v>79</v>
      </c>
      <c r="C49" s="76"/>
      <c r="D49" s="35" t="s">
        <v>30</v>
      </c>
      <c r="E49" s="26">
        <v>1</v>
      </c>
      <c r="F49" s="24">
        <v>1.06</v>
      </c>
      <c r="G49" s="24">
        <v>1.7</v>
      </c>
      <c r="H49" s="21">
        <f t="shared" si="10"/>
        <v>1.802</v>
      </c>
      <c r="I49" s="79">
        <f>SUM(H49*E49+H50*E50)</f>
        <v>5.406000000000001</v>
      </c>
      <c r="J49" s="22">
        <v>1</v>
      </c>
      <c r="K49" s="23">
        <f t="shared" si="11"/>
        <v>1.1600000000000001</v>
      </c>
      <c r="L49" s="23">
        <f t="shared" si="12"/>
        <v>0.4640000000000001</v>
      </c>
      <c r="M49" s="20" t="s">
        <v>32</v>
      </c>
      <c r="N49" s="16"/>
      <c r="O49" s="16"/>
      <c r="P49" s="17"/>
      <c r="Q49" s="16"/>
      <c r="R49" s="16"/>
      <c r="S49" s="18"/>
    </row>
    <row r="50" spans="1:19" ht="23.25" customHeight="1">
      <c r="A50" s="65"/>
      <c r="B50" s="75"/>
      <c r="C50" s="78"/>
      <c r="D50" s="25" t="s">
        <v>26</v>
      </c>
      <c r="E50" s="27">
        <v>2</v>
      </c>
      <c r="F50" s="42">
        <v>1.06</v>
      </c>
      <c r="G50" s="42">
        <v>1.7</v>
      </c>
      <c r="H50" s="21">
        <f t="shared" si="10"/>
        <v>1.802</v>
      </c>
      <c r="I50" s="63"/>
      <c r="J50" s="22">
        <v>2</v>
      </c>
      <c r="K50" s="23">
        <f t="shared" si="11"/>
        <v>2.3200000000000003</v>
      </c>
      <c r="L50" s="23">
        <f t="shared" si="12"/>
        <v>0.9280000000000002</v>
      </c>
      <c r="M50" s="43" t="s">
        <v>32</v>
      </c>
      <c r="N50" s="44"/>
      <c r="O50" s="16"/>
      <c r="P50" s="17"/>
      <c r="Q50" s="16"/>
      <c r="R50" s="16"/>
      <c r="S50" s="18"/>
    </row>
    <row r="51" spans="1:19" ht="23.25" customHeight="1">
      <c r="A51" s="32">
        <v>29</v>
      </c>
      <c r="B51" s="33" t="s">
        <v>58</v>
      </c>
      <c r="C51" s="26"/>
      <c r="D51" s="29" t="s">
        <v>57</v>
      </c>
      <c r="E51" s="26">
        <v>3</v>
      </c>
      <c r="F51" s="24">
        <v>1.04</v>
      </c>
      <c r="G51" s="24">
        <v>1.76</v>
      </c>
      <c r="H51" s="36">
        <f>PRODUCT(F51:G51)</f>
        <v>1.8304</v>
      </c>
      <c r="I51" s="36">
        <f>SUM(H51*E51)</f>
        <v>5.4912</v>
      </c>
      <c r="J51" s="31">
        <v>3</v>
      </c>
      <c r="K51" s="45">
        <f>SUM(F51+0.1)*J51</f>
        <v>3.4200000000000004</v>
      </c>
      <c r="L51" s="45">
        <f>SUM(F51+0.1)*E51*0.4</f>
        <v>1.3680000000000003</v>
      </c>
      <c r="M51" s="20" t="s">
        <v>32</v>
      </c>
      <c r="N51" s="16"/>
      <c r="O51" s="16"/>
      <c r="P51" s="17"/>
      <c r="Q51" s="16"/>
      <c r="R51" s="16"/>
      <c r="S51" s="18"/>
    </row>
    <row r="52" spans="1:19" ht="23.25" customHeight="1" thickBot="1">
      <c r="A52" s="39">
        <v>30</v>
      </c>
      <c r="B52" s="61" t="s">
        <v>61</v>
      </c>
      <c r="C52" s="62"/>
      <c r="D52" s="25" t="s">
        <v>62</v>
      </c>
      <c r="E52" s="26">
        <v>1</v>
      </c>
      <c r="F52" s="24">
        <v>1.15</v>
      </c>
      <c r="G52" s="24">
        <v>1.38</v>
      </c>
      <c r="H52" s="21">
        <f>PRODUCT(F52:G52)</f>
        <v>1.5869999999999997</v>
      </c>
      <c r="I52" s="59">
        <f>SUM(H52*E52)</f>
        <v>1.5869999999999997</v>
      </c>
      <c r="J52" s="60">
        <v>1</v>
      </c>
      <c r="K52" s="23">
        <f>SUM(F52+0.1)*J52</f>
        <v>1.25</v>
      </c>
      <c r="L52" s="23">
        <f>SUM(F52+0.1)*E52*0.4</f>
        <v>0.5</v>
      </c>
      <c r="M52" s="20" t="s">
        <v>32</v>
      </c>
      <c r="N52" s="16"/>
      <c r="O52" s="16"/>
      <c r="P52" s="17"/>
      <c r="Q52" s="16"/>
      <c r="R52" s="16"/>
      <c r="S52" s="18"/>
    </row>
    <row r="53" spans="1:19" ht="39" customHeight="1" thickBot="1">
      <c r="A53" s="2"/>
      <c r="B53" s="12" t="s">
        <v>9</v>
      </c>
      <c r="C53" s="13"/>
      <c r="D53" s="5"/>
      <c r="E53" s="15">
        <f>SUM(E5:E52)</f>
        <v>76</v>
      </c>
      <c r="F53" s="6"/>
      <c r="G53" s="6"/>
      <c r="H53" s="7"/>
      <c r="I53" s="14">
        <f>SUM(I5:I52)</f>
        <v>119.58579999999999</v>
      </c>
      <c r="J53" s="19">
        <f>SUM(J5:J52)</f>
        <v>75</v>
      </c>
      <c r="K53" s="8">
        <f>SUM(K5:K52)</f>
        <v>88.18999999999998</v>
      </c>
      <c r="L53" s="8">
        <f>SUM(L5:L52)</f>
        <v>35.61600000000001</v>
      </c>
      <c r="M53" s="5"/>
      <c r="N53" s="5"/>
      <c r="O53" s="9"/>
      <c r="P53" s="10"/>
      <c r="Q53" s="8" t="e">
        <f>SUM(#REF!)</f>
        <v>#REF!</v>
      </c>
      <c r="R53" s="8" t="e">
        <f>SUM(#REF!)</f>
        <v>#REF!</v>
      </c>
      <c r="S53" s="11" t="e">
        <f>SUM(#REF!)</f>
        <v>#REF!</v>
      </c>
    </row>
    <row r="54" spans="1:19" ht="39" customHeight="1">
      <c r="A54" s="48"/>
      <c r="B54" s="49"/>
      <c r="C54" s="50"/>
      <c r="D54" s="51"/>
      <c r="E54" s="52"/>
      <c r="F54" s="53"/>
      <c r="G54" s="53"/>
      <c r="H54" s="54"/>
      <c r="I54" s="54"/>
      <c r="J54" s="52"/>
      <c r="K54" s="55"/>
      <c r="L54" s="55"/>
      <c r="M54" s="51"/>
      <c r="N54" s="51"/>
      <c r="O54" s="50"/>
      <c r="P54" s="51"/>
      <c r="Q54" s="55"/>
      <c r="R54" s="55"/>
      <c r="S54" s="55"/>
    </row>
    <row r="55" spans="1:1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</sheetData>
  <mergeCells count="66">
    <mergeCell ref="I15:I17"/>
    <mergeCell ref="A43:A45"/>
    <mergeCell ref="B43:B45"/>
    <mergeCell ref="C43:C45"/>
    <mergeCell ref="I43:I45"/>
    <mergeCell ref="A28:A30"/>
    <mergeCell ref="B28:B30"/>
    <mergeCell ref="C28:C30"/>
    <mergeCell ref="I28:I30"/>
    <mergeCell ref="A24:A25"/>
    <mergeCell ref="I22:I23"/>
    <mergeCell ref="B24:B25"/>
    <mergeCell ref="C24:C25"/>
    <mergeCell ref="I24:I25"/>
    <mergeCell ref="A49:A50"/>
    <mergeCell ref="B49:B50"/>
    <mergeCell ref="C49:C50"/>
    <mergeCell ref="I49:I50"/>
    <mergeCell ref="H3:H4"/>
    <mergeCell ref="I3:I4"/>
    <mergeCell ref="A47:A48"/>
    <mergeCell ref="B47:B48"/>
    <mergeCell ref="C47:C48"/>
    <mergeCell ref="I47:I48"/>
    <mergeCell ref="B37:B38"/>
    <mergeCell ref="C37:C38"/>
    <mergeCell ref="I37:I38"/>
    <mergeCell ref="A22:A23"/>
    <mergeCell ref="F3:G3"/>
    <mergeCell ref="O3:O4"/>
    <mergeCell ref="S3:S4"/>
    <mergeCell ref="P3:P4"/>
    <mergeCell ref="Q3:Q4"/>
    <mergeCell ref="R3:R4"/>
    <mergeCell ref="L3:L4"/>
    <mergeCell ref="M3:M4"/>
    <mergeCell ref="N3:N4"/>
    <mergeCell ref="K3:K4"/>
    <mergeCell ref="I18:I19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A15:A17"/>
    <mergeCell ref="B15:B17"/>
    <mergeCell ref="C15:C17"/>
    <mergeCell ref="A32:A36"/>
    <mergeCell ref="A18:A19"/>
    <mergeCell ref="B18:B19"/>
    <mergeCell ref="C18:C19"/>
    <mergeCell ref="B32:B36"/>
    <mergeCell ref="B22:B23"/>
    <mergeCell ref="C22:C23"/>
    <mergeCell ref="A37:A38"/>
    <mergeCell ref="I32:I36"/>
    <mergeCell ref="D33:D34"/>
    <mergeCell ref="C32:C36"/>
    <mergeCell ref="A5:A7"/>
    <mergeCell ref="B5:B7"/>
    <mergeCell ref="C5:C7"/>
    <mergeCell ref="I5:I7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2010-10-20T11:02:59Z</cp:lastPrinted>
  <dcterms:created xsi:type="dcterms:W3CDTF">2006-01-26T11:38:09Z</dcterms:created>
  <dcterms:modified xsi:type="dcterms:W3CDTF">2010-10-27T09:01:54Z</dcterms:modified>
  <cp:category/>
  <cp:version/>
  <cp:contentType/>
  <cp:contentStatus/>
</cp:coreProperties>
</file>