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2008'!$A$1:$S$36</definedName>
  </definedNames>
  <calcPr fullCalcOnLoad="1"/>
</workbook>
</file>

<file path=xl/sharedStrings.xml><?xml version="1.0" encoding="utf-8"?>
<sst xmlns="http://schemas.openxmlformats.org/spreadsheetml/2006/main" count="90" uniqueCount="43">
  <si>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</si>
  <si>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</si>
  <si>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</si>
  <si>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</si>
  <si>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</si>
  <si>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</si>
  <si>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</si>
  <si>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</si>
  <si>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</si>
  <si>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</si>
  <si>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</si>
  <si>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</si>
  <si>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</si>
  <si>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</si>
  <si>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</si>
  <si>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</si>
  <si>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</si>
  <si>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</si>
  <si>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</si>
  <si>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</si>
  <si>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</si>
  <si>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</si>
  <si>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2-skrz.</t>
  </si>
  <si>
    <t>pokój</t>
  </si>
  <si>
    <t>kuchnia</t>
  </si>
  <si>
    <t>piwnice przynależne do lokali komunalnych</t>
  </si>
  <si>
    <t>w lokalach komunalnych i piwnicach przynależnych do lokali komunalnych</t>
  </si>
  <si>
    <t>pokój III</t>
  </si>
  <si>
    <t>Zestawienie   stolarki   okiennej   do  wymiany  w  budynku  przy ul. Wojska Polskiego 2-4-6-8</t>
  </si>
  <si>
    <t>Wojska Polskiego 2/3</t>
  </si>
  <si>
    <t>drzwi balkonowe</t>
  </si>
  <si>
    <t>Parapety zewn, obróbki blach,. łącznie m2</t>
  </si>
  <si>
    <t>pokój I</t>
  </si>
  <si>
    <t>pokój II</t>
  </si>
  <si>
    <t>3-skrz.</t>
  </si>
  <si>
    <t>Wojska Polskiego 2/4</t>
  </si>
  <si>
    <t>Wojska Polskiego 2/9</t>
  </si>
  <si>
    <t>Wojska Polskiego 2/11</t>
  </si>
  <si>
    <t xml:space="preserve">pokój </t>
  </si>
  <si>
    <t>Wojska Polskiego 6/4</t>
  </si>
  <si>
    <t>Wojska Polskiego 6/8</t>
  </si>
  <si>
    <t>Wojska Polskiego 8/1</t>
  </si>
  <si>
    <t>Wojska Polskiego 8/2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</si>
</sst>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2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1" fontId="10" fillId="0" borderId="15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1" fontId="10" fillId="0" borderId="17" xfId="0" applyNumberFormat="1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50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13439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3" sqref="J23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37.5" customHeight="1">
      <c r="A1" s="36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59" t="s">
        <v>15</v>
      </c>
      <c r="Q1" s="39"/>
      <c r="R1" s="39"/>
      <c r="S1" s="39"/>
    </row>
    <row r="2" spans="1:19" ht="29.25" customHeight="1" thickBo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40"/>
      <c r="Q2" s="33"/>
      <c r="R2" s="33"/>
      <c r="S2" s="33"/>
    </row>
    <row r="3" spans="1:19" ht="12.75" customHeight="1">
      <c r="A3" s="67" t="s">
        <v>0</v>
      </c>
      <c r="B3" s="56" t="s">
        <v>1</v>
      </c>
      <c r="C3" s="56" t="s">
        <v>2</v>
      </c>
      <c r="D3" s="65" t="s">
        <v>3</v>
      </c>
      <c r="E3" s="34" t="s">
        <v>4</v>
      </c>
      <c r="F3" s="69" t="s">
        <v>5</v>
      </c>
      <c r="G3" s="70"/>
      <c r="H3" s="56" t="s">
        <v>21</v>
      </c>
      <c r="I3" s="56" t="s">
        <v>8</v>
      </c>
      <c r="J3" s="4" t="s">
        <v>17</v>
      </c>
      <c r="K3" s="56" t="s">
        <v>19</v>
      </c>
      <c r="L3" s="56" t="s">
        <v>31</v>
      </c>
      <c r="M3" s="56" t="s">
        <v>7</v>
      </c>
      <c r="N3" s="56" t="s">
        <v>6</v>
      </c>
      <c r="O3" s="56"/>
      <c r="P3" s="70" t="s">
        <v>16</v>
      </c>
      <c r="Q3" s="56" t="s">
        <v>12</v>
      </c>
      <c r="R3" s="56" t="s">
        <v>13</v>
      </c>
      <c r="S3" s="71" t="s">
        <v>14</v>
      </c>
    </row>
    <row r="4" spans="1:19" ht="17.25" customHeight="1" thickBot="1">
      <c r="A4" s="68"/>
      <c r="B4" s="57"/>
      <c r="C4" s="57"/>
      <c r="D4" s="66"/>
      <c r="E4" s="35"/>
      <c r="F4" s="1" t="s">
        <v>10</v>
      </c>
      <c r="G4" s="1" t="s">
        <v>11</v>
      </c>
      <c r="H4" s="57"/>
      <c r="I4" s="57"/>
      <c r="J4" s="1" t="s">
        <v>18</v>
      </c>
      <c r="K4" s="57"/>
      <c r="L4" s="57"/>
      <c r="M4" s="57"/>
      <c r="N4" s="57"/>
      <c r="O4" s="57"/>
      <c r="P4" s="73"/>
      <c r="Q4" s="57"/>
      <c r="R4" s="57"/>
      <c r="S4" s="72"/>
    </row>
    <row r="5" spans="1:19" ht="23.25" customHeight="1">
      <c r="A5" s="75">
        <v>1</v>
      </c>
      <c r="B5" s="74" t="s">
        <v>29</v>
      </c>
      <c r="C5" s="34"/>
      <c r="D5" s="41" t="s">
        <v>27</v>
      </c>
      <c r="E5" s="38">
        <v>1</v>
      </c>
      <c r="F5" s="28">
        <v>1.2</v>
      </c>
      <c r="G5" s="28">
        <v>1.2</v>
      </c>
      <c r="H5" s="23">
        <f>PRODUCT(F5:G5)</f>
        <v>1.44</v>
      </c>
      <c r="I5" s="76">
        <f>SUM(H5*E5+H6*E6+H7*E7)</f>
        <v>4.75</v>
      </c>
      <c r="J5" s="24">
        <v>1</v>
      </c>
      <c r="K5" s="25">
        <f>SUM(F5+0.1)*J5</f>
        <v>1.3</v>
      </c>
      <c r="L5" s="25">
        <f>SUM(F5+0.1)*E5*0.4</f>
        <v>0.52</v>
      </c>
      <c r="M5" s="20" t="s">
        <v>22</v>
      </c>
      <c r="N5" s="16"/>
      <c r="O5" s="16"/>
      <c r="P5" s="17"/>
      <c r="Q5" s="16"/>
      <c r="R5" s="16"/>
      <c r="S5" s="18"/>
    </row>
    <row r="6" spans="1:19" ht="23.25" customHeight="1">
      <c r="A6" s="47"/>
      <c r="B6" s="46"/>
      <c r="C6" s="52"/>
      <c r="D6" s="42" t="s">
        <v>30</v>
      </c>
      <c r="E6" s="44">
        <v>1</v>
      </c>
      <c r="F6" s="28">
        <v>0.85</v>
      </c>
      <c r="G6" s="28">
        <v>2.2</v>
      </c>
      <c r="H6" s="23">
        <f>PRODUCT(F6:G6)</f>
        <v>1.87</v>
      </c>
      <c r="I6" s="55"/>
      <c r="J6" s="24"/>
      <c r="K6" s="25">
        <f>SUM(F6+0.1)*J6</f>
        <v>0</v>
      </c>
      <c r="L6" s="25">
        <f>SUM(F6+0.1)*E6*0.4</f>
        <v>0.38</v>
      </c>
      <c r="M6" s="20" t="s">
        <v>20</v>
      </c>
      <c r="N6" s="16"/>
      <c r="O6" s="16"/>
      <c r="P6" s="17"/>
      <c r="Q6" s="16"/>
      <c r="R6" s="16"/>
      <c r="S6" s="18"/>
    </row>
    <row r="7" spans="1:19" ht="23.25" customHeight="1">
      <c r="A7" s="50"/>
      <c r="B7" s="51"/>
      <c r="C7" s="49"/>
      <c r="D7" s="42" t="s">
        <v>24</v>
      </c>
      <c r="E7" s="43">
        <v>1</v>
      </c>
      <c r="F7" s="27">
        <v>1.2</v>
      </c>
      <c r="G7" s="27">
        <v>1.2</v>
      </c>
      <c r="H7" s="23">
        <f>PRODUCT(F7:G7)</f>
        <v>1.44</v>
      </c>
      <c r="I7" s="58"/>
      <c r="J7" s="24">
        <v>1</v>
      </c>
      <c r="K7" s="25">
        <f>SUM(F7+0.1)*J7</f>
        <v>1.3</v>
      </c>
      <c r="L7" s="25">
        <f>SUM(F7+0.1)*E7*0.4</f>
        <v>0.52</v>
      </c>
      <c r="M7" s="20" t="s">
        <v>22</v>
      </c>
      <c r="N7" s="16"/>
      <c r="O7" s="16"/>
      <c r="P7" s="17"/>
      <c r="Q7" s="16"/>
      <c r="R7" s="16"/>
      <c r="S7" s="18"/>
    </row>
    <row r="8" spans="1:19" ht="23.25" customHeight="1">
      <c r="A8" s="53">
        <v>2</v>
      </c>
      <c r="B8" s="45" t="s">
        <v>35</v>
      </c>
      <c r="C8" s="48"/>
      <c r="D8" s="42" t="s">
        <v>32</v>
      </c>
      <c r="E8" s="44">
        <v>1</v>
      </c>
      <c r="F8" s="28">
        <v>1.2</v>
      </c>
      <c r="G8" s="28">
        <v>1.2</v>
      </c>
      <c r="H8" s="23">
        <f>PRODUCT(F8:G8)</f>
        <v>1.44</v>
      </c>
      <c r="I8" s="54">
        <f>SUM(H8*E8+H9*E9+H10*E10+H11*E11+H12*E12+H13*E13)</f>
        <v>11.139999999999999</v>
      </c>
      <c r="J8" s="24">
        <v>1</v>
      </c>
      <c r="K8" s="25">
        <f>SUM(F8+0.1)*J8</f>
        <v>1.3</v>
      </c>
      <c r="L8" s="25">
        <f>SUM(F8+0.1)*E8*0.4</f>
        <v>0.52</v>
      </c>
      <c r="M8" s="20" t="s">
        <v>22</v>
      </c>
      <c r="N8" s="16"/>
      <c r="O8" s="16"/>
      <c r="P8" s="17"/>
      <c r="Q8" s="16"/>
      <c r="R8" s="16"/>
      <c r="S8" s="18"/>
    </row>
    <row r="9" spans="1:19" ht="23.25" customHeight="1">
      <c r="A9" s="47"/>
      <c r="B9" s="46"/>
      <c r="C9" s="52"/>
      <c r="D9" s="42" t="s">
        <v>30</v>
      </c>
      <c r="E9" s="44">
        <v>1</v>
      </c>
      <c r="F9" s="28">
        <v>0.85</v>
      </c>
      <c r="G9" s="28">
        <v>2.2</v>
      </c>
      <c r="H9" s="23">
        <f>PRODUCT(F9:G9)</f>
        <v>1.87</v>
      </c>
      <c r="I9" s="55"/>
      <c r="J9" s="24"/>
      <c r="K9" s="25">
        <f>SUM(F9+0.1)*J9</f>
        <v>0</v>
      </c>
      <c r="L9" s="25">
        <f>SUM(F9+0.1)*E9*0.4</f>
        <v>0.38</v>
      </c>
      <c r="M9" s="20" t="s">
        <v>20</v>
      </c>
      <c r="N9" s="16"/>
      <c r="O9" s="16"/>
      <c r="P9" s="17"/>
      <c r="Q9" s="16"/>
      <c r="R9" s="16"/>
      <c r="S9" s="18"/>
    </row>
    <row r="10" spans="1:19" ht="23.25" customHeight="1">
      <c r="A10" s="47"/>
      <c r="B10" s="46"/>
      <c r="C10" s="52"/>
      <c r="D10" s="42"/>
      <c r="E10" s="43">
        <v>1</v>
      </c>
      <c r="F10" s="28">
        <v>0.8</v>
      </c>
      <c r="G10" s="28">
        <v>1.5</v>
      </c>
      <c r="H10" s="23">
        <f>PRODUCT(F10:G10)</f>
        <v>1.2000000000000002</v>
      </c>
      <c r="I10" s="55"/>
      <c r="J10" s="24">
        <v>1</v>
      </c>
      <c r="K10" s="25">
        <f>SUM(F10+0.1)*J10</f>
        <v>0.9</v>
      </c>
      <c r="L10" s="25">
        <f>SUM(F10+0.1)*E10*0.4</f>
        <v>0.36000000000000004</v>
      </c>
      <c r="M10" s="20" t="s">
        <v>20</v>
      </c>
      <c r="N10" s="16"/>
      <c r="O10" s="16"/>
      <c r="P10" s="17"/>
      <c r="Q10" s="16"/>
      <c r="R10" s="16"/>
      <c r="S10" s="18"/>
    </row>
    <row r="11" spans="1:19" ht="23.25" customHeight="1">
      <c r="A11" s="47"/>
      <c r="B11" s="46"/>
      <c r="C11" s="52"/>
      <c r="D11" s="42" t="s">
        <v>33</v>
      </c>
      <c r="E11" s="26">
        <v>1</v>
      </c>
      <c r="F11" s="28">
        <v>2.5</v>
      </c>
      <c r="G11" s="28">
        <v>1.5</v>
      </c>
      <c r="H11" s="23">
        <f>PRODUCT(F11:G11)</f>
        <v>3.75</v>
      </c>
      <c r="I11" s="55"/>
      <c r="J11" s="24">
        <v>1</v>
      </c>
      <c r="K11" s="25">
        <f>SUM(F11+0.1)*J11</f>
        <v>2.6</v>
      </c>
      <c r="L11" s="25">
        <f>SUM(F11+0.1)*E11*0.4</f>
        <v>1.04</v>
      </c>
      <c r="M11" s="20" t="s">
        <v>34</v>
      </c>
      <c r="N11" s="16"/>
      <c r="O11" s="16"/>
      <c r="P11" s="17"/>
      <c r="Q11" s="16"/>
      <c r="R11" s="16"/>
      <c r="S11" s="18"/>
    </row>
    <row r="12" spans="1:19" ht="23.25" customHeight="1">
      <c r="A12" s="47"/>
      <c r="B12" s="46"/>
      <c r="C12" s="52"/>
      <c r="D12" s="42" t="s">
        <v>27</v>
      </c>
      <c r="E12" s="21">
        <v>1</v>
      </c>
      <c r="F12" s="22">
        <v>1.2</v>
      </c>
      <c r="G12" s="22">
        <v>1.2</v>
      </c>
      <c r="H12" s="23">
        <f>PRODUCT(F12:G12)</f>
        <v>1.44</v>
      </c>
      <c r="I12" s="55"/>
      <c r="J12" s="24">
        <v>1</v>
      </c>
      <c r="K12" s="25">
        <f>SUM(F12+0.1)*J12</f>
        <v>1.3</v>
      </c>
      <c r="L12" s="25">
        <f>SUM(F12+0.1)*E12*0.4</f>
        <v>0.52</v>
      </c>
      <c r="M12" s="20" t="s">
        <v>22</v>
      </c>
      <c r="N12" s="16"/>
      <c r="O12" s="16"/>
      <c r="P12" s="17"/>
      <c r="Q12" s="16"/>
      <c r="R12" s="16"/>
      <c r="S12" s="18"/>
    </row>
    <row r="13" spans="1:19" ht="23.25" customHeight="1">
      <c r="A13" s="50"/>
      <c r="B13" s="51"/>
      <c r="C13" s="49"/>
      <c r="D13" s="42" t="s">
        <v>24</v>
      </c>
      <c r="E13" s="21">
        <v>1</v>
      </c>
      <c r="F13" s="77">
        <v>1.2</v>
      </c>
      <c r="G13" s="77">
        <v>1.2</v>
      </c>
      <c r="H13" s="23">
        <f>PRODUCT(F13:G13)</f>
        <v>1.44</v>
      </c>
      <c r="I13" s="58"/>
      <c r="J13" s="24">
        <v>1</v>
      </c>
      <c r="K13" s="25">
        <f>SUM(F13+0.1)*J13</f>
        <v>1.3</v>
      </c>
      <c r="L13" s="25">
        <f>SUM(F13+0.1)*E13*0.4</f>
        <v>0.52</v>
      </c>
      <c r="M13" s="20" t="s">
        <v>22</v>
      </c>
      <c r="N13" s="16"/>
      <c r="O13" s="16"/>
      <c r="P13" s="17"/>
      <c r="Q13" s="16"/>
      <c r="R13" s="16"/>
      <c r="S13" s="18"/>
    </row>
    <row r="14" spans="1:19" ht="23.25" customHeight="1">
      <c r="A14" s="53">
        <v>3</v>
      </c>
      <c r="B14" s="45" t="s">
        <v>36</v>
      </c>
      <c r="C14" s="48"/>
      <c r="D14" s="42" t="s">
        <v>32</v>
      </c>
      <c r="E14" s="43">
        <v>1</v>
      </c>
      <c r="F14" s="28">
        <v>2.5</v>
      </c>
      <c r="G14" s="28">
        <v>1.5</v>
      </c>
      <c r="H14" s="23">
        <f>PRODUCT(F14:G14)</f>
        <v>3.75</v>
      </c>
      <c r="I14" s="54">
        <f>SUM(H14*E14+H15*E15+H16*E16+H17*E17)</f>
        <v>8.5</v>
      </c>
      <c r="J14" s="24">
        <v>1</v>
      </c>
      <c r="K14" s="25">
        <f>SUM(F14+0.1)*J14</f>
        <v>2.6</v>
      </c>
      <c r="L14" s="25">
        <f>SUM(F14+0.1)*E14*0.4</f>
        <v>1.04</v>
      </c>
      <c r="M14" s="20" t="s">
        <v>34</v>
      </c>
      <c r="N14" s="16"/>
      <c r="O14" s="16"/>
      <c r="P14" s="17"/>
      <c r="Q14" s="16"/>
      <c r="R14" s="16"/>
      <c r="S14" s="18"/>
    </row>
    <row r="15" spans="1:19" ht="23.25" customHeight="1">
      <c r="A15" s="47"/>
      <c r="B15" s="46"/>
      <c r="C15" s="52"/>
      <c r="D15" s="42" t="s">
        <v>33</v>
      </c>
      <c r="E15" s="44">
        <v>1</v>
      </c>
      <c r="F15" s="28">
        <v>1.2</v>
      </c>
      <c r="G15" s="28">
        <v>1.2</v>
      </c>
      <c r="H15" s="23">
        <f>PRODUCT(F15:G15)</f>
        <v>1.44</v>
      </c>
      <c r="I15" s="55"/>
      <c r="J15" s="24">
        <v>1</v>
      </c>
      <c r="K15" s="25">
        <f>SUM(F15+0.1)*J15</f>
        <v>1.3</v>
      </c>
      <c r="L15" s="25">
        <f>SUM(F15+0.1)*E15*0.4</f>
        <v>0.52</v>
      </c>
      <c r="M15" s="20" t="s">
        <v>22</v>
      </c>
      <c r="N15" s="16"/>
      <c r="O15" s="16"/>
      <c r="P15" s="17"/>
      <c r="Q15" s="16"/>
      <c r="R15" s="16"/>
      <c r="S15" s="18"/>
    </row>
    <row r="16" spans="1:19" ht="23.25" customHeight="1">
      <c r="A16" s="47"/>
      <c r="B16" s="46"/>
      <c r="C16" s="52"/>
      <c r="D16" s="42" t="s">
        <v>30</v>
      </c>
      <c r="E16" s="44">
        <v>1</v>
      </c>
      <c r="F16" s="28">
        <v>0.85</v>
      </c>
      <c r="G16" s="28">
        <v>2.2</v>
      </c>
      <c r="H16" s="23">
        <f>PRODUCT(F16:G16)</f>
        <v>1.87</v>
      </c>
      <c r="I16" s="55"/>
      <c r="J16" s="24"/>
      <c r="K16" s="25">
        <f>SUM(F16+0.1)*J16</f>
        <v>0</v>
      </c>
      <c r="L16" s="25">
        <f>SUM(F16+0.1)*E16*0.4</f>
        <v>0.38</v>
      </c>
      <c r="M16" s="20" t="s">
        <v>20</v>
      </c>
      <c r="N16" s="16"/>
      <c r="O16" s="16"/>
      <c r="P16" s="17"/>
      <c r="Q16" s="16"/>
      <c r="R16" s="16"/>
      <c r="S16" s="18"/>
    </row>
    <row r="17" spans="1:19" ht="23.25" customHeight="1">
      <c r="A17" s="50"/>
      <c r="B17" s="51"/>
      <c r="C17" s="49"/>
      <c r="D17" s="42" t="s">
        <v>24</v>
      </c>
      <c r="E17" s="21">
        <v>1</v>
      </c>
      <c r="F17" s="77">
        <v>1.2</v>
      </c>
      <c r="G17" s="77">
        <v>1.2</v>
      </c>
      <c r="H17" s="23">
        <f>PRODUCT(F17:G17)</f>
        <v>1.44</v>
      </c>
      <c r="I17" s="58"/>
      <c r="J17" s="24">
        <v>1</v>
      </c>
      <c r="K17" s="25">
        <f>SUM(F17+0.1)*J17</f>
        <v>1.3</v>
      </c>
      <c r="L17" s="25">
        <f>SUM(F17+0.1)*E17*0.4</f>
        <v>0.52</v>
      </c>
      <c r="M17" s="20" t="s">
        <v>22</v>
      </c>
      <c r="N17" s="16"/>
      <c r="O17" s="16"/>
      <c r="P17" s="17"/>
      <c r="Q17" s="16"/>
      <c r="R17" s="16"/>
      <c r="S17" s="18"/>
    </row>
    <row r="18" spans="1:19" ht="23.25" customHeight="1">
      <c r="A18" s="53">
        <v>4</v>
      </c>
      <c r="B18" s="45" t="s">
        <v>37</v>
      </c>
      <c r="C18" s="48"/>
      <c r="D18" s="42" t="s">
        <v>38</v>
      </c>
      <c r="E18" s="43">
        <v>1</v>
      </c>
      <c r="F18" s="28">
        <v>0.8</v>
      </c>
      <c r="G18" s="28">
        <v>1.5</v>
      </c>
      <c r="H18" s="23">
        <f aca="true" t="shared" si="0" ref="H18:H27">PRODUCT(F18:G18)</f>
        <v>1.2000000000000002</v>
      </c>
      <c r="I18" s="54">
        <f>SUM(H18*E18+H19*E19+H20*E20+H21*E21)</f>
        <v>5.949999999999999</v>
      </c>
      <c r="J18" s="24">
        <v>1</v>
      </c>
      <c r="K18" s="25">
        <f>SUM(F18+0.1)*J18</f>
        <v>0.9</v>
      </c>
      <c r="L18" s="25">
        <f>SUM(F18+0.1)*E18*0.4</f>
        <v>0.36000000000000004</v>
      </c>
      <c r="M18" s="20" t="s">
        <v>20</v>
      </c>
      <c r="N18" s="16"/>
      <c r="O18" s="16"/>
      <c r="P18" s="17"/>
      <c r="Q18" s="16"/>
      <c r="R18" s="16"/>
      <c r="S18" s="18"/>
    </row>
    <row r="19" spans="1:19" ht="23.25" customHeight="1">
      <c r="A19" s="47"/>
      <c r="B19" s="46"/>
      <c r="C19" s="52"/>
      <c r="D19" s="42"/>
      <c r="E19" s="44">
        <v>1</v>
      </c>
      <c r="F19" s="28">
        <v>1.2</v>
      </c>
      <c r="G19" s="28">
        <v>1.2</v>
      </c>
      <c r="H19" s="23">
        <f t="shared" si="0"/>
        <v>1.44</v>
      </c>
      <c r="I19" s="55"/>
      <c r="J19" s="24">
        <v>1</v>
      </c>
      <c r="K19" s="25">
        <f>SUM(F19+0.1)*J19</f>
        <v>1.3</v>
      </c>
      <c r="L19" s="25">
        <f>SUM(F19+0.1)*E19*0.4</f>
        <v>0.52</v>
      </c>
      <c r="M19" s="20" t="s">
        <v>22</v>
      </c>
      <c r="N19" s="16"/>
      <c r="O19" s="16"/>
      <c r="P19" s="17"/>
      <c r="Q19" s="16"/>
      <c r="R19" s="16"/>
      <c r="S19" s="18"/>
    </row>
    <row r="20" spans="1:19" ht="23.25" customHeight="1">
      <c r="A20" s="47"/>
      <c r="B20" s="46"/>
      <c r="C20" s="52"/>
      <c r="D20" s="42" t="s">
        <v>30</v>
      </c>
      <c r="E20" s="44">
        <v>1</v>
      </c>
      <c r="F20" s="28">
        <v>0.85</v>
      </c>
      <c r="G20" s="28">
        <v>2.2</v>
      </c>
      <c r="H20" s="23">
        <f t="shared" si="0"/>
        <v>1.87</v>
      </c>
      <c r="I20" s="55"/>
      <c r="J20" s="24"/>
      <c r="K20" s="25">
        <f>SUM(F20+0.1)*J20</f>
        <v>0</v>
      </c>
      <c r="L20" s="25">
        <f>SUM(F20+0.1)*E20*0.4</f>
        <v>0.38</v>
      </c>
      <c r="M20" s="20" t="s">
        <v>20</v>
      </c>
      <c r="N20" s="16"/>
      <c r="O20" s="16"/>
      <c r="P20" s="17"/>
      <c r="Q20" s="16"/>
      <c r="R20" s="16"/>
      <c r="S20" s="18"/>
    </row>
    <row r="21" spans="1:19" ht="23.25" customHeight="1" thickBot="1">
      <c r="A21" s="50"/>
      <c r="B21" s="51"/>
      <c r="C21" s="49"/>
      <c r="D21" s="42" t="s">
        <v>24</v>
      </c>
      <c r="E21" s="21">
        <v>1</v>
      </c>
      <c r="F21" s="77">
        <v>1.2</v>
      </c>
      <c r="G21" s="77">
        <v>1.2</v>
      </c>
      <c r="H21" s="23">
        <f t="shared" si="0"/>
        <v>1.44</v>
      </c>
      <c r="I21" s="58"/>
      <c r="J21" s="24">
        <v>1</v>
      </c>
      <c r="K21" s="25">
        <f aca="true" t="shared" si="1" ref="K21:K30">SUM(F21+0.1)*J21</f>
        <v>1.3</v>
      </c>
      <c r="L21" s="25">
        <f aca="true" t="shared" si="2" ref="L21:L30">SUM(F21+0.1)*E21*0.4</f>
        <v>0.52</v>
      </c>
      <c r="M21" s="20" t="s">
        <v>22</v>
      </c>
      <c r="N21" s="16"/>
      <c r="O21" s="16"/>
      <c r="P21" s="17"/>
      <c r="Q21" s="16"/>
      <c r="R21" s="16"/>
      <c r="S21" s="18"/>
    </row>
    <row r="22" spans="1:19" ht="23.25" customHeight="1">
      <c r="A22" s="53">
        <v>5</v>
      </c>
      <c r="B22" s="45" t="s">
        <v>39</v>
      </c>
      <c r="C22" s="48"/>
      <c r="D22" s="42" t="s">
        <v>32</v>
      </c>
      <c r="E22" s="38">
        <v>1</v>
      </c>
      <c r="F22" s="28">
        <v>1.2</v>
      </c>
      <c r="G22" s="28">
        <v>1.2</v>
      </c>
      <c r="H22" s="23">
        <f t="shared" si="0"/>
        <v>1.44</v>
      </c>
      <c r="I22" s="54">
        <f>SUM(H22*E22+H23*E23+H24*E24+H25*E25+H26*E26+H27*E27)</f>
        <v>11.139999999999999</v>
      </c>
      <c r="J22" s="24">
        <v>1</v>
      </c>
      <c r="K22" s="25">
        <f t="shared" si="1"/>
        <v>1.3</v>
      </c>
      <c r="L22" s="25">
        <f t="shared" si="2"/>
        <v>0.52</v>
      </c>
      <c r="M22" s="20" t="s">
        <v>22</v>
      </c>
      <c r="N22" s="16"/>
      <c r="O22" s="16"/>
      <c r="P22" s="17"/>
      <c r="Q22" s="16"/>
      <c r="R22" s="16"/>
      <c r="S22" s="18"/>
    </row>
    <row r="23" spans="1:19" ht="23.25" customHeight="1">
      <c r="A23" s="47"/>
      <c r="B23" s="46"/>
      <c r="C23" s="52"/>
      <c r="D23" s="42" t="s">
        <v>30</v>
      </c>
      <c r="E23" s="44">
        <v>1</v>
      </c>
      <c r="F23" s="28">
        <v>0.85</v>
      </c>
      <c r="G23" s="28">
        <v>2.2</v>
      </c>
      <c r="H23" s="23">
        <f t="shared" si="0"/>
        <v>1.87</v>
      </c>
      <c r="I23" s="55"/>
      <c r="J23" s="24"/>
      <c r="K23" s="25">
        <f t="shared" si="1"/>
        <v>0</v>
      </c>
      <c r="L23" s="25">
        <f t="shared" si="2"/>
        <v>0.38</v>
      </c>
      <c r="M23" s="20" t="s">
        <v>20</v>
      </c>
      <c r="N23" s="16"/>
      <c r="O23" s="16"/>
      <c r="P23" s="17"/>
      <c r="Q23" s="16"/>
      <c r="R23" s="16"/>
      <c r="S23" s="18"/>
    </row>
    <row r="24" spans="1:19" ht="23.25" customHeight="1">
      <c r="A24" s="47"/>
      <c r="B24" s="46"/>
      <c r="C24" s="52"/>
      <c r="D24" s="42"/>
      <c r="E24" s="43">
        <v>1</v>
      </c>
      <c r="F24" s="28">
        <v>0.8</v>
      </c>
      <c r="G24" s="28">
        <v>1.5</v>
      </c>
      <c r="H24" s="23">
        <f t="shared" si="0"/>
        <v>1.2000000000000002</v>
      </c>
      <c r="I24" s="55"/>
      <c r="J24" s="24">
        <v>1</v>
      </c>
      <c r="K24" s="25">
        <f t="shared" si="1"/>
        <v>0.9</v>
      </c>
      <c r="L24" s="25">
        <f t="shared" si="2"/>
        <v>0.36000000000000004</v>
      </c>
      <c r="M24" s="20" t="s">
        <v>20</v>
      </c>
      <c r="N24" s="16"/>
      <c r="O24" s="16"/>
      <c r="P24" s="17"/>
      <c r="Q24" s="16"/>
      <c r="R24" s="16"/>
      <c r="S24" s="18"/>
    </row>
    <row r="25" spans="1:19" ht="23.25" customHeight="1">
      <c r="A25" s="47"/>
      <c r="B25" s="46"/>
      <c r="C25" s="52"/>
      <c r="D25" s="42" t="s">
        <v>33</v>
      </c>
      <c r="E25" s="26">
        <v>1</v>
      </c>
      <c r="F25" s="28">
        <v>2.5</v>
      </c>
      <c r="G25" s="28">
        <v>1.5</v>
      </c>
      <c r="H25" s="23">
        <f t="shared" si="0"/>
        <v>3.75</v>
      </c>
      <c r="I25" s="55"/>
      <c r="J25" s="24">
        <v>1</v>
      </c>
      <c r="K25" s="25">
        <f t="shared" si="1"/>
        <v>2.6</v>
      </c>
      <c r="L25" s="25">
        <f t="shared" si="2"/>
        <v>1.04</v>
      </c>
      <c r="M25" s="20" t="s">
        <v>34</v>
      </c>
      <c r="N25" s="16"/>
      <c r="O25" s="16"/>
      <c r="P25" s="17"/>
      <c r="Q25" s="16"/>
      <c r="R25" s="16"/>
      <c r="S25" s="18"/>
    </row>
    <row r="26" spans="1:19" ht="23.25" customHeight="1">
      <c r="A26" s="47"/>
      <c r="B26" s="46"/>
      <c r="C26" s="52"/>
      <c r="D26" s="42" t="s">
        <v>27</v>
      </c>
      <c r="E26" s="21">
        <v>1</v>
      </c>
      <c r="F26" s="22">
        <v>1.2</v>
      </c>
      <c r="G26" s="22">
        <v>1.2</v>
      </c>
      <c r="H26" s="23">
        <f t="shared" si="0"/>
        <v>1.44</v>
      </c>
      <c r="I26" s="55"/>
      <c r="J26" s="24">
        <v>1</v>
      </c>
      <c r="K26" s="25">
        <f t="shared" si="1"/>
        <v>1.3</v>
      </c>
      <c r="L26" s="25">
        <f t="shared" si="2"/>
        <v>0.52</v>
      </c>
      <c r="M26" s="20" t="s">
        <v>22</v>
      </c>
      <c r="N26" s="16"/>
      <c r="O26" s="16"/>
      <c r="P26" s="17"/>
      <c r="Q26" s="16"/>
      <c r="R26" s="16"/>
      <c r="S26" s="18"/>
    </row>
    <row r="27" spans="1:19" ht="23.25" customHeight="1">
      <c r="A27" s="50"/>
      <c r="B27" s="51"/>
      <c r="C27" s="49"/>
      <c r="D27" s="42" t="s">
        <v>24</v>
      </c>
      <c r="E27" s="21">
        <v>1</v>
      </c>
      <c r="F27" s="77">
        <v>1.2</v>
      </c>
      <c r="G27" s="77">
        <v>1.2</v>
      </c>
      <c r="H27" s="23">
        <f t="shared" si="0"/>
        <v>1.44</v>
      </c>
      <c r="I27" s="58"/>
      <c r="J27" s="24">
        <v>1</v>
      </c>
      <c r="K27" s="25">
        <f t="shared" si="1"/>
        <v>1.3</v>
      </c>
      <c r="L27" s="25">
        <f t="shared" si="2"/>
        <v>0.52</v>
      </c>
      <c r="M27" s="20" t="s">
        <v>22</v>
      </c>
      <c r="N27" s="16"/>
      <c r="O27" s="16"/>
      <c r="P27" s="17"/>
      <c r="Q27" s="16"/>
      <c r="R27" s="16"/>
      <c r="S27" s="18"/>
    </row>
    <row r="28" spans="1:19" ht="23.25" customHeight="1">
      <c r="A28" s="53">
        <v>6</v>
      </c>
      <c r="B28" s="45" t="s">
        <v>40</v>
      </c>
      <c r="C28" s="48"/>
      <c r="D28" s="42" t="s">
        <v>38</v>
      </c>
      <c r="E28" s="43">
        <v>1</v>
      </c>
      <c r="F28" s="28">
        <v>0.8</v>
      </c>
      <c r="G28" s="28">
        <v>1.5</v>
      </c>
      <c r="H28" s="23">
        <f aca="true" t="shared" si="3" ref="H28:H34">PRODUCT(F28:G28)</f>
        <v>1.2000000000000002</v>
      </c>
      <c r="I28" s="54">
        <f>SUM(H28*E28+H29*E29+H30*E30+H31*E31)</f>
        <v>5.949999999999999</v>
      </c>
      <c r="J28" s="24">
        <v>1</v>
      </c>
      <c r="K28" s="25">
        <f t="shared" si="1"/>
        <v>0.9</v>
      </c>
      <c r="L28" s="25">
        <f t="shared" si="2"/>
        <v>0.36000000000000004</v>
      </c>
      <c r="M28" s="20" t="s">
        <v>20</v>
      </c>
      <c r="N28" s="16"/>
      <c r="O28" s="16"/>
      <c r="P28" s="17"/>
      <c r="Q28" s="16"/>
      <c r="R28" s="16"/>
      <c r="S28" s="18"/>
    </row>
    <row r="29" spans="1:19" ht="23.25" customHeight="1">
      <c r="A29" s="47"/>
      <c r="B29" s="46"/>
      <c r="C29" s="52"/>
      <c r="D29" s="42"/>
      <c r="E29" s="44">
        <v>1</v>
      </c>
      <c r="F29" s="28">
        <v>1.2</v>
      </c>
      <c r="G29" s="28">
        <v>1.2</v>
      </c>
      <c r="H29" s="23">
        <f t="shared" si="3"/>
        <v>1.44</v>
      </c>
      <c r="I29" s="55"/>
      <c r="J29" s="24">
        <v>1</v>
      </c>
      <c r="K29" s="25">
        <f t="shared" si="1"/>
        <v>1.3</v>
      </c>
      <c r="L29" s="25">
        <f t="shared" si="2"/>
        <v>0.52</v>
      </c>
      <c r="M29" s="20" t="s">
        <v>22</v>
      </c>
      <c r="N29" s="16"/>
      <c r="O29" s="16"/>
      <c r="P29" s="17"/>
      <c r="Q29" s="16"/>
      <c r="R29" s="16"/>
      <c r="S29" s="18"/>
    </row>
    <row r="30" spans="1:19" ht="23.25" customHeight="1">
      <c r="A30" s="47"/>
      <c r="B30" s="46"/>
      <c r="C30" s="52"/>
      <c r="D30" s="42" t="s">
        <v>30</v>
      </c>
      <c r="E30" s="44">
        <v>1</v>
      </c>
      <c r="F30" s="28">
        <v>0.85</v>
      </c>
      <c r="G30" s="28">
        <v>2.2</v>
      </c>
      <c r="H30" s="23">
        <f t="shared" si="3"/>
        <v>1.87</v>
      </c>
      <c r="I30" s="55"/>
      <c r="J30" s="24"/>
      <c r="K30" s="25">
        <f t="shared" si="1"/>
        <v>0</v>
      </c>
      <c r="L30" s="25">
        <f t="shared" si="2"/>
        <v>0.38</v>
      </c>
      <c r="M30" s="20" t="s">
        <v>20</v>
      </c>
      <c r="N30" s="16"/>
      <c r="O30" s="16"/>
      <c r="P30" s="17"/>
      <c r="Q30" s="16"/>
      <c r="R30" s="16"/>
      <c r="S30" s="18"/>
    </row>
    <row r="31" spans="1:19" ht="23.25" customHeight="1">
      <c r="A31" s="50"/>
      <c r="B31" s="51"/>
      <c r="C31" s="49"/>
      <c r="D31" s="42" t="s">
        <v>24</v>
      </c>
      <c r="E31" s="21">
        <v>1</v>
      </c>
      <c r="F31" s="77">
        <v>1.2</v>
      </c>
      <c r="G31" s="77">
        <v>1.2</v>
      </c>
      <c r="H31" s="23">
        <f t="shared" si="3"/>
        <v>1.44</v>
      </c>
      <c r="I31" s="58"/>
      <c r="J31" s="24">
        <v>1</v>
      </c>
      <c r="K31" s="25">
        <f>SUM(F31+0.1)*J31</f>
        <v>1.3</v>
      </c>
      <c r="L31" s="25">
        <f>SUM(F31+0.1)*E31*0.4</f>
        <v>0.52</v>
      </c>
      <c r="M31" s="20" t="s">
        <v>22</v>
      </c>
      <c r="N31" s="16"/>
      <c r="O31" s="16"/>
      <c r="P31" s="17"/>
      <c r="Q31" s="16"/>
      <c r="R31" s="16"/>
      <c r="S31" s="18"/>
    </row>
    <row r="32" spans="1:19" ht="23.25" customHeight="1">
      <c r="A32" s="53">
        <v>7</v>
      </c>
      <c r="B32" s="45" t="s">
        <v>41</v>
      </c>
      <c r="C32" s="48"/>
      <c r="D32" s="79" t="s">
        <v>32</v>
      </c>
      <c r="E32" s="21">
        <v>1</v>
      </c>
      <c r="F32" s="77">
        <v>1.5</v>
      </c>
      <c r="G32" s="77">
        <v>1.5</v>
      </c>
      <c r="H32" s="23">
        <f t="shared" si="3"/>
        <v>2.25</v>
      </c>
      <c r="I32" s="54">
        <f>SUM(E32*H32+E33*H33)</f>
        <v>4.5</v>
      </c>
      <c r="J32" s="24">
        <v>1</v>
      </c>
      <c r="K32" s="25">
        <f>SUM(F32+0.1)*J32</f>
        <v>1.6</v>
      </c>
      <c r="L32" s="25">
        <f>SUM(F32+0.1)*E32*0.4</f>
        <v>0.6400000000000001</v>
      </c>
      <c r="M32" s="20" t="s">
        <v>22</v>
      </c>
      <c r="N32" s="16"/>
      <c r="O32" s="16"/>
      <c r="P32" s="17"/>
      <c r="Q32" s="16"/>
      <c r="R32" s="16"/>
      <c r="S32" s="18"/>
    </row>
    <row r="33" spans="1:19" ht="23.25" customHeight="1">
      <c r="A33" s="50"/>
      <c r="B33" s="51"/>
      <c r="C33" s="49"/>
      <c r="D33" s="42" t="s">
        <v>24</v>
      </c>
      <c r="E33" s="21">
        <v>1</v>
      </c>
      <c r="F33" s="77">
        <v>1.5</v>
      </c>
      <c r="G33" s="77">
        <v>1.5</v>
      </c>
      <c r="H33" s="23">
        <f t="shared" si="3"/>
        <v>2.25</v>
      </c>
      <c r="I33" s="58"/>
      <c r="J33" s="24">
        <v>1</v>
      </c>
      <c r="K33" s="25">
        <f>SUM(F33+0.1)*J33</f>
        <v>1.6</v>
      </c>
      <c r="L33" s="25">
        <f>SUM(F33+0.1)*E33*0.4</f>
        <v>0.6400000000000001</v>
      </c>
      <c r="M33" s="20" t="s">
        <v>22</v>
      </c>
      <c r="N33" s="16"/>
      <c r="O33" s="16"/>
      <c r="P33" s="17"/>
      <c r="Q33" s="16"/>
      <c r="R33" s="16"/>
      <c r="S33" s="18"/>
    </row>
    <row r="34" spans="1:19" ht="23.25" customHeight="1">
      <c r="A34" s="30">
        <v>8</v>
      </c>
      <c r="B34" s="31" t="s">
        <v>42</v>
      </c>
      <c r="C34" s="37"/>
      <c r="D34" s="78" t="s">
        <v>23</v>
      </c>
      <c r="E34" s="26">
        <v>1</v>
      </c>
      <c r="F34" s="28">
        <v>2.5</v>
      </c>
      <c r="G34" s="28">
        <v>1.5</v>
      </c>
      <c r="H34" s="23">
        <f t="shared" si="3"/>
        <v>3.75</v>
      </c>
      <c r="I34" s="32">
        <f>SUM(H34*E34)</f>
        <v>3.75</v>
      </c>
      <c r="J34" s="24">
        <v>1</v>
      </c>
      <c r="K34" s="25">
        <f>SUM(F34+0.1)*J34</f>
        <v>2.6</v>
      </c>
      <c r="L34" s="25">
        <f>SUM(F34+0.1)*E34*0.4</f>
        <v>1.04</v>
      </c>
      <c r="M34" s="20" t="s">
        <v>34</v>
      </c>
      <c r="N34" s="16"/>
      <c r="O34" s="16"/>
      <c r="P34" s="17"/>
      <c r="Q34" s="16"/>
      <c r="R34" s="16"/>
      <c r="S34" s="18"/>
    </row>
    <row r="35" spans="1:19" ht="34.5" customHeight="1" thickBot="1">
      <c r="A35" s="29">
        <v>6</v>
      </c>
      <c r="B35" s="82"/>
      <c r="C35" s="83"/>
      <c r="D35" s="84" t="s">
        <v>25</v>
      </c>
      <c r="E35" s="21">
        <v>17</v>
      </c>
      <c r="F35" s="22">
        <v>0.56</v>
      </c>
      <c r="G35" s="22">
        <v>0.46</v>
      </c>
      <c r="H35" s="23">
        <f>PRODUCT(F35:G35)</f>
        <v>0.25760000000000005</v>
      </c>
      <c r="I35" s="80">
        <f>SUM(H35*E35)</f>
        <v>4.379200000000001</v>
      </c>
      <c r="J35" s="81"/>
      <c r="K35" s="25">
        <f>SUM(F35+0.1)*J35</f>
        <v>0</v>
      </c>
      <c r="L35" s="25">
        <v>0</v>
      </c>
      <c r="M35" s="20" t="s">
        <v>20</v>
      </c>
      <c r="N35" s="16"/>
      <c r="O35" s="16"/>
      <c r="P35" s="17"/>
      <c r="Q35" s="16"/>
      <c r="R35" s="16"/>
      <c r="S35" s="18"/>
    </row>
    <row r="36" spans="1:19" ht="39" customHeight="1" thickBot="1">
      <c r="A36" s="2"/>
      <c r="B36" s="12" t="s">
        <v>9</v>
      </c>
      <c r="C36" s="13"/>
      <c r="D36" s="5"/>
      <c r="E36" s="15">
        <f>SUM(E5:E35)</f>
        <v>47</v>
      </c>
      <c r="F36" s="6"/>
      <c r="G36" s="6"/>
      <c r="H36" s="7"/>
      <c r="I36" s="14">
        <f>SUM(I5:I35)</f>
        <v>60.05919999999999</v>
      </c>
      <c r="J36" s="19">
        <f>SUM(J5:J35)</f>
        <v>24</v>
      </c>
      <c r="K36" s="8">
        <f>SUM(K5:K35)</f>
        <v>35.400000000000006</v>
      </c>
      <c r="L36" s="8">
        <f>SUM(L5:L35)</f>
        <v>16.44</v>
      </c>
      <c r="M36" s="5"/>
      <c r="N36" s="5"/>
      <c r="O36" s="9"/>
      <c r="P36" s="10"/>
      <c r="Q36" s="8" t="e">
        <f>SUM(#REF!)</f>
        <v>#REF!</v>
      </c>
      <c r="R36" s="8" t="e">
        <f>SUM(#REF!)</f>
        <v>#REF!</v>
      </c>
      <c r="S36" s="11" t="e">
        <f>SUM(#REF!)</f>
        <v>#REF!</v>
      </c>
    </row>
    <row r="37" spans="1:15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49">
    <mergeCell ref="A18:A21"/>
    <mergeCell ref="B18:B21"/>
    <mergeCell ref="C18:C21"/>
    <mergeCell ref="I18:I21"/>
    <mergeCell ref="B14:B17"/>
    <mergeCell ref="I14:I17"/>
    <mergeCell ref="C14:C17"/>
    <mergeCell ref="A22:A27"/>
    <mergeCell ref="B22:B27"/>
    <mergeCell ref="C22:C27"/>
    <mergeCell ref="I22:I27"/>
    <mergeCell ref="B5:B7"/>
    <mergeCell ref="A5:A7"/>
    <mergeCell ref="C5:C7"/>
    <mergeCell ref="I5:I7"/>
    <mergeCell ref="A8:A13"/>
    <mergeCell ref="B8:B13"/>
    <mergeCell ref="C8:C13"/>
    <mergeCell ref="I8:I13"/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K3:K4"/>
    <mergeCell ref="H3:H4"/>
    <mergeCell ref="I3:I4"/>
    <mergeCell ref="I28:I31"/>
    <mergeCell ref="I32:I33"/>
    <mergeCell ref="A14:A17"/>
    <mergeCell ref="A28:A31"/>
    <mergeCell ref="B28:B31"/>
    <mergeCell ref="C28:C31"/>
    <mergeCell ref="A32:A33"/>
    <mergeCell ref="B32:B33"/>
    <mergeCell ref="C32:C33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2009-09-28T11:34:11Z</cp:lastPrinted>
  <dcterms:created xsi:type="dcterms:W3CDTF">2006-01-26T11:38:09Z</dcterms:created>
  <dcterms:modified xsi:type="dcterms:W3CDTF">2009-09-28T11:36:18Z</dcterms:modified>
  <cp:category/>
  <cp:version/>
  <cp:contentType/>
  <cp:contentStatus/>
</cp:coreProperties>
</file>