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0380" windowHeight="8070" tabRatio="662" activeTab="0"/>
  </bookViews>
  <sheets>
    <sheet name="Prognoza dla RIO" sheetId="1" r:id="rId1"/>
  </sheets>
  <definedNames>
    <definedName name="_xlnm.Print_Area" localSheetId="0">'Prognoza dla RIO'!$A$1:$P$62</definedName>
    <definedName name="_xlnm.Print_Titles" localSheetId="0">'Prognoza dla RIO'!$4:$6</definedName>
  </definedNames>
  <calcPr fullCalcOnLoad="1"/>
</workbook>
</file>

<file path=xl/sharedStrings.xml><?xml version="1.0" encoding="utf-8"?>
<sst xmlns="http://schemas.openxmlformats.org/spreadsheetml/2006/main" count="77" uniqueCount="77">
  <si>
    <t>Lp.</t>
  </si>
  <si>
    <t>Wyszczególnienie</t>
  </si>
  <si>
    <t>Wykonanie</t>
  </si>
  <si>
    <t>Przewidywane wykonanie</t>
  </si>
  <si>
    <t xml:space="preserve">  w zł  </t>
  </si>
  <si>
    <t>2007 r.</t>
  </si>
  <si>
    <t xml:space="preserve"> 1) wyemitowane papiery wartościowe, </t>
  </si>
  <si>
    <t xml:space="preserve">      a) kredyty,</t>
  </si>
  <si>
    <t xml:space="preserve">      b) pożyczki,</t>
  </si>
  <si>
    <t xml:space="preserve">     a) spłaty rat kredytów z odsetkami,</t>
  </si>
  <si>
    <t xml:space="preserve">     b) spłaty rat pożyczek z odsetkami,</t>
  </si>
  <si>
    <r>
      <t xml:space="preserve">B. WYDATKI  </t>
    </r>
    <r>
      <rPr>
        <sz val="10"/>
        <rFont val="Arial CE"/>
        <family val="2"/>
      </rPr>
      <t>(B1+B2)</t>
    </r>
  </si>
  <si>
    <t>B1. Wydatki bieżące</t>
  </si>
  <si>
    <t>B2. Wydatki majątkowe</t>
  </si>
  <si>
    <t>C. NADWYŻKA / DEFICYT (A-B)</t>
  </si>
  <si>
    <t>D. FINANSOWANIE (D1-D2)</t>
  </si>
  <si>
    <t xml:space="preserve">   a) wynikające z ustaw i orzeczeń sądów
        lub ostatecznych decyzji administracyjnych,</t>
  </si>
  <si>
    <t xml:space="preserve">      c) emitowane papiery wartościowe.</t>
  </si>
  <si>
    <t>A1. Dochody bieżące</t>
  </si>
  <si>
    <t>A2. Dochody majątkowe</t>
  </si>
  <si>
    <r>
      <t xml:space="preserve">A. DOCHODY </t>
    </r>
    <r>
      <rPr>
        <sz val="10"/>
        <rFont val="Arial CE"/>
        <family val="0"/>
      </rPr>
      <t>(A1+A2)</t>
    </r>
  </si>
  <si>
    <t>E. Umorzenie pożyczki</t>
  </si>
  <si>
    <t xml:space="preserve">   b) uznane za bezsporne przez właściwą jednostkę
       sektora finansów publicznych, będącą dłużnikiem</t>
  </si>
  <si>
    <t xml:space="preserve">     d) potencjalne spłaty poręczeń i gwarancji udzielonych 
        samorządowym osobom prawnym realizującym zadania jst</t>
  </si>
  <si>
    <r>
      <t xml:space="preserve">D1. Przychody ogółem 
    </t>
    </r>
    <r>
      <rPr>
        <b/>
        <sz val="12"/>
        <rFont val="Arial CE"/>
        <family val="0"/>
      </rPr>
      <t xml:space="preserve">   </t>
    </r>
    <r>
      <rPr>
        <sz val="12"/>
        <rFont val="Arial CE"/>
        <family val="0"/>
      </rPr>
      <t>z tego:</t>
    </r>
  </si>
  <si>
    <r>
      <t xml:space="preserve">D2. Rozchody ogółem 
</t>
    </r>
    <r>
      <rPr>
        <b/>
        <sz val="13"/>
        <rFont val="Arial CE"/>
        <family val="0"/>
      </rPr>
      <t xml:space="preserve"> </t>
    </r>
    <r>
      <rPr>
        <b/>
        <sz val="12"/>
        <rFont val="Arial CE"/>
        <family val="0"/>
      </rPr>
      <t xml:space="preserve">      z tego:</t>
    </r>
  </si>
  <si>
    <t xml:space="preserve">     D141. środki na pokrycie deficytu</t>
  </si>
  <si>
    <t xml:space="preserve">     c) wykup papierów wartościowych z odsetkami i dyskontem,</t>
  </si>
  <si>
    <t>2009 r.</t>
  </si>
  <si>
    <r>
      <t>1)</t>
    </r>
    <r>
      <rPr>
        <sz val="10"/>
        <rFont val="Arial CE"/>
        <family val="0"/>
      </rPr>
      <t xml:space="preserve">  - podać dane na poszczególne lata objęte spłatą całego zadłużenia
</t>
    </r>
    <r>
      <rPr>
        <vertAlign val="superscript"/>
        <sz val="10"/>
        <rFont val="Arial CE"/>
        <family val="0"/>
      </rPr>
      <t xml:space="preserve">2) </t>
    </r>
    <r>
      <rPr>
        <sz val="10"/>
        <rFont val="Arial CE"/>
        <family val="0"/>
      </rPr>
      <t xml:space="preserve"> -  depozyty przyjęte do budżetu </t>
    </r>
  </si>
  <si>
    <t xml:space="preserve">      D211. zaciągniętych w związku z umową zawartą z podmiotem 
                dysponującym środkami, o których mowa w art. 5 ust. 3 ufp</t>
  </si>
  <si>
    <t xml:space="preserve">      D111. zaciągnięte w związku z umową zawartą z podmiotem 
                dysponującym środkami, o których mowa w art. 5 ust. 3 ufp</t>
  </si>
  <si>
    <r>
      <t xml:space="preserve">_________________________________________
        </t>
    </r>
    <r>
      <rPr>
        <i/>
        <sz val="8"/>
        <rFont val="Arial CE"/>
        <family val="2"/>
      </rPr>
      <t>(pieczęć  j.s.t.)</t>
    </r>
  </si>
  <si>
    <t>2010 r.</t>
  </si>
  <si>
    <t>2011 r.</t>
  </si>
  <si>
    <t>2012 r.</t>
  </si>
  <si>
    <t>2013 r.</t>
  </si>
  <si>
    <t>2014 r.</t>
  </si>
  <si>
    <t>2015 r.</t>
  </si>
  <si>
    <t>2016 r.</t>
  </si>
  <si>
    <t>2017 r.</t>
  </si>
  <si>
    <t>2018 r.</t>
  </si>
  <si>
    <t>2019 r.</t>
  </si>
  <si>
    <t>2020 r.</t>
  </si>
  <si>
    <t xml:space="preserve"> 2) zaciągnięte kredyty, pożyczki</t>
  </si>
  <si>
    <t>D11. kredyty, pożyczki
 w tym:</t>
  </si>
  <si>
    <t xml:space="preserve">        D1111. pożyczki na prefinansowanie programów  i projektów 
                   zaciągnięte w związku z umową zawartą z podmiotem 
                   dysponującym środkami, o których mowa w art. 5 ust. 3 ufp</t>
  </si>
  <si>
    <t>D21. spłaty kredytów, pożyczek
 w tym:</t>
  </si>
  <si>
    <t xml:space="preserve">          D2111. zaciągniętych na prefinansowanie programów i projektów 
                      w związku z umową zawartą z podmiotem dysponującym 
                      środkami, o których mowa w art. 5 ust. 3 ufp</t>
  </si>
  <si>
    <r>
      <t>D12.</t>
    </r>
    <r>
      <rPr>
        <b/>
        <sz val="12"/>
        <rFont val="Arial CE"/>
        <family val="2"/>
      </rPr>
      <t xml:space="preserve"> spłata pożyczek udzielonych</t>
    </r>
  </si>
  <si>
    <r>
      <t>D13.</t>
    </r>
    <r>
      <rPr>
        <b/>
        <sz val="12"/>
        <rFont val="Arial CE"/>
        <family val="2"/>
      </rPr>
      <t xml:space="preserve"> nadwyżka z lat ubiegłych
w tym:</t>
    </r>
  </si>
  <si>
    <t>D14. obligacje jednostek samorządowych 
        oraz związków komunalnych
w tym:</t>
  </si>
  <si>
    <t xml:space="preserve">     D141. wyemitowane w związku z umową zawartą z podmiotem 
              dysponującym środkami, o których mowa w art. 5 ust. 3 ufp</t>
  </si>
  <si>
    <t>D15. prywatyzacja majątku jst</t>
  </si>
  <si>
    <t>D16. inne źródła
w tym:</t>
  </si>
  <si>
    <t xml:space="preserve">       D161. środki na pokrycie deficytu</t>
  </si>
  <si>
    <r>
      <t>D22</t>
    </r>
    <r>
      <rPr>
        <b/>
        <sz val="12"/>
        <rFont val="Arial CE"/>
        <family val="2"/>
      </rPr>
      <t xml:space="preserve">. pożyczki </t>
    </r>
    <r>
      <rPr>
        <b/>
        <sz val="12"/>
        <rFont val="Arial CE"/>
        <family val="0"/>
      </rPr>
      <t>(udzielone)</t>
    </r>
  </si>
  <si>
    <r>
      <t>D23.</t>
    </r>
    <r>
      <rPr>
        <b/>
        <sz val="12"/>
        <rFont val="Arial CE"/>
        <family val="2"/>
      </rPr>
      <t xml:space="preserve"> lokaty w bankach</t>
    </r>
  </si>
  <si>
    <t>D24. wykup obligacji samorządowych
w tym:</t>
  </si>
  <si>
    <t xml:space="preserve">      D241. wyemitowanych w związku z umową zawartą z podmiotem 
               dysponującym środkami, o których mowa w art. 5 ust. 3 ufp.</t>
  </si>
  <si>
    <t>D25. inne cele</t>
  </si>
  <si>
    <r>
      <t xml:space="preserve"> 3) przyjęte depozyty</t>
    </r>
    <r>
      <rPr>
        <b/>
        <vertAlign val="superscript"/>
        <sz val="12"/>
        <rFont val="Arial CE"/>
        <family val="0"/>
      </rPr>
      <t>2)</t>
    </r>
    <r>
      <rPr>
        <b/>
        <sz val="12"/>
        <rFont val="Arial CE"/>
        <family val="2"/>
      </rPr>
      <t>,</t>
    </r>
  </si>
  <si>
    <r>
      <t xml:space="preserve"> 4) wymagalne zobowiązania
</t>
    </r>
    <r>
      <rPr>
        <b/>
        <sz val="12"/>
        <rFont val="Arial CE"/>
        <family val="0"/>
      </rPr>
      <t>w tym:</t>
    </r>
  </si>
  <si>
    <r>
      <t xml:space="preserve"> 5) zobowiązania związane z umową 
     zawartą z podmiotem dysponującym środkami, 
     o których mowa w art. 5 ust. 3 ufp. </t>
    </r>
    <r>
      <rPr>
        <sz val="12"/>
        <rFont val="Arial CE"/>
        <family val="0"/>
      </rPr>
      <t>(a+b+c):</t>
    </r>
    <r>
      <rPr>
        <b/>
        <sz val="12"/>
        <rFont val="Arial CE"/>
        <family val="2"/>
      </rPr>
      <t xml:space="preserve">   </t>
    </r>
  </si>
  <si>
    <r>
      <t xml:space="preserve">F. DŁUG NA KONIEC ROKU
          </t>
    </r>
    <r>
      <rPr>
        <b/>
        <sz val="11"/>
        <rFont val="Arial CE"/>
        <family val="0"/>
      </rPr>
      <t>(1+2+3+4+5):</t>
    </r>
  </si>
  <si>
    <r>
      <t xml:space="preserve"> </t>
    </r>
    <r>
      <rPr>
        <b/>
        <sz val="12"/>
        <rFont val="Arial CE"/>
        <family val="0"/>
      </rPr>
      <t>2)</t>
    </r>
    <r>
      <rPr>
        <b/>
        <sz val="12"/>
        <rFont val="Arial CE"/>
        <family val="2"/>
      </rPr>
      <t xml:space="preserve"> potenc. spłaty udzielonych poręczeń
     z należnymi odsetkami,</t>
    </r>
  </si>
  <si>
    <r>
      <t xml:space="preserve">H. OBCIĄŻENIE ROCZNE BUDŻETU
   z tytułu spłaty zadłużenia </t>
    </r>
    <r>
      <rPr>
        <b/>
        <sz val="11"/>
        <rFont val="Arial CE"/>
        <family val="0"/>
      </rPr>
      <t>(1+2+3+4+5):</t>
    </r>
  </si>
  <si>
    <r>
      <t>G. Wska</t>
    </r>
    <r>
      <rPr>
        <b/>
        <sz val="13"/>
        <rFont val="Arial"/>
        <family val="2"/>
      </rPr>
      <t>ź</t>
    </r>
    <r>
      <rPr>
        <b/>
        <sz val="13"/>
        <rFont val="Arial CE"/>
        <family val="2"/>
      </rPr>
      <t>nik łącznego d</t>
    </r>
    <r>
      <rPr>
        <b/>
        <sz val="13"/>
        <rFont val="Arial"/>
        <family val="2"/>
      </rPr>
      <t>ł</t>
    </r>
    <r>
      <rPr>
        <b/>
        <sz val="13"/>
        <rFont val="Arial CE"/>
        <family val="2"/>
      </rPr>
      <t xml:space="preserve">ugu do dochodu 
  </t>
    </r>
    <r>
      <rPr>
        <b/>
        <sz val="11"/>
        <rFont val="Arial CE"/>
        <family val="0"/>
      </rPr>
      <t xml:space="preserve">   (poz.31</t>
    </r>
    <r>
      <rPr>
        <b/>
        <sz val="13"/>
        <rFont val="Arial CE"/>
        <family val="2"/>
      </rPr>
      <t xml:space="preserve"> / poz.1) %</t>
    </r>
  </si>
  <si>
    <r>
      <t xml:space="preserve">I. Wskaźnik rocznej spłaty łącznego zadłużenia  
    do dochodu </t>
    </r>
    <r>
      <rPr>
        <b/>
        <sz val="12"/>
        <rFont val="Arial CE"/>
        <family val="0"/>
      </rPr>
      <t xml:space="preserve"> (poz.41 / poz.1) %</t>
    </r>
  </si>
  <si>
    <r>
      <t xml:space="preserve">I1. Wskaźnik rocznej spłaty zadłużenia do 
     dochodu </t>
    </r>
    <r>
      <rPr>
        <i/>
        <sz val="12"/>
        <rFont val="Arial CE"/>
        <family val="0"/>
      </rPr>
      <t>(bez poz. 46)</t>
    </r>
    <r>
      <rPr>
        <b/>
        <sz val="12"/>
        <rFont val="Arial CE"/>
        <family val="0"/>
      </rPr>
      <t xml:space="preserve"> ((poz.41 (-) poz. 46) / poz.1) %</t>
    </r>
  </si>
  <si>
    <r>
      <t xml:space="preserve"> 1)  spłaty rat kredytów, pożyczek</t>
    </r>
    <r>
      <rPr>
        <b/>
        <sz val="11"/>
        <rFont val="Arial CE"/>
        <family val="2"/>
      </rPr>
      <t xml:space="preserve"> (art.82 ust.1 pkt 2 i 3 ufp)</t>
    </r>
    <r>
      <rPr>
        <b/>
        <sz val="12"/>
        <rFont val="Arial CE"/>
        <family val="2"/>
      </rPr>
      <t xml:space="preserve"> 
       z odsetkami,</t>
    </r>
  </si>
  <si>
    <r>
      <t xml:space="preserve"> 3) wykup papierów wartościowych wyemitowanych 
     przez j.s.t. </t>
    </r>
    <r>
      <rPr>
        <sz val="12"/>
        <rFont val="Arial CE"/>
        <family val="2"/>
      </rPr>
      <t>(art.82 ust.1 pkt 2 i 3 ufp)</t>
    </r>
    <r>
      <rPr>
        <b/>
        <sz val="12"/>
        <rFont val="Arial CE"/>
        <family val="2"/>
      </rPr>
      <t>, 
     z należnymi odsetkami i dyskontem,</t>
    </r>
  </si>
  <si>
    <t xml:space="preserve"> 4) odsetki od kredytów i pożyczek oraz odsetki 
    i dyskonto od papierów wart. wyemitowanych 
    przez jst (art.82 ust.1 pkt 1 ufp),</t>
  </si>
  <si>
    <r>
      <t xml:space="preserve"> 5) spłaty zobowiązań związanych z umową 
      zawartą z podmiotem dysponującym środkami, 
      o których mowa w art. 5 ust. 3 ufp. </t>
    </r>
    <r>
      <rPr>
        <sz val="12"/>
        <rFont val="Arial CE"/>
        <family val="2"/>
      </rPr>
      <t>(a+b+c+d):</t>
    </r>
  </si>
  <si>
    <r>
      <t>G1. Wska</t>
    </r>
    <r>
      <rPr>
        <b/>
        <sz val="13"/>
        <rFont val="Arial"/>
        <family val="2"/>
      </rPr>
      <t>ź</t>
    </r>
    <r>
      <rPr>
        <b/>
        <sz val="13"/>
        <rFont val="Arial CE"/>
        <family val="2"/>
      </rPr>
      <t>nik d</t>
    </r>
    <r>
      <rPr>
        <b/>
        <sz val="13"/>
        <rFont val="Arial"/>
        <family val="2"/>
      </rPr>
      <t>ł</t>
    </r>
    <r>
      <rPr>
        <b/>
        <sz val="13"/>
        <rFont val="Arial CE"/>
        <family val="2"/>
      </rPr>
      <t xml:space="preserve">ugu do dochodu </t>
    </r>
    <r>
      <rPr>
        <i/>
        <sz val="11"/>
        <rFont val="Arial CE"/>
        <family val="0"/>
      </rPr>
      <t>(bez poz. 38)</t>
    </r>
    <r>
      <rPr>
        <b/>
        <sz val="11"/>
        <rFont val="Arial CE"/>
        <family val="0"/>
      </rPr>
      <t xml:space="preserve">
     ((poz.31 (-) poz. 38) / poz.1) %</t>
    </r>
  </si>
  <si>
    <t>Prognoza łącznej kwoty długu publicznego
 Gminy Police
na lata 2009 - 2020</t>
  </si>
  <si>
    <t>2008 r.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</si>
</sst>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00#"/>
    <numFmt numFmtId="169" formatCode="##,##0"/>
    <numFmt numFmtId="170" formatCode="00#"/>
    <numFmt numFmtId="171" formatCode="000#"/>
    <numFmt numFmtId="172" formatCode="#,##0.0"/>
    <numFmt numFmtId="173" formatCode="0.0"/>
    <numFmt numFmtId="174" formatCode="0.0%"/>
    <numFmt numFmtId="175" formatCode="_-* #,##0.0\ _z_ł_-;\-* #,##0.0\ _z_ł_-;_-* &quot;-&quot;??\ _z_ł_-;_-@_-"/>
    <numFmt numFmtId="176" formatCode="_-* #,##0\ _z_ł_-;\-* #,##0\ _z_ł_-;_-* &quot;-&quot;??\ _z_ł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i/>
      <u val="single"/>
      <sz val="12"/>
      <name val="Arial CE"/>
      <family val="2"/>
    </font>
    <font>
      <sz val="12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b/>
      <sz val="16"/>
      <name val="Arial CE"/>
      <family val="2"/>
    </font>
    <font>
      <b/>
      <sz val="18"/>
      <name val="Arial"/>
      <family val="2"/>
    </font>
    <font>
      <b/>
      <sz val="13"/>
      <name val="Arial"/>
      <family val="2"/>
    </font>
    <font>
      <b/>
      <vertAlign val="superscript"/>
      <sz val="12"/>
      <name val="Arial CE"/>
      <family val="0"/>
    </font>
    <font>
      <vertAlign val="superscript"/>
      <sz val="10"/>
      <name val="Arial CE"/>
      <family val="0"/>
    </font>
    <font>
      <b/>
      <sz val="11"/>
      <name val="Arial CE"/>
      <family val="0"/>
    </font>
    <font>
      <i/>
      <sz val="11"/>
      <name val="Arial CE"/>
      <family val="0"/>
    </font>
    <font>
      <i/>
      <sz val="12"/>
      <name val="Arial CE"/>
      <family val="0"/>
    </font>
    <font>
      <sz val="8"/>
      <name val="Arial CE"/>
      <family val="2"/>
    </font>
    <font>
      <i/>
      <sz val="8"/>
      <name val="Arial CE"/>
      <family val="2"/>
    </font>
    <font>
      <sz val="12"/>
      <name val="Arial"/>
      <family val="0"/>
    </font>
    <font>
      <sz val="12"/>
      <color indexed="10"/>
      <name val="Arial CE"/>
      <family val="2"/>
    </font>
    <font>
      <sz val="13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18" applyFont="1" applyAlignment="1">
      <alignment horizontal="center"/>
      <protection/>
    </xf>
    <xf numFmtId="0" fontId="3" fillId="0" borderId="0" xfId="18">
      <alignment/>
      <protection/>
    </xf>
    <xf numFmtId="0" fontId="5" fillId="0" borderId="0" xfId="18" applyFont="1" applyBorder="1" applyAlignment="1">
      <alignment horizontal="center" vertical="center" wrapText="1"/>
      <protection/>
    </xf>
    <xf numFmtId="0" fontId="5" fillId="0" borderId="1" xfId="18" applyFont="1" applyBorder="1" applyAlignment="1">
      <alignment horizontal="center" vertical="center" wrapText="1"/>
      <protection/>
    </xf>
    <xf numFmtId="0" fontId="4" fillId="0" borderId="2" xfId="18" applyFont="1" applyBorder="1" applyAlignment="1">
      <alignment horizontal="center" vertical="center"/>
      <protection/>
    </xf>
    <xf numFmtId="0" fontId="9" fillId="0" borderId="0" xfId="18" applyFont="1">
      <alignment/>
      <protection/>
    </xf>
    <xf numFmtId="0" fontId="7" fillId="0" borderId="0" xfId="18" applyFont="1">
      <alignment/>
      <protection/>
    </xf>
    <xf numFmtId="0" fontId="7" fillId="0" borderId="3" xfId="18" applyFont="1" applyBorder="1" applyAlignment="1">
      <alignment vertical="center"/>
      <protection/>
    </xf>
    <xf numFmtId="0" fontId="7" fillId="0" borderId="4" xfId="18" applyFont="1" applyBorder="1" applyAlignment="1">
      <alignment horizontal="center" vertical="center"/>
      <protection/>
    </xf>
    <xf numFmtId="0" fontId="5" fillId="0" borderId="5" xfId="18" applyFont="1" applyBorder="1" applyAlignment="1">
      <alignment vertical="center" wrapText="1"/>
      <protection/>
    </xf>
    <xf numFmtId="0" fontId="7" fillId="0" borderId="6" xfId="18" applyFont="1" applyBorder="1" applyAlignment="1">
      <alignment vertical="center"/>
      <protection/>
    </xf>
    <xf numFmtId="0" fontId="5" fillId="0" borderId="5" xfId="18" applyFont="1" applyBorder="1" applyAlignment="1">
      <alignment vertical="center"/>
      <protection/>
    </xf>
    <xf numFmtId="0" fontId="5" fillId="0" borderId="5" xfId="18" applyFont="1" applyFill="1" applyBorder="1" applyAlignment="1">
      <alignment vertical="center"/>
      <protection/>
    </xf>
    <xf numFmtId="0" fontId="5" fillId="0" borderId="3" xfId="18" applyFont="1" applyFill="1" applyBorder="1" applyAlignment="1">
      <alignment vertical="center" wrapText="1"/>
      <protection/>
    </xf>
    <xf numFmtId="0" fontId="5" fillId="0" borderId="7" xfId="18" applyFont="1" applyFill="1" applyBorder="1" applyAlignment="1">
      <alignment vertical="center" wrapText="1"/>
      <protection/>
    </xf>
    <xf numFmtId="0" fontId="5" fillId="0" borderId="8" xfId="18" applyFont="1" applyFill="1" applyBorder="1" applyAlignment="1">
      <alignment vertical="center" wrapText="1"/>
      <protection/>
    </xf>
    <xf numFmtId="0" fontId="7" fillId="0" borderId="9" xfId="18" applyFont="1" applyFill="1" applyBorder="1" applyAlignment="1">
      <alignment horizontal="center" vertical="center"/>
      <protection/>
    </xf>
    <xf numFmtId="0" fontId="7" fillId="2" borderId="9" xfId="18" applyFont="1" applyFill="1" applyBorder="1" applyAlignment="1">
      <alignment horizontal="center" vertical="center"/>
      <protection/>
    </xf>
    <xf numFmtId="0" fontId="7" fillId="0" borderId="9" xfId="18" applyFont="1" applyBorder="1" applyAlignment="1">
      <alignment horizontal="center" vertical="center"/>
      <protection/>
    </xf>
    <xf numFmtId="0" fontId="7" fillId="0" borderId="10" xfId="18" applyFont="1" applyBorder="1" applyAlignment="1">
      <alignment horizontal="center" vertical="center"/>
      <protection/>
    </xf>
    <xf numFmtId="0" fontId="7" fillId="0" borderId="11" xfId="18" applyFont="1" applyBorder="1" applyAlignment="1">
      <alignment horizontal="center" vertical="center"/>
      <protection/>
    </xf>
    <xf numFmtId="0" fontId="7" fillId="0" borderId="12" xfId="18" applyFont="1" applyBorder="1" applyAlignment="1">
      <alignment horizontal="center" vertical="center"/>
      <protection/>
    </xf>
    <xf numFmtId="0" fontId="8" fillId="0" borderId="13" xfId="18" applyFont="1" applyBorder="1" applyAlignment="1">
      <alignment vertical="center"/>
      <protection/>
    </xf>
    <xf numFmtId="0" fontId="8" fillId="2" borderId="13" xfId="18" applyFont="1" applyFill="1" applyBorder="1" applyAlignment="1">
      <alignment vertical="center" wrapText="1"/>
      <protection/>
    </xf>
    <xf numFmtId="0" fontId="7" fillId="0" borderId="14" xfId="18" applyFont="1" applyBorder="1" applyAlignment="1">
      <alignment horizontal="center" vertical="center"/>
      <protection/>
    </xf>
    <xf numFmtId="0" fontId="8" fillId="2" borderId="13" xfId="18" applyFont="1" applyFill="1" applyBorder="1" applyAlignment="1">
      <alignment vertical="center"/>
      <protection/>
    </xf>
    <xf numFmtId="0" fontId="8" fillId="0" borderId="15" xfId="18" applyFont="1" applyBorder="1" applyAlignment="1">
      <alignment vertical="center"/>
      <protection/>
    </xf>
    <xf numFmtId="0" fontId="8" fillId="0" borderId="13" xfId="18" applyFont="1" applyFill="1" applyBorder="1" applyAlignment="1">
      <alignment vertical="center" wrapText="1"/>
      <protection/>
    </xf>
    <xf numFmtId="0" fontId="5" fillId="0" borderId="5" xfId="18" applyFont="1" applyFill="1" applyBorder="1" applyAlignment="1">
      <alignment vertical="center" wrapText="1"/>
      <protection/>
    </xf>
    <xf numFmtId="0" fontId="5" fillId="0" borderId="5" xfId="18" applyFont="1" applyBorder="1" applyAlignment="1">
      <alignment vertical="center" wrapText="1"/>
      <protection/>
    </xf>
    <xf numFmtId="0" fontId="14" fillId="0" borderId="0" xfId="18" applyFont="1" applyAlignment="1">
      <alignment horizontal="left"/>
      <protection/>
    </xf>
    <xf numFmtId="0" fontId="3" fillId="0" borderId="3" xfId="18" applyFont="1" applyBorder="1" applyAlignment="1">
      <alignment vertical="center" wrapText="1"/>
      <protection/>
    </xf>
    <xf numFmtId="0" fontId="3" fillId="0" borderId="3" xfId="18" applyFont="1" applyFill="1" applyBorder="1" applyAlignment="1">
      <alignment vertical="center" wrapText="1"/>
      <protection/>
    </xf>
    <xf numFmtId="0" fontId="3" fillId="0" borderId="3" xfId="18" applyFont="1" applyFill="1" applyBorder="1" applyAlignment="1">
      <alignment vertical="center"/>
      <protection/>
    </xf>
    <xf numFmtId="0" fontId="3" fillId="0" borderId="7" xfId="18" applyFont="1" applyFill="1" applyBorder="1" applyAlignment="1">
      <alignment vertical="center" wrapText="1"/>
      <protection/>
    </xf>
    <xf numFmtId="0" fontId="3" fillId="0" borderId="8" xfId="18" applyFont="1" applyFill="1" applyBorder="1" applyAlignment="1">
      <alignment vertical="center" wrapText="1"/>
      <protection/>
    </xf>
    <xf numFmtId="0" fontId="14" fillId="0" borderId="0" xfId="18" applyFont="1" applyAlignment="1">
      <alignment horizontal="left" wrapText="1"/>
      <protection/>
    </xf>
    <xf numFmtId="0" fontId="18" fillId="0" borderId="0" xfId="0" applyFont="1" applyAlignment="1">
      <alignment horizontal="left" wrapText="1"/>
    </xf>
    <xf numFmtId="0" fontId="3" fillId="0" borderId="16" xfId="18" applyFont="1" applyFill="1" applyBorder="1" applyAlignment="1">
      <alignment vertical="center" wrapText="1"/>
      <protection/>
    </xf>
    <xf numFmtId="3" fontId="8" fillId="2" borderId="2" xfId="18" applyNumberFormat="1" applyFont="1" applyFill="1" applyBorder="1" applyAlignment="1">
      <alignment horizontal="right" vertical="center"/>
      <protection/>
    </xf>
    <xf numFmtId="3" fontId="7" fillId="0" borderId="17" xfId="18" applyNumberFormat="1" applyFont="1" applyBorder="1" applyAlignment="1">
      <alignment horizontal="right" vertical="center"/>
      <protection/>
    </xf>
    <xf numFmtId="3" fontId="7" fillId="0" borderId="18" xfId="18" applyNumberFormat="1" applyFont="1" applyBorder="1" applyAlignment="1">
      <alignment horizontal="right" vertical="center"/>
      <protection/>
    </xf>
    <xf numFmtId="3" fontId="7" fillId="0" borderId="19" xfId="18" applyNumberFormat="1" applyFont="1" applyBorder="1" applyAlignment="1">
      <alignment horizontal="right" vertical="center"/>
      <protection/>
    </xf>
    <xf numFmtId="3" fontId="7" fillId="0" borderId="8" xfId="18" applyNumberFormat="1" applyFont="1" applyBorder="1" applyAlignment="1">
      <alignment horizontal="right" vertical="center"/>
      <protection/>
    </xf>
    <xf numFmtId="3" fontId="20" fillId="0" borderId="19" xfId="0" applyNumberFormat="1" applyFont="1" applyBorder="1" applyAlignment="1">
      <alignment horizontal="right" vertical="center"/>
    </xf>
    <xf numFmtId="3" fontId="20" fillId="0" borderId="17" xfId="0" applyNumberFormat="1" applyFont="1" applyBorder="1" applyAlignment="1">
      <alignment horizontal="right" vertical="center"/>
    </xf>
    <xf numFmtId="3" fontId="8" fillId="0" borderId="2" xfId="18" applyNumberFormat="1" applyFont="1" applyBorder="1" applyAlignment="1">
      <alignment horizontal="right" vertical="center"/>
      <protection/>
    </xf>
    <xf numFmtId="3" fontId="8" fillId="2" borderId="2" xfId="18" applyNumberFormat="1" applyFont="1" applyFill="1" applyBorder="1" applyAlignment="1">
      <alignment horizontal="right" vertical="center" wrapText="1"/>
      <protection/>
    </xf>
    <xf numFmtId="3" fontId="20" fillId="0" borderId="20" xfId="0" applyNumberFormat="1" applyFont="1" applyBorder="1" applyAlignment="1">
      <alignment horizontal="right" vertical="center"/>
    </xf>
    <xf numFmtId="3" fontId="7" fillId="0" borderId="7" xfId="18" applyNumberFormat="1" applyFont="1" applyBorder="1" applyAlignment="1">
      <alignment horizontal="right" vertical="center"/>
      <protection/>
    </xf>
    <xf numFmtId="3" fontId="7" fillId="0" borderId="20" xfId="18" applyNumberFormat="1" applyFont="1" applyBorder="1" applyAlignment="1">
      <alignment horizontal="right" vertical="center"/>
      <protection/>
    </xf>
    <xf numFmtId="3" fontId="7" fillId="0" borderId="20" xfId="0" applyNumberFormat="1" applyFont="1" applyBorder="1" applyAlignment="1">
      <alignment horizontal="right" vertical="center"/>
    </xf>
    <xf numFmtId="3" fontId="7" fillId="0" borderId="21" xfId="18" applyNumberFormat="1" applyFont="1" applyBorder="1" applyAlignment="1">
      <alignment horizontal="right" vertical="center"/>
      <protection/>
    </xf>
    <xf numFmtId="3" fontId="7" fillId="0" borderId="20" xfId="18" applyNumberFormat="1" applyFont="1" applyFill="1" applyBorder="1" applyAlignment="1">
      <alignment horizontal="right" vertical="center"/>
      <protection/>
    </xf>
    <xf numFmtId="3" fontId="7" fillId="0" borderId="20" xfId="18" applyNumberFormat="1" applyFont="1" applyBorder="1" applyAlignment="1">
      <alignment horizontal="right" vertical="center"/>
      <protection/>
    </xf>
    <xf numFmtId="3" fontId="7" fillId="0" borderId="20" xfId="18" applyNumberFormat="1" applyFont="1" applyFill="1" applyBorder="1" applyAlignment="1">
      <alignment horizontal="right" vertical="center"/>
      <protection/>
    </xf>
    <xf numFmtId="3" fontId="7" fillId="0" borderId="7" xfId="18" applyNumberFormat="1" applyFont="1" applyFill="1" applyBorder="1" applyAlignment="1">
      <alignment horizontal="right" vertical="center"/>
      <protection/>
    </xf>
    <xf numFmtId="3" fontId="7" fillId="0" borderId="20" xfId="18" applyNumberFormat="1" applyFont="1" applyFill="1" applyBorder="1" applyAlignment="1">
      <alignment horizontal="right" vertical="center" wrapText="1"/>
      <protection/>
    </xf>
    <xf numFmtId="3" fontId="7" fillId="0" borderId="19" xfId="18" applyNumberFormat="1" applyFont="1" applyFill="1" applyBorder="1" applyAlignment="1">
      <alignment horizontal="right" vertical="center" wrapText="1"/>
      <protection/>
    </xf>
    <xf numFmtId="3" fontId="7" fillId="0" borderId="19" xfId="18" applyNumberFormat="1" applyFont="1" applyFill="1" applyBorder="1" applyAlignment="1">
      <alignment horizontal="right" vertical="center"/>
      <protection/>
    </xf>
    <xf numFmtId="3" fontId="7" fillId="0" borderId="19" xfId="18" applyNumberFormat="1" applyFont="1" applyBorder="1" applyAlignment="1">
      <alignment horizontal="right" vertical="center"/>
      <protection/>
    </xf>
    <xf numFmtId="10" fontId="8" fillId="2" borderId="2" xfId="20" applyNumberFormat="1" applyFont="1" applyFill="1" applyBorder="1" applyAlignment="1">
      <alignment horizontal="right" vertical="center" wrapText="1"/>
    </xf>
    <xf numFmtId="10" fontId="8" fillId="0" borderId="2" xfId="20" applyNumberFormat="1" applyFont="1" applyFill="1" applyBorder="1" applyAlignment="1">
      <alignment horizontal="right" vertical="center" wrapText="1"/>
    </xf>
    <xf numFmtId="3" fontId="7" fillId="0" borderId="22" xfId="18" applyNumberFormat="1" applyFont="1" applyFill="1" applyBorder="1" applyAlignment="1">
      <alignment horizontal="right" vertical="center"/>
      <protection/>
    </xf>
    <xf numFmtId="0" fontId="3" fillId="0" borderId="0" xfId="18" applyFont="1">
      <alignment/>
      <protection/>
    </xf>
    <xf numFmtId="3" fontId="7" fillId="0" borderId="1" xfId="18" applyNumberFormat="1" applyFont="1" applyBorder="1" applyAlignment="1">
      <alignment horizontal="right" vertical="center"/>
      <protection/>
    </xf>
    <xf numFmtId="3" fontId="7" fillId="0" borderId="7" xfId="18" applyNumberFormat="1" applyFont="1" applyBorder="1" applyAlignment="1">
      <alignment horizontal="right" vertical="center"/>
      <protection/>
    </xf>
    <xf numFmtId="3" fontId="7" fillId="0" borderId="8" xfId="18" applyNumberFormat="1" applyFont="1" applyBorder="1" applyAlignment="1">
      <alignment horizontal="right" vertical="center"/>
      <protection/>
    </xf>
    <xf numFmtId="3" fontId="7" fillId="0" borderId="0" xfId="18" applyNumberFormat="1" applyFont="1" applyFill="1" applyBorder="1" applyAlignment="1">
      <alignment horizontal="right" vertical="center"/>
      <protection/>
    </xf>
    <xf numFmtId="0" fontId="6" fillId="0" borderId="0" xfId="18" applyFont="1" applyBorder="1" applyAlignment="1">
      <alignment horizontal="right" vertical="center" wrapText="1"/>
      <protection/>
    </xf>
    <xf numFmtId="0" fontId="3" fillId="0" borderId="14" xfId="18" applyFont="1" applyBorder="1" applyAlignment="1">
      <alignment horizontal="center"/>
      <protection/>
    </xf>
    <xf numFmtId="0" fontId="3" fillId="0" borderId="1" xfId="18" applyBorder="1">
      <alignment/>
      <protection/>
    </xf>
    <xf numFmtId="0" fontId="8" fillId="2" borderId="23" xfId="18" applyFont="1" applyFill="1" applyBorder="1" applyAlignment="1">
      <alignment horizontal="center" vertical="center"/>
      <protection/>
    </xf>
    <xf numFmtId="0" fontId="4" fillId="2" borderId="2" xfId="18" applyFont="1" applyFill="1" applyBorder="1" applyAlignment="1">
      <alignment horizontal="center" vertical="center"/>
      <protection/>
    </xf>
    <xf numFmtId="3" fontId="7" fillId="0" borderId="19" xfId="0" applyNumberFormat="1" applyFont="1" applyBorder="1" applyAlignment="1">
      <alignment horizontal="right" vertical="center"/>
    </xf>
    <xf numFmtId="0" fontId="5" fillId="0" borderId="6" xfId="18" applyFont="1" applyBorder="1" applyAlignment="1">
      <alignment vertical="center" wrapText="1"/>
      <protection/>
    </xf>
    <xf numFmtId="0" fontId="3" fillId="0" borderId="5" xfId="18" applyFont="1" applyBorder="1" applyAlignment="1">
      <alignment vertical="center" wrapText="1"/>
      <protection/>
    </xf>
    <xf numFmtId="3" fontId="7" fillId="0" borderId="7" xfId="18" applyNumberFormat="1" applyFont="1" applyFill="1" applyBorder="1" applyAlignment="1">
      <alignment horizontal="right" vertical="center"/>
      <protection/>
    </xf>
    <xf numFmtId="3" fontId="3" fillId="0" borderId="0" xfId="18" applyNumberFormat="1" applyFont="1">
      <alignment/>
      <protection/>
    </xf>
    <xf numFmtId="176" fontId="3" fillId="0" borderId="0" xfId="15" applyNumberFormat="1" applyFont="1" applyAlignment="1">
      <alignment/>
    </xf>
    <xf numFmtId="176" fontId="3" fillId="0" borderId="0" xfId="15" applyNumberFormat="1" applyAlignment="1">
      <alignment/>
    </xf>
    <xf numFmtId="3" fontId="7" fillId="0" borderId="19" xfId="18" applyNumberFormat="1" applyFont="1" applyFill="1" applyBorder="1" applyAlignment="1">
      <alignment horizontal="right" vertical="center"/>
      <protection/>
    </xf>
    <xf numFmtId="3" fontId="7" fillId="0" borderId="8" xfId="18" applyNumberFormat="1" applyFont="1" applyFill="1" applyBorder="1" applyAlignment="1">
      <alignment horizontal="right" vertical="center"/>
      <protection/>
    </xf>
    <xf numFmtId="3" fontId="7" fillId="0" borderId="20" xfId="18" applyNumberFormat="1" applyFont="1" applyFill="1" applyBorder="1" applyAlignment="1">
      <alignment horizontal="right" vertical="center" wrapText="1"/>
      <protection/>
    </xf>
    <xf numFmtId="0" fontId="4" fillId="2" borderId="2" xfId="18" applyFont="1" applyFill="1" applyBorder="1" applyAlignment="1">
      <alignment horizontal="center" vertical="center" wrapText="1"/>
      <protection/>
    </xf>
    <xf numFmtId="0" fontId="21" fillId="0" borderId="0" xfId="18" applyFont="1">
      <alignment/>
      <protection/>
    </xf>
    <xf numFmtId="0" fontId="22" fillId="0" borderId="0" xfId="18" applyFont="1">
      <alignment/>
      <protection/>
    </xf>
    <xf numFmtId="43" fontId="3" fillId="0" borderId="0" xfId="15" applyFont="1" applyAlignment="1">
      <alignment/>
    </xf>
    <xf numFmtId="43" fontId="3" fillId="0" borderId="0" xfId="15" applyAlignment="1">
      <alignment/>
    </xf>
    <xf numFmtId="0" fontId="5" fillId="2" borderId="24" xfId="18" applyFont="1" applyFill="1" applyBorder="1" applyAlignment="1">
      <alignment horizontal="center"/>
      <protection/>
    </xf>
    <xf numFmtId="0" fontId="3" fillId="2" borderId="14" xfId="18" applyFont="1" applyFill="1" applyBorder="1" applyAlignment="1">
      <alignment horizontal="center"/>
      <protection/>
    </xf>
    <xf numFmtId="0" fontId="10" fillId="2" borderId="25" xfId="18" applyFont="1" applyFill="1" applyBorder="1" applyAlignment="1">
      <alignment horizontal="center"/>
      <protection/>
    </xf>
    <xf numFmtId="0" fontId="3" fillId="2" borderId="26" xfId="18" applyFill="1" applyBorder="1">
      <alignment/>
      <protection/>
    </xf>
    <xf numFmtId="0" fontId="11" fillId="0" borderId="0" xfId="18" applyFont="1" applyBorder="1" applyAlignment="1">
      <alignment horizontal="center" vertical="center" wrapText="1"/>
      <protection/>
    </xf>
    <xf numFmtId="0" fontId="7" fillId="0" borderId="27" xfId="18" applyFont="1" applyBorder="1" applyAlignment="1">
      <alignment horizontal="center" vertical="center"/>
      <protection/>
    </xf>
    <xf numFmtId="0" fontId="7" fillId="0" borderId="28" xfId="18" applyFont="1" applyBorder="1" applyAlignment="1">
      <alignment horizontal="center" vertical="center"/>
      <protection/>
    </xf>
    <xf numFmtId="0" fontId="9" fillId="0" borderId="27" xfId="18" applyFont="1" applyBorder="1" applyAlignment="1">
      <alignment horizontal="center" vertical="center"/>
      <protection/>
    </xf>
    <xf numFmtId="0" fontId="9" fillId="0" borderId="28" xfId="18" applyFont="1" applyBorder="1" applyAlignment="1">
      <alignment horizontal="center" vertical="center"/>
      <protection/>
    </xf>
    <xf numFmtId="0" fontId="9" fillId="0" borderId="29" xfId="18" applyFont="1" applyBorder="1" applyAlignment="1">
      <alignment horizontal="center" vertical="center"/>
      <protection/>
    </xf>
    <xf numFmtId="0" fontId="8" fillId="2" borderId="9" xfId="18" applyFont="1" applyFill="1" applyBorder="1" applyAlignment="1">
      <alignment horizontal="center" vertical="center"/>
      <protection/>
    </xf>
    <xf numFmtId="0" fontId="8" fillId="2" borderId="30" xfId="18" applyFont="1" applyFill="1" applyBorder="1" applyAlignment="1">
      <alignment horizontal="center" vertical="center"/>
      <protection/>
    </xf>
    <xf numFmtId="0" fontId="8" fillId="2" borderId="31" xfId="18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Prognoza i kredyty-tabele 2003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P72"/>
  <sheetViews>
    <sheetView showGridLines="0" tabSelected="1" view="pageBreakPreview" zoomScale="70" zoomScaleNormal="75" zoomScaleSheetLayoutView="70" workbookViewId="0" topLeftCell="A1">
      <selection activeCell="A2" sqref="A2:P2"/>
    </sheetView>
  </sheetViews>
  <sheetFormatPr defaultColWidth="9.140625" defaultRowHeight="12.75"/>
  <cols>
    <col min="1" max="1" width="3.8515625" style="1" customWidth="1"/>
    <col min="2" max="2" width="70.28125" style="2" bestFit="1" customWidth="1"/>
    <col min="3" max="11" width="15.7109375" style="65" customWidth="1"/>
    <col min="12" max="16" width="15.7109375" style="2" customWidth="1"/>
    <col min="17" max="16384" width="9.140625" style="2" customWidth="1"/>
  </cols>
  <sheetData>
    <row r="1" ht="44.25" customHeight="1">
      <c r="B1" s="38" t="s">
        <v>32</v>
      </c>
    </row>
    <row r="2" spans="1:16" ht="87.75" customHeight="1">
      <c r="A2" s="94" t="s">
        <v>75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2:16" ht="14.25" customHeight="1" thickBot="1">
      <c r="B3" s="3"/>
      <c r="C3" s="4"/>
      <c r="D3" s="79"/>
      <c r="P3" s="70" t="s">
        <v>4</v>
      </c>
    </row>
    <row r="4" spans="1:16" ht="44.25" customHeight="1" thickBot="1">
      <c r="A4" s="90" t="s">
        <v>0</v>
      </c>
      <c r="B4" s="92" t="s">
        <v>1</v>
      </c>
      <c r="C4" s="73" t="s">
        <v>2</v>
      </c>
      <c r="D4" s="100" t="s">
        <v>3</v>
      </c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2"/>
    </row>
    <row r="5" spans="1:16" ht="18.75" thickBot="1">
      <c r="A5" s="91"/>
      <c r="B5" s="93"/>
      <c r="C5" s="74" t="s">
        <v>5</v>
      </c>
      <c r="D5" s="85" t="s">
        <v>76</v>
      </c>
      <c r="E5" s="74" t="s">
        <v>28</v>
      </c>
      <c r="F5" s="74" t="s">
        <v>33</v>
      </c>
      <c r="G5" s="74" t="s">
        <v>34</v>
      </c>
      <c r="H5" s="74" t="s">
        <v>35</v>
      </c>
      <c r="I5" s="74" t="s">
        <v>36</v>
      </c>
      <c r="J5" s="74" t="s">
        <v>37</v>
      </c>
      <c r="K5" s="74" t="s">
        <v>38</v>
      </c>
      <c r="L5" s="74" t="s">
        <v>39</v>
      </c>
      <c r="M5" s="74" t="s">
        <v>40</v>
      </c>
      <c r="N5" s="74" t="s">
        <v>41</v>
      </c>
      <c r="O5" s="74" t="s">
        <v>42</v>
      </c>
      <c r="P5" s="74" t="s">
        <v>43</v>
      </c>
    </row>
    <row r="6" spans="1:16" ht="12" customHeight="1" thickBot="1">
      <c r="A6" s="71"/>
      <c r="B6" s="7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6" customFormat="1" ht="32.25" customHeight="1" thickBot="1">
      <c r="A7" s="18">
        <v>1</v>
      </c>
      <c r="B7" s="26" t="s">
        <v>20</v>
      </c>
      <c r="C7" s="40">
        <f aca="true" t="shared" si="0" ref="C7:P7">SUM(C8:C9)</f>
        <v>105938849</v>
      </c>
      <c r="D7" s="40">
        <f t="shared" si="0"/>
        <v>111078909</v>
      </c>
      <c r="E7" s="40">
        <f t="shared" si="0"/>
        <v>125788295</v>
      </c>
      <c r="F7" s="40">
        <f t="shared" si="0"/>
        <v>126253216</v>
      </c>
      <c r="G7" s="40">
        <f t="shared" si="0"/>
        <v>123859751</v>
      </c>
      <c r="H7" s="40">
        <f t="shared" si="0"/>
        <v>128321130</v>
      </c>
      <c r="I7" s="40">
        <f t="shared" si="0"/>
        <v>134421056</v>
      </c>
      <c r="J7" s="40">
        <f t="shared" si="0"/>
        <v>138989606</v>
      </c>
      <c r="K7" s="40">
        <f t="shared" si="0"/>
        <v>138357975</v>
      </c>
      <c r="L7" s="40">
        <f t="shared" si="0"/>
        <v>139498449</v>
      </c>
      <c r="M7" s="40">
        <f t="shared" si="0"/>
        <v>144798314</v>
      </c>
      <c r="N7" s="40">
        <f t="shared" si="0"/>
        <v>146792353</v>
      </c>
      <c r="O7" s="40">
        <f t="shared" si="0"/>
        <v>152319329</v>
      </c>
      <c r="P7" s="40">
        <f t="shared" si="0"/>
        <v>158222015</v>
      </c>
    </row>
    <row r="8" spans="1:16" s="6" customFormat="1" ht="16.5">
      <c r="A8" s="20">
        <v>2</v>
      </c>
      <c r="B8" s="11" t="s">
        <v>18</v>
      </c>
      <c r="C8" s="41">
        <v>97467030</v>
      </c>
      <c r="D8" s="42">
        <v>95476160</v>
      </c>
      <c r="E8" s="41">
        <v>101580403</v>
      </c>
      <c r="F8" s="41">
        <v>102237393</v>
      </c>
      <c r="G8" s="41">
        <v>107014001</v>
      </c>
      <c r="H8" s="41">
        <v>111417880</v>
      </c>
      <c r="I8" s="41">
        <v>115796056</v>
      </c>
      <c r="J8" s="41">
        <v>120189606</v>
      </c>
      <c r="K8" s="41">
        <v>124307975</v>
      </c>
      <c r="L8" s="41">
        <v>128448449</v>
      </c>
      <c r="M8" s="41">
        <v>132388314</v>
      </c>
      <c r="N8" s="41">
        <v>136242353</v>
      </c>
      <c r="O8" s="41">
        <v>140269329</v>
      </c>
      <c r="P8" s="41">
        <v>144172015</v>
      </c>
    </row>
    <row r="9" spans="1:16" s="6" customFormat="1" ht="17.25" thickBot="1">
      <c r="A9" s="21">
        <v>3</v>
      </c>
      <c r="B9" s="8" t="s">
        <v>19</v>
      </c>
      <c r="C9" s="45">
        <v>8471819</v>
      </c>
      <c r="D9" s="44">
        <v>15602749</v>
      </c>
      <c r="E9" s="43">
        <v>24207892</v>
      </c>
      <c r="F9" s="43">
        <v>24015823</v>
      </c>
      <c r="G9" s="43">
        <v>16845750</v>
      </c>
      <c r="H9" s="43">
        <v>16903250</v>
      </c>
      <c r="I9" s="43">
        <v>18625000</v>
      </c>
      <c r="J9" s="43">
        <v>18800000</v>
      </c>
      <c r="K9" s="43">
        <v>14050000</v>
      </c>
      <c r="L9" s="43">
        <v>11050000</v>
      </c>
      <c r="M9" s="43">
        <v>12410000</v>
      </c>
      <c r="N9" s="43">
        <v>10550000</v>
      </c>
      <c r="O9" s="43">
        <v>12050000</v>
      </c>
      <c r="P9" s="43">
        <v>14050000</v>
      </c>
    </row>
    <row r="10" spans="1:16" s="6" customFormat="1" ht="32.25" customHeight="1" thickBot="1">
      <c r="A10" s="18">
        <v>4</v>
      </c>
      <c r="B10" s="26" t="s">
        <v>11</v>
      </c>
      <c r="C10" s="40">
        <f aca="true" t="shared" si="1" ref="C10:P10">SUM(C11:C12)</f>
        <v>95916319</v>
      </c>
      <c r="D10" s="40">
        <f t="shared" si="1"/>
        <v>125179558</v>
      </c>
      <c r="E10" s="40">
        <f t="shared" si="1"/>
        <v>133488295</v>
      </c>
      <c r="F10" s="40">
        <f t="shared" si="1"/>
        <v>137006194</v>
      </c>
      <c r="G10" s="40">
        <f t="shared" si="1"/>
        <v>129427577</v>
      </c>
      <c r="H10" s="40">
        <f t="shared" si="1"/>
        <v>129287564</v>
      </c>
      <c r="I10" s="40">
        <f t="shared" si="1"/>
        <v>132888070</v>
      </c>
      <c r="J10" s="40">
        <f t="shared" si="1"/>
        <v>132789606</v>
      </c>
      <c r="K10" s="40">
        <f t="shared" si="1"/>
        <v>131357975</v>
      </c>
      <c r="L10" s="40">
        <f t="shared" si="1"/>
        <v>132898449</v>
      </c>
      <c r="M10" s="40">
        <f t="shared" si="1"/>
        <v>137671386</v>
      </c>
      <c r="N10" s="40">
        <f t="shared" si="1"/>
        <v>143625339</v>
      </c>
      <c r="O10" s="40">
        <f t="shared" si="1"/>
        <v>150319329</v>
      </c>
      <c r="P10" s="40">
        <f t="shared" si="1"/>
        <v>155169037</v>
      </c>
    </row>
    <row r="11" spans="1:16" s="7" customFormat="1" ht="15">
      <c r="A11" s="22">
        <v>5</v>
      </c>
      <c r="B11" s="11" t="s">
        <v>12</v>
      </c>
      <c r="C11" s="46">
        <v>82940222</v>
      </c>
      <c r="D11" s="42">
        <v>94239418</v>
      </c>
      <c r="E11" s="41">
        <v>96763395</v>
      </c>
      <c r="F11" s="41">
        <v>99540194</v>
      </c>
      <c r="G11" s="41">
        <v>102504577</v>
      </c>
      <c r="H11" s="41">
        <v>105912564</v>
      </c>
      <c r="I11" s="41">
        <v>109238070</v>
      </c>
      <c r="J11" s="41">
        <v>112755132</v>
      </c>
      <c r="K11" s="41">
        <v>116429934</v>
      </c>
      <c r="L11" s="41">
        <v>120260404</v>
      </c>
      <c r="M11" s="41">
        <v>124245898</v>
      </c>
      <c r="N11" s="41">
        <v>128124807</v>
      </c>
      <c r="O11" s="41">
        <v>132475362</v>
      </c>
      <c r="P11" s="41">
        <v>136974844</v>
      </c>
    </row>
    <row r="12" spans="1:16" s="7" customFormat="1" ht="15.75" thickBot="1">
      <c r="A12" s="21">
        <v>6</v>
      </c>
      <c r="B12" s="8" t="s">
        <v>13</v>
      </c>
      <c r="C12" s="45">
        <v>12976097</v>
      </c>
      <c r="D12" s="44">
        <v>30940140</v>
      </c>
      <c r="E12" s="43">
        <v>36724900</v>
      </c>
      <c r="F12" s="43">
        <v>37466000</v>
      </c>
      <c r="G12" s="43">
        <v>26923000</v>
      </c>
      <c r="H12" s="43">
        <v>23375000</v>
      </c>
      <c r="I12" s="43">
        <v>23650000</v>
      </c>
      <c r="J12" s="43">
        <v>20034474</v>
      </c>
      <c r="K12" s="43">
        <v>14928041</v>
      </c>
      <c r="L12" s="43">
        <v>12638045</v>
      </c>
      <c r="M12" s="43">
        <v>13425488</v>
      </c>
      <c r="N12" s="43">
        <v>15500532</v>
      </c>
      <c r="O12" s="43">
        <v>17843967</v>
      </c>
      <c r="P12" s="43">
        <v>18194193</v>
      </c>
    </row>
    <row r="13" spans="1:16" s="7" customFormat="1" ht="17.25" thickBot="1">
      <c r="A13" s="19">
        <v>7</v>
      </c>
      <c r="B13" s="23" t="s">
        <v>14</v>
      </c>
      <c r="C13" s="47">
        <f aca="true" t="shared" si="2" ref="C13:P13">SUM(C7-C10)</f>
        <v>10022530</v>
      </c>
      <c r="D13" s="47">
        <f t="shared" si="2"/>
        <v>-14100649</v>
      </c>
      <c r="E13" s="47">
        <f t="shared" si="2"/>
        <v>-7700000</v>
      </c>
      <c r="F13" s="47">
        <f t="shared" si="2"/>
        <v>-10752978</v>
      </c>
      <c r="G13" s="47">
        <f t="shared" si="2"/>
        <v>-5567826</v>
      </c>
      <c r="H13" s="47">
        <f t="shared" si="2"/>
        <v>-966434</v>
      </c>
      <c r="I13" s="47">
        <f t="shared" si="2"/>
        <v>1532986</v>
      </c>
      <c r="J13" s="47">
        <f t="shared" si="2"/>
        <v>6200000</v>
      </c>
      <c r="K13" s="47">
        <f t="shared" si="2"/>
        <v>7000000</v>
      </c>
      <c r="L13" s="47">
        <f t="shared" si="2"/>
        <v>6600000</v>
      </c>
      <c r="M13" s="47">
        <f t="shared" si="2"/>
        <v>7126928</v>
      </c>
      <c r="N13" s="47">
        <f t="shared" si="2"/>
        <v>3167014</v>
      </c>
      <c r="O13" s="47">
        <f t="shared" si="2"/>
        <v>2000000</v>
      </c>
      <c r="P13" s="47">
        <f t="shared" si="2"/>
        <v>3052978</v>
      </c>
    </row>
    <row r="14" spans="1:16" s="7" customFormat="1" ht="17.25" thickBot="1">
      <c r="A14" s="19">
        <v>8</v>
      </c>
      <c r="B14" s="23" t="s">
        <v>15</v>
      </c>
      <c r="C14" s="47">
        <f>SUM(C15-C27)</f>
        <v>7914866</v>
      </c>
      <c r="D14" s="47">
        <f>SUM(D15-D27)</f>
        <v>17100649</v>
      </c>
      <c r="E14" s="47">
        <f>SUM(E15-E27)</f>
        <v>7700000</v>
      </c>
      <c r="F14" s="47">
        <f aca="true" t="shared" si="3" ref="F14:P14">SUM(F15-F27)</f>
        <v>10752978</v>
      </c>
      <c r="G14" s="47">
        <f t="shared" si="3"/>
        <v>5567826</v>
      </c>
      <c r="H14" s="47">
        <f t="shared" si="3"/>
        <v>966434</v>
      </c>
      <c r="I14" s="47">
        <f t="shared" si="3"/>
        <v>-1532986</v>
      </c>
      <c r="J14" s="47">
        <f t="shared" si="3"/>
        <v>-6200000</v>
      </c>
      <c r="K14" s="47">
        <f t="shared" si="3"/>
        <v>-7000000</v>
      </c>
      <c r="L14" s="47">
        <f t="shared" si="3"/>
        <v>-6600000</v>
      </c>
      <c r="M14" s="47">
        <f t="shared" si="3"/>
        <v>-7126928</v>
      </c>
      <c r="N14" s="47">
        <f t="shared" si="3"/>
        <v>-3167014</v>
      </c>
      <c r="O14" s="47">
        <f t="shared" si="3"/>
        <v>-2000000</v>
      </c>
      <c r="P14" s="47">
        <f t="shared" si="3"/>
        <v>-3052978</v>
      </c>
    </row>
    <row r="15" spans="1:16" s="7" customFormat="1" ht="32.25" customHeight="1" thickBot="1">
      <c r="A15" s="18">
        <v>9</v>
      </c>
      <c r="B15" s="24" t="s">
        <v>24</v>
      </c>
      <c r="C15" s="48">
        <f>SUM(C16+C19+C20+C22+C24+C25)</f>
        <v>9491666</v>
      </c>
      <c r="D15" s="48">
        <f>SUM(D16+D19+D20+D22+D24+D25)</f>
        <v>17937396</v>
      </c>
      <c r="E15" s="48">
        <f aca="true" t="shared" si="4" ref="E15:P15">SUM(E16+E19+E20+E22+E24+E25)</f>
        <v>9000000</v>
      </c>
      <c r="F15" s="48">
        <f t="shared" si="4"/>
        <v>13052978</v>
      </c>
      <c r="G15" s="48">
        <f t="shared" si="4"/>
        <v>8867826</v>
      </c>
      <c r="H15" s="48">
        <f t="shared" si="4"/>
        <v>4859102</v>
      </c>
      <c r="I15" s="48">
        <f t="shared" si="4"/>
        <v>4167014</v>
      </c>
      <c r="J15" s="48">
        <f t="shared" si="4"/>
        <v>0</v>
      </c>
      <c r="K15" s="48">
        <f t="shared" si="4"/>
        <v>0</v>
      </c>
      <c r="L15" s="48">
        <f t="shared" si="4"/>
        <v>0</v>
      </c>
      <c r="M15" s="48">
        <f t="shared" si="4"/>
        <v>0</v>
      </c>
      <c r="N15" s="48">
        <f t="shared" si="4"/>
        <v>0</v>
      </c>
      <c r="O15" s="48">
        <f t="shared" si="4"/>
        <v>0</v>
      </c>
      <c r="P15" s="48">
        <f t="shared" si="4"/>
        <v>0</v>
      </c>
    </row>
    <row r="16" spans="1:16" s="7" customFormat="1" ht="31.5">
      <c r="A16" s="22">
        <v>10</v>
      </c>
      <c r="B16" s="10" t="s">
        <v>45</v>
      </c>
      <c r="C16" s="49">
        <v>0</v>
      </c>
      <c r="D16" s="50">
        <v>0</v>
      </c>
      <c r="E16" s="51">
        <v>6000000</v>
      </c>
      <c r="F16" s="51">
        <v>13052978</v>
      </c>
      <c r="G16" s="51">
        <v>8867826</v>
      </c>
      <c r="H16" s="51">
        <v>4859102</v>
      </c>
      <c r="I16" s="51">
        <v>4167014</v>
      </c>
      <c r="J16" s="51"/>
      <c r="K16" s="51"/>
      <c r="L16" s="51"/>
      <c r="M16" s="51"/>
      <c r="N16" s="51"/>
      <c r="O16" s="51"/>
      <c r="P16" s="51"/>
    </row>
    <row r="17" spans="1:16" s="7" customFormat="1" ht="25.5">
      <c r="A17" s="22">
        <v>11</v>
      </c>
      <c r="B17" s="32" t="s">
        <v>31</v>
      </c>
      <c r="C17" s="52"/>
      <c r="D17" s="50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</row>
    <row r="18" spans="1:16" s="7" customFormat="1" ht="38.25">
      <c r="A18" s="22">
        <v>12</v>
      </c>
      <c r="B18" s="32" t="s">
        <v>46</v>
      </c>
      <c r="C18" s="52"/>
      <c r="D18" s="50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</row>
    <row r="19" spans="1:16" s="7" customFormat="1" ht="15.75">
      <c r="A19" s="22">
        <v>13</v>
      </c>
      <c r="B19" s="30" t="s">
        <v>49</v>
      </c>
      <c r="C19" s="51">
        <v>281250</v>
      </c>
      <c r="D19" s="50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</row>
    <row r="20" spans="1:16" s="7" customFormat="1" ht="31.5">
      <c r="A20" s="22">
        <v>14</v>
      </c>
      <c r="B20" s="30" t="s">
        <v>50</v>
      </c>
      <c r="C20" s="49">
        <v>0</v>
      </c>
      <c r="D20" s="50">
        <v>10303780</v>
      </c>
      <c r="E20" s="51">
        <v>3000000</v>
      </c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</row>
    <row r="21" spans="1:16" s="7" customFormat="1" ht="15">
      <c r="A21" s="22">
        <v>15</v>
      </c>
      <c r="B21" s="32" t="s">
        <v>26</v>
      </c>
      <c r="C21" s="52">
        <v>0</v>
      </c>
      <c r="D21" s="50">
        <v>9467033</v>
      </c>
      <c r="E21" s="51">
        <v>1700000</v>
      </c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</row>
    <row r="22" spans="1:16" s="7" customFormat="1" ht="47.25">
      <c r="A22" s="22">
        <v>16</v>
      </c>
      <c r="B22" s="10" t="s">
        <v>51</v>
      </c>
      <c r="C22" s="52"/>
      <c r="D22" s="50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</row>
    <row r="23" spans="1:16" s="7" customFormat="1" ht="25.5">
      <c r="A23" s="22">
        <v>17</v>
      </c>
      <c r="B23" s="32" t="s">
        <v>52</v>
      </c>
      <c r="C23" s="52"/>
      <c r="D23" s="50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</row>
    <row r="24" spans="1:16" s="7" customFormat="1" ht="15.75">
      <c r="A24" s="22">
        <v>18</v>
      </c>
      <c r="B24" s="10" t="s">
        <v>53</v>
      </c>
      <c r="C24" s="52"/>
      <c r="D24" s="50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</row>
    <row r="25" spans="1:16" s="7" customFormat="1" ht="31.5">
      <c r="A25" s="22">
        <v>19</v>
      </c>
      <c r="B25" s="10" t="s">
        <v>54</v>
      </c>
      <c r="C25" s="52">
        <v>9210416</v>
      </c>
      <c r="D25" s="50">
        <v>7633616</v>
      </c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</row>
    <row r="26" spans="1:16" s="7" customFormat="1" ht="15.75" thickBot="1">
      <c r="A26" s="21">
        <v>20</v>
      </c>
      <c r="B26" s="32" t="s">
        <v>55</v>
      </c>
      <c r="C26" s="75">
        <v>0</v>
      </c>
      <c r="D26" s="44">
        <v>7633616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</row>
    <row r="27" spans="1:16" s="7" customFormat="1" ht="33.75" thickBot="1">
      <c r="A27" s="18">
        <v>21</v>
      </c>
      <c r="B27" s="24" t="s">
        <v>25</v>
      </c>
      <c r="C27" s="48">
        <f>SUM(C28+C31+C32+C33+C35)</f>
        <v>1576800</v>
      </c>
      <c r="D27" s="48">
        <f aca="true" t="shared" si="5" ref="D27:P27">SUM(D28+D31+D32+D33+D35)</f>
        <v>836747</v>
      </c>
      <c r="E27" s="48">
        <f t="shared" si="5"/>
        <v>1300000</v>
      </c>
      <c r="F27" s="48">
        <f t="shared" si="5"/>
        <v>2300000</v>
      </c>
      <c r="G27" s="48">
        <f t="shared" si="5"/>
        <v>3300000</v>
      </c>
      <c r="H27" s="48">
        <f t="shared" si="5"/>
        <v>3892668</v>
      </c>
      <c r="I27" s="48">
        <f t="shared" si="5"/>
        <v>5700000</v>
      </c>
      <c r="J27" s="48">
        <f t="shared" si="5"/>
        <v>6200000</v>
      </c>
      <c r="K27" s="48">
        <f t="shared" si="5"/>
        <v>7000000</v>
      </c>
      <c r="L27" s="48">
        <f t="shared" si="5"/>
        <v>6600000</v>
      </c>
      <c r="M27" s="48">
        <f t="shared" si="5"/>
        <v>7126928</v>
      </c>
      <c r="N27" s="48">
        <f t="shared" si="5"/>
        <v>3167014</v>
      </c>
      <c r="O27" s="48">
        <f t="shared" si="5"/>
        <v>2000000</v>
      </c>
      <c r="P27" s="48">
        <f t="shared" si="5"/>
        <v>3052978</v>
      </c>
    </row>
    <row r="28" spans="1:16" s="7" customFormat="1" ht="31.5">
      <c r="A28" s="20">
        <v>22</v>
      </c>
      <c r="B28" s="10" t="s">
        <v>47</v>
      </c>
      <c r="C28" s="49">
        <v>1576800</v>
      </c>
      <c r="D28" s="50">
        <v>836747</v>
      </c>
      <c r="E28" s="51">
        <v>1300000</v>
      </c>
      <c r="F28" s="51">
        <v>2300000</v>
      </c>
      <c r="G28" s="51">
        <v>3300000</v>
      </c>
      <c r="H28" s="51">
        <v>3892668</v>
      </c>
      <c r="I28" s="51">
        <v>3500000</v>
      </c>
      <c r="J28" s="51">
        <v>4000000</v>
      </c>
      <c r="K28" s="51">
        <v>4800000</v>
      </c>
      <c r="L28" s="51">
        <v>4400000</v>
      </c>
      <c r="M28" s="51">
        <v>5526928</v>
      </c>
      <c r="N28" s="51">
        <v>3167014</v>
      </c>
      <c r="O28" s="51">
        <v>2000000</v>
      </c>
      <c r="P28" s="51">
        <v>3052978</v>
      </c>
    </row>
    <row r="29" spans="1:16" s="7" customFormat="1" ht="25.5">
      <c r="A29" s="21">
        <v>23</v>
      </c>
      <c r="B29" s="32" t="s">
        <v>30</v>
      </c>
      <c r="C29" s="52"/>
      <c r="D29" s="50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</row>
    <row r="30" spans="1:16" s="6" customFormat="1" ht="38.25">
      <c r="A30" s="22">
        <v>24</v>
      </c>
      <c r="B30" s="77" t="s">
        <v>48</v>
      </c>
      <c r="C30" s="52"/>
      <c r="D30" s="50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</row>
    <row r="31" spans="1:16" s="7" customFormat="1" ht="15.75">
      <c r="A31" s="20">
        <v>25</v>
      </c>
      <c r="B31" s="76" t="s">
        <v>56</v>
      </c>
      <c r="C31" s="46"/>
      <c r="D31" s="42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</row>
    <row r="32" spans="1:16" s="7" customFormat="1" ht="15.75">
      <c r="A32" s="22">
        <v>26</v>
      </c>
      <c r="B32" s="30" t="s">
        <v>57</v>
      </c>
      <c r="C32" s="49"/>
      <c r="D32" s="50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</row>
    <row r="33" spans="1:16" s="7" customFormat="1" ht="31.5">
      <c r="A33" s="22">
        <v>27</v>
      </c>
      <c r="B33" s="10" t="s">
        <v>58</v>
      </c>
      <c r="C33" s="49">
        <v>0</v>
      </c>
      <c r="D33" s="50">
        <v>0</v>
      </c>
      <c r="E33" s="51">
        <v>0</v>
      </c>
      <c r="F33" s="51">
        <v>0</v>
      </c>
      <c r="G33" s="51">
        <v>0</v>
      </c>
      <c r="H33" s="51">
        <v>0</v>
      </c>
      <c r="I33" s="51">
        <v>2200000</v>
      </c>
      <c r="J33" s="51">
        <v>2200000</v>
      </c>
      <c r="K33" s="51">
        <v>2200000</v>
      </c>
      <c r="L33" s="51">
        <v>2200000</v>
      </c>
      <c r="M33" s="51">
        <v>1600000</v>
      </c>
      <c r="N33" s="51">
        <v>0</v>
      </c>
      <c r="O33" s="51">
        <v>0</v>
      </c>
      <c r="P33" s="51">
        <v>0</v>
      </c>
    </row>
    <row r="34" spans="1:16" s="7" customFormat="1" ht="25.5">
      <c r="A34" s="22">
        <v>28</v>
      </c>
      <c r="B34" s="32" t="s">
        <v>59</v>
      </c>
      <c r="C34" s="52"/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</row>
    <row r="35" spans="1:16" s="7" customFormat="1" ht="15.75">
      <c r="A35" s="22">
        <v>29</v>
      </c>
      <c r="B35" s="10" t="s">
        <v>60</v>
      </c>
      <c r="C35" s="49"/>
      <c r="D35" s="50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</row>
    <row r="36" spans="1:16" s="7" customFormat="1" ht="17.25" thickBot="1">
      <c r="A36" s="25">
        <v>30</v>
      </c>
      <c r="B36" s="27" t="s">
        <v>21</v>
      </c>
      <c r="C36" s="53"/>
      <c r="D36" s="66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</row>
    <row r="37" spans="1:16" s="6" customFormat="1" ht="33.75" thickBot="1">
      <c r="A37" s="18">
        <v>31</v>
      </c>
      <c r="B37" s="24" t="s">
        <v>64</v>
      </c>
      <c r="C37" s="48">
        <f>SUM(C38+C39+C40+C41+C44)</f>
        <v>15529415</v>
      </c>
      <c r="D37" s="48">
        <f aca="true" t="shared" si="6" ref="D37:O37">SUM(D38+D39+D40+D41+D44)</f>
        <v>14692668</v>
      </c>
      <c r="E37" s="48">
        <f t="shared" si="6"/>
        <v>19392668</v>
      </c>
      <c r="F37" s="48">
        <f t="shared" si="6"/>
        <v>30145646</v>
      </c>
      <c r="G37" s="48">
        <f t="shared" si="6"/>
        <v>35713472</v>
      </c>
      <c r="H37" s="48">
        <f t="shared" si="6"/>
        <v>36679906</v>
      </c>
      <c r="I37" s="48">
        <f t="shared" si="6"/>
        <v>35146920</v>
      </c>
      <c r="J37" s="48">
        <f t="shared" si="6"/>
        <v>28946920</v>
      </c>
      <c r="K37" s="48">
        <f t="shared" si="6"/>
        <v>21946920</v>
      </c>
      <c r="L37" s="48">
        <f t="shared" si="6"/>
        <v>15346920</v>
      </c>
      <c r="M37" s="48">
        <f t="shared" si="6"/>
        <v>8219992</v>
      </c>
      <c r="N37" s="48">
        <f t="shared" si="6"/>
        <v>5052978</v>
      </c>
      <c r="O37" s="48">
        <f t="shared" si="6"/>
        <v>3052978</v>
      </c>
      <c r="P37" s="48">
        <f>SUM(P38+P39+P40+P41+P44)</f>
        <v>0</v>
      </c>
    </row>
    <row r="38" spans="1:16" s="7" customFormat="1" ht="15.75">
      <c r="A38" s="9">
        <v>32</v>
      </c>
      <c r="B38" s="12" t="s">
        <v>6</v>
      </c>
      <c r="C38" s="51">
        <v>10400000</v>
      </c>
      <c r="D38" s="50">
        <v>10400000</v>
      </c>
      <c r="E38" s="51">
        <v>10400000</v>
      </c>
      <c r="F38" s="51">
        <v>10400000</v>
      </c>
      <c r="G38" s="51">
        <v>10400000</v>
      </c>
      <c r="H38" s="51">
        <v>10400000</v>
      </c>
      <c r="I38" s="51">
        <v>8200000</v>
      </c>
      <c r="J38" s="51">
        <v>6000000</v>
      </c>
      <c r="K38" s="51">
        <v>3800000</v>
      </c>
      <c r="L38" s="51">
        <v>1600000</v>
      </c>
      <c r="M38" s="51"/>
      <c r="N38" s="51"/>
      <c r="O38" s="51"/>
      <c r="P38" s="51"/>
    </row>
    <row r="39" spans="1:16" s="86" customFormat="1" ht="15.75">
      <c r="A39" s="9">
        <v>33</v>
      </c>
      <c r="B39" s="12" t="s">
        <v>44</v>
      </c>
      <c r="C39" s="51">
        <v>5129415</v>
      </c>
      <c r="D39" s="50">
        <f>SUM(C39+D16-D28)</f>
        <v>4292668</v>
      </c>
      <c r="E39" s="51">
        <f aca="true" t="shared" si="7" ref="E39:O39">SUM(D39+E16-E28)</f>
        <v>8992668</v>
      </c>
      <c r="F39" s="51">
        <f t="shared" si="7"/>
        <v>19745646</v>
      </c>
      <c r="G39" s="51">
        <f t="shared" si="7"/>
        <v>25313472</v>
      </c>
      <c r="H39" s="51">
        <f t="shared" si="7"/>
        <v>26279906</v>
      </c>
      <c r="I39" s="51">
        <f t="shared" si="7"/>
        <v>26946920</v>
      </c>
      <c r="J39" s="51">
        <f t="shared" si="7"/>
        <v>22946920</v>
      </c>
      <c r="K39" s="51">
        <f t="shared" si="7"/>
        <v>18146920</v>
      </c>
      <c r="L39" s="51">
        <f t="shared" si="7"/>
        <v>13746920</v>
      </c>
      <c r="M39" s="51">
        <f t="shared" si="7"/>
        <v>8219992</v>
      </c>
      <c r="N39" s="51">
        <f t="shared" si="7"/>
        <v>5052978</v>
      </c>
      <c r="O39" s="51">
        <f t="shared" si="7"/>
        <v>3052978</v>
      </c>
      <c r="P39" s="51">
        <f>SUM(O39+P16-P28)</f>
        <v>0</v>
      </c>
    </row>
    <row r="40" spans="1:16" s="7" customFormat="1" ht="18.75">
      <c r="A40" s="9">
        <v>34</v>
      </c>
      <c r="B40" s="13" t="s">
        <v>61</v>
      </c>
      <c r="C40" s="54"/>
      <c r="D40" s="50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</row>
    <row r="41" spans="1:16" s="7" customFormat="1" ht="31.5">
      <c r="A41" s="9">
        <v>35</v>
      </c>
      <c r="B41" s="29" t="s">
        <v>62</v>
      </c>
      <c r="C41" s="58">
        <f aca="true" t="shared" si="8" ref="C41:P41">SUM(C42:C43)</f>
        <v>0</v>
      </c>
      <c r="D41" s="58">
        <f t="shared" si="8"/>
        <v>0</v>
      </c>
      <c r="E41" s="58">
        <f t="shared" si="8"/>
        <v>0</v>
      </c>
      <c r="F41" s="58">
        <f t="shared" si="8"/>
        <v>0</v>
      </c>
      <c r="G41" s="58">
        <f t="shared" si="8"/>
        <v>0</v>
      </c>
      <c r="H41" s="58">
        <f t="shared" si="8"/>
        <v>0</v>
      </c>
      <c r="I41" s="58">
        <f t="shared" si="8"/>
        <v>0</v>
      </c>
      <c r="J41" s="58">
        <f t="shared" si="8"/>
        <v>0</v>
      </c>
      <c r="K41" s="58">
        <f t="shared" si="8"/>
        <v>0</v>
      </c>
      <c r="L41" s="58">
        <f t="shared" si="8"/>
        <v>0</v>
      </c>
      <c r="M41" s="58">
        <f t="shared" si="8"/>
        <v>0</v>
      </c>
      <c r="N41" s="58">
        <f t="shared" si="8"/>
        <v>0</v>
      </c>
      <c r="O41" s="58">
        <f t="shared" si="8"/>
        <v>0</v>
      </c>
      <c r="P41" s="58">
        <f t="shared" si="8"/>
        <v>0</v>
      </c>
    </row>
    <row r="42" spans="1:16" s="7" customFormat="1" ht="25.5">
      <c r="A42" s="9">
        <v>36</v>
      </c>
      <c r="B42" s="33" t="s">
        <v>16</v>
      </c>
      <c r="C42" s="56"/>
      <c r="D42" s="67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</row>
    <row r="43" spans="1:16" s="7" customFormat="1" ht="25.5">
      <c r="A43" s="9">
        <v>37</v>
      </c>
      <c r="B43" s="33" t="s">
        <v>22</v>
      </c>
      <c r="C43" s="56"/>
      <c r="D43" s="67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</row>
    <row r="44" spans="1:16" s="7" customFormat="1" ht="47.25">
      <c r="A44" s="95">
        <v>38</v>
      </c>
      <c r="B44" s="14" t="s">
        <v>63</v>
      </c>
      <c r="C44" s="59">
        <f aca="true" t="shared" si="9" ref="C44:P44">SUM(C45:C47)</f>
        <v>0</v>
      </c>
      <c r="D44" s="59">
        <f t="shared" si="9"/>
        <v>0</v>
      </c>
      <c r="E44" s="59">
        <f t="shared" si="9"/>
        <v>0</v>
      </c>
      <c r="F44" s="59">
        <f t="shared" si="9"/>
        <v>0</v>
      </c>
      <c r="G44" s="59">
        <f t="shared" si="9"/>
        <v>0</v>
      </c>
      <c r="H44" s="59">
        <f t="shared" si="9"/>
        <v>0</v>
      </c>
      <c r="I44" s="59">
        <f t="shared" si="9"/>
        <v>0</v>
      </c>
      <c r="J44" s="59">
        <f t="shared" si="9"/>
        <v>0</v>
      </c>
      <c r="K44" s="59">
        <f t="shared" si="9"/>
        <v>0</v>
      </c>
      <c r="L44" s="59">
        <f t="shared" si="9"/>
        <v>0</v>
      </c>
      <c r="M44" s="59">
        <f t="shared" si="9"/>
        <v>0</v>
      </c>
      <c r="N44" s="59">
        <f t="shared" si="9"/>
        <v>0</v>
      </c>
      <c r="O44" s="59">
        <f t="shared" si="9"/>
        <v>0</v>
      </c>
      <c r="P44" s="59">
        <f t="shared" si="9"/>
        <v>0</v>
      </c>
    </row>
    <row r="45" spans="1:16" s="7" customFormat="1" ht="15">
      <c r="A45" s="96"/>
      <c r="B45" s="34" t="s">
        <v>7</v>
      </c>
      <c r="C45" s="56"/>
      <c r="D45" s="67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</row>
    <row r="46" spans="1:16" s="7" customFormat="1" ht="15">
      <c r="A46" s="96"/>
      <c r="B46" s="34" t="s">
        <v>8</v>
      </c>
      <c r="C46" s="56"/>
      <c r="D46" s="67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</row>
    <row r="47" spans="1:16" s="7" customFormat="1" ht="15.75" thickBot="1">
      <c r="A47" s="96"/>
      <c r="B47" s="34" t="s">
        <v>17</v>
      </c>
      <c r="C47" s="60"/>
      <c r="D47" s="68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</row>
    <row r="48" spans="1:16" s="6" customFormat="1" ht="33.75" thickBot="1">
      <c r="A48" s="18">
        <v>39</v>
      </c>
      <c r="B48" s="24" t="s">
        <v>67</v>
      </c>
      <c r="C48" s="62">
        <f aca="true" t="shared" si="10" ref="C48:P48">SUM(C37/C7)</f>
        <v>0.14658848143611602</v>
      </c>
      <c r="D48" s="62">
        <f t="shared" si="10"/>
        <v>0.1322723470393466</v>
      </c>
      <c r="E48" s="62">
        <f t="shared" si="10"/>
        <v>0.1541690981660893</v>
      </c>
      <c r="F48" s="62">
        <f t="shared" si="10"/>
        <v>0.23877131177395117</v>
      </c>
      <c r="G48" s="62">
        <f t="shared" si="10"/>
        <v>0.2883379928642033</v>
      </c>
      <c r="H48" s="62">
        <f t="shared" si="10"/>
        <v>0.2858446305764296</v>
      </c>
      <c r="I48" s="62">
        <f t="shared" si="10"/>
        <v>0.2614688579741555</v>
      </c>
      <c r="J48" s="62">
        <f t="shared" si="10"/>
        <v>0.20826679658333588</v>
      </c>
      <c r="K48" s="62">
        <f t="shared" si="10"/>
        <v>0.158624177608844</v>
      </c>
      <c r="L48" s="62">
        <f t="shared" si="10"/>
        <v>0.11001498661823832</v>
      </c>
      <c r="M48" s="62">
        <f t="shared" si="10"/>
        <v>0.05676856154554396</v>
      </c>
      <c r="N48" s="62">
        <f t="shared" si="10"/>
        <v>0.03442262418124737</v>
      </c>
      <c r="O48" s="62">
        <f t="shared" si="10"/>
        <v>0.02004327369378052</v>
      </c>
      <c r="P48" s="62">
        <f t="shared" si="10"/>
        <v>0</v>
      </c>
    </row>
    <row r="49" spans="1:16" s="6" customFormat="1" ht="32.25" thickBot="1">
      <c r="A49" s="17">
        <v>40</v>
      </c>
      <c r="B49" s="28" t="s">
        <v>74</v>
      </c>
      <c r="C49" s="63">
        <f aca="true" t="shared" si="11" ref="C49:P49">SUM(C37-C44)/C7</f>
        <v>0.14658848143611602</v>
      </c>
      <c r="D49" s="63">
        <f t="shared" si="11"/>
        <v>0.1322723470393466</v>
      </c>
      <c r="E49" s="63">
        <f t="shared" si="11"/>
        <v>0.1541690981660893</v>
      </c>
      <c r="F49" s="63">
        <f t="shared" si="11"/>
        <v>0.23877131177395117</v>
      </c>
      <c r="G49" s="63">
        <f t="shared" si="11"/>
        <v>0.2883379928642033</v>
      </c>
      <c r="H49" s="63">
        <f t="shared" si="11"/>
        <v>0.2858446305764296</v>
      </c>
      <c r="I49" s="63">
        <f t="shared" si="11"/>
        <v>0.2614688579741555</v>
      </c>
      <c r="J49" s="63">
        <f t="shared" si="11"/>
        <v>0.20826679658333588</v>
      </c>
      <c r="K49" s="63">
        <f t="shared" si="11"/>
        <v>0.158624177608844</v>
      </c>
      <c r="L49" s="63">
        <f t="shared" si="11"/>
        <v>0.11001498661823832</v>
      </c>
      <c r="M49" s="63">
        <f t="shared" si="11"/>
        <v>0.05676856154554396</v>
      </c>
      <c r="N49" s="63">
        <f t="shared" si="11"/>
        <v>0.03442262418124737</v>
      </c>
      <c r="O49" s="63">
        <f t="shared" si="11"/>
        <v>0.02004327369378052</v>
      </c>
      <c r="P49" s="63">
        <f t="shared" si="11"/>
        <v>0</v>
      </c>
    </row>
    <row r="50" spans="1:16" s="6" customFormat="1" ht="33.75" thickBot="1">
      <c r="A50" s="18">
        <v>41</v>
      </c>
      <c r="B50" s="24" t="s">
        <v>66</v>
      </c>
      <c r="C50" s="48">
        <f>SUM(C51+C52+C53+C54+C55)</f>
        <v>2072768</v>
      </c>
      <c r="D50" s="48">
        <f aca="true" t="shared" si="12" ref="D50:P50">SUM(D51+D52+D53+D54+D55)</f>
        <v>1761991</v>
      </c>
      <c r="E50" s="48">
        <f t="shared" si="12"/>
        <v>2782750</v>
      </c>
      <c r="F50" s="48">
        <f t="shared" si="12"/>
        <v>4395513</v>
      </c>
      <c r="G50" s="48">
        <f t="shared" si="12"/>
        <v>6178057</v>
      </c>
      <c r="H50" s="48">
        <f t="shared" si="12"/>
        <v>7084372</v>
      </c>
      <c r="I50" s="48">
        <f t="shared" si="12"/>
        <v>8973099</v>
      </c>
      <c r="J50" s="48">
        <f t="shared" si="12"/>
        <v>9137727</v>
      </c>
      <c r="K50" s="48">
        <f t="shared" si="12"/>
        <v>9392143</v>
      </c>
      <c r="L50" s="48">
        <f t="shared" si="12"/>
        <v>8393098</v>
      </c>
      <c r="M50" s="48">
        <f t="shared" si="12"/>
        <v>8330550</v>
      </c>
      <c r="N50" s="48">
        <f t="shared" si="12"/>
        <v>3805974</v>
      </c>
      <c r="O50" s="48">
        <f t="shared" si="12"/>
        <v>2390944</v>
      </c>
      <c r="P50" s="48">
        <f t="shared" si="12"/>
        <v>3231872</v>
      </c>
    </row>
    <row r="51" spans="1:16" s="87" customFormat="1" ht="31.5">
      <c r="A51" s="9">
        <v>42</v>
      </c>
      <c r="B51" s="15" t="s">
        <v>70</v>
      </c>
      <c r="C51" s="54">
        <v>1598547</v>
      </c>
      <c r="D51" s="78">
        <v>1209769</v>
      </c>
      <c r="E51" s="54">
        <v>1982750</v>
      </c>
      <c r="F51" s="54">
        <v>3595513</v>
      </c>
      <c r="G51" s="54">
        <v>5378057</v>
      </c>
      <c r="H51" s="54">
        <v>6284372</v>
      </c>
      <c r="I51" s="54">
        <v>5973099</v>
      </c>
      <c r="J51" s="54">
        <v>6297727</v>
      </c>
      <c r="K51" s="54">
        <v>6712143</v>
      </c>
      <c r="L51" s="54">
        <v>5893098</v>
      </c>
      <c r="M51" s="54">
        <v>6590550</v>
      </c>
      <c r="N51" s="54">
        <v>3805974</v>
      </c>
      <c r="O51" s="54">
        <v>2390944</v>
      </c>
      <c r="P51" s="54">
        <v>3231872</v>
      </c>
    </row>
    <row r="52" spans="1:16" s="6" customFormat="1" ht="31.5">
      <c r="A52" s="9">
        <v>43</v>
      </c>
      <c r="B52" s="15" t="s">
        <v>65</v>
      </c>
      <c r="C52" s="56"/>
      <c r="D52" s="57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</row>
    <row r="53" spans="1:16" s="6" customFormat="1" ht="47.25">
      <c r="A53" s="9">
        <v>44</v>
      </c>
      <c r="B53" s="16" t="s">
        <v>71</v>
      </c>
      <c r="C53" s="82">
        <v>474221</v>
      </c>
      <c r="D53" s="83">
        <v>552222</v>
      </c>
      <c r="E53" s="82">
        <v>800000</v>
      </c>
      <c r="F53" s="82">
        <v>800000</v>
      </c>
      <c r="G53" s="82">
        <v>800000</v>
      </c>
      <c r="H53" s="82">
        <v>800000</v>
      </c>
      <c r="I53" s="82">
        <v>3000000</v>
      </c>
      <c r="J53" s="82">
        <v>2840000</v>
      </c>
      <c r="K53" s="82">
        <v>2680000</v>
      </c>
      <c r="L53" s="82">
        <v>2500000</v>
      </c>
      <c r="M53" s="82">
        <v>1740000</v>
      </c>
      <c r="N53" s="82"/>
      <c r="O53" s="82"/>
      <c r="P53" s="82"/>
    </row>
    <row r="54" spans="1:16" s="6" customFormat="1" ht="54.75" customHeight="1">
      <c r="A54" s="9">
        <v>45</v>
      </c>
      <c r="B54" s="15" t="s">
        <v>72</v>
      </c>
      <c r="C54" s="54"/>
      <c r="D54" s="78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</row>
    <row r="55" spans="1:16" s="6" customFormat="1" ht="47.25">
      <c r="A55" s="97">
        <v>46</v>
      </c>
      <c r="B55" s="15" t="s">
        <v>73</v>
      </c>
      <c r="C55" s="84">
        <f>SUM(C56:C59)</f>
        <v>0</v>
      </c>
      <c r="D55" s="84">
        <f aca="true" t="shared" si="13" ref="D55:P55">SUM(D56:D59)</f>
        <v>0</v>
      </c>
      <c r="E55" s="84">
        <f t="shared" si="13"/>
        <v>0</v>
      </c>
      <c r="F55" s="84">
        <f t="shared" si="13"/>
        <v>0</v>
      </c>
      <c r="G55" s="84">
        <f t="shared" si="13"/>
        <v>0</v>
      </c>
      <c r="H55" s="84">
        <f t="shared" si="13"/>
        <v>0</v>
      </c>
      <c r="I55" s="84">
        <f t="shared" si="13"/>
        <v>0</v>
      </c>
      <c r="J55" s="84">
        <f t="shared" si="13"/>
        <v>0</v>
      </c>
      <c r="K55" s="84">
        <f t="shared" si="13"/>
        <v>0</v>
      </c>
      <c r="L55" s="84">
        <f t="shared" si="13"/>
        <v>0</v>
      </c>
      <c r="M55" s="84">
        <f t="shared" si="13"/>
        <v>0</v>
      </c>
      <c r="N55" s="84">
        <f t="shared" si="13"/>
        <v>0</v>
      </c>
      <c r="O55" s="84">
        <f t="shared" si="13"/>
        <v>0</v>
      </c>
      <c r="P55" s="84">
        <f t="shared" si="13"/>
        <v>0</v>
      </c>
    </row>
    <row r="56" spans="1:16" s="6" customFormat="1" ht="16.5">
      <c r="A56" s="98"/>
      <c r="B56" s="35" t="s">
        <v>9</v>
      </c>
      <c r="C56" s="56"/>
      <c r="D56" s="57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</row>
    <row r="57" spans="1:16" s="6" customFormat="1" ht="16.5">
      <c r="A57" s="98"/>
      <c r="B57" s="35" t="s">
        <v>10</v>
      </c>
      <c r="C57" s="56"/>
      <c r="D57" s="57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</row>
    <row r="58" spans="1:16" s="6" customFormat="1" ht="16.5">
      <c r="A58" s="98"/>
      <c r="B58" s="36" t="s">
        <v>27</v>
      </c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</row>
    <row r="59" spans="1:16" s="6" customFormat="1" ht="26.25" thickBot="1">
      <c r="A59" s="99"/>
      <c r="B59" s="39" t="s">
        <v>23</v>
      </c>
      <c r="C59" s="64"/>
      <c r="D59" s="69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</row>
    <row r="60" spans="1:16" s="6" customFormat="1" ht="33.75" thickBot="1">
      <c r="A60" s="18">
        <v>47</v>
      </c>
      <c r="B60" s="24" t="s">
        <v>68</v>
      </c>
      <c r="C60" s="62">
        <f aca="true" t="shared" si="14" ref="C60:P60">SUM(C50/C7)</f>
        <v>0.019565702474264188</v>
      </c>
      <c r="D60" s="62">
        <f t="shared" si="14"/>
        <v>0.01586251625859955</v>
      </c>
      <c r="E60" s="62">
        <f t="shared" si="14"/>
        <v>0.022122487628916505</v>
      </c>
      <c r="F60" s="62">
        <f t="shared" si="14"/>
        <v>0.03481505770118363</v>
      </c>
      <c r="G60" s="62">
        <f t="shared" si="14"/>
        <v>0.04987945599858343</v>
      </c>
      <c r="H60" s="62">
        <f t="shared" si="14"/>
        <v>0.05520814849432825</v>
      </c>
      <c r="I60" s="62">
        <f t="shared" si="14"/>
        <v>0.06675367138910142</v>
      </c>
      <c r="J60" s="62">
        <f t="shared" si="14"/>
        <v>0.06574395930009327</v>
      </c>
      <c r="K60" s="62">
        <f t="shared" si="14"/>
        <v>0.06788291748271107</v>
      </c>
      <c r="L60" s="62">
        <f t="shared" si="14"/>
        <v>0.06016624600607567</v>
      </c>
      <c r="M60" s="62">
        <f t="shared" si="14"/>
        <v>0.057532092535276344</v>
      </c>
      <c r="N60" s="62">
        <f t="shared" si="14"/>
        <v>0.02592760400809162</v>
      </c>
      <c r="O60" s="62">
        <f t="shared" si="14"/>
        <v>0.01569691788755188</v>
      </c>
      <c r="P60" s="62">
        <f t="shared" si="14"/>
        <v>0.02042618405536044</v>
      </c>
    </row>
    <row r="61" spans="1:16" s="6" customFormat="1" ht="33.75" thickBot="1">
      <c r="A61" s="17">
        <v>48</v>
      </c>
      <c r="B61" s="28" t="s">
        <v>69</v>
      </c>
      <c r="C61" s="63">
        <f aca="true" t="shared" si="15" ref="C61:P61">SUM(C50-C55)/C7</f>
        <v>0.019565702474264188</v>
      </c>
      <c r="D61" s="63">
        <f t="shared" si="15"/>
        <v>0.01586251625859955</v>
      </c>
      <c r="E61" s="63">
        <f t="shared" si="15"/>
        <v>0.022122487628916505</v>
      </c>
      <c r="F61" s="63">
        <f t="shared" si="15"/>
        <v>0.03481505770118363</v>
      </c>
      <c r="G61" s="63">
        <f t="shared" si="15"/>
        <v>0.04987945599858343</v>
      </c>
      <c r="H61" s="63">
        <f t="shared" si="15"/>
        <v>0.05520814849432825</v>
      </c>
      <c r="I61" s="63">
        <f t="shared" si="15"/>
        <v>0.06675367138910142</v>
      </c>
      <c r="J61" s="63">
        <f t="shared" si="15"/>
        <v>0.06574395930009327</v>
      </c>
      <c r="K61" s="63">
        <f t="shared" si="15"/>
        <v>0.06788291748271107</v>
      </c>
      <c r="L61" s="63">
        <f t="shared" si="15"/>
        <v>0.06016624600607567</v>
      </c>
      <c r="M61" s="63">
        <f t="shared" si="15"/>
        <v>0.057532092535276344</v>
      </c>
      <c r="N61" s="63">
        <f t="shared" si="15"/>
        <v>0.02592760400809162</v>
      </c>
      <c r="O61" s="63">
        <f t="shared" si="15"/>
        <v>0.01569691788755188</v>
      </c>
      <c r="P61" s="63">
        <f t="shared" si="15"/>
        <v>0.02042618405536044</v>
      </c>
    </row>
    <row r="62" spans="2:3" ht="28.5">
      <c r="B62" s="37" t="s">
        <v>29</v>
      </c>
      <c r="C62" s="31"/>
    </row>
    <row r="65" spans="3:16" ht="12.75">
      <c r="C65" s="80"/>
      <c r="D65" s="80"/>
      <c r="E65" s="80"/>
      <c r="F65" s="80"/>
      <c r="G65" s="80"/>
      <c r="H65" s="80"/>
      <c r="I65" s="80"/>
      <c r="J65" s="80"/>
      <c r="K65" s="80"/>
      <c r="L65" s="81"/>
      <c r="M65" s="81"/>
      <c r="N65" s="81"/>
      <c r="O65" s="81"/>
      <c r="P65" s="81"/>
    </row>
    <row r="67" spans="3:16" ht="12.75"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</row>
    <row r="69" spans="3:16" ht="12.75">
      <c r="C69" s="88"/>
      <c r="D69" s="88"/>
      <c r="E69" s="88"/>
      <c r="F69" s="88"/>
      <c r="G69" s="88"/>
      <c r="H69" s="88"/>
      <c r="I69" s="88"/>
      <c r="J69" s="88"/>
      <c r="K69" s="88"/>
      <c r="L69" s="89"/>
      <c r="M69" s="89"/>
      <c r="N69" s="89"/>
      <c r="O69" s="89"/>
      <c r="P69" s="89"/>
    </row>
    <row r="70" spans="3:16" ht="12.75"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3:16" ht="12.75">
      <c r="C71" s="88"/>
      <c r="D71" s="88"/>
      <c r="E71" s="88"/>
      <c r="F71" s="88"/>
      <c r="G71" s="88"/>
      <c r="H71" s="88"/>
      <c r="I71" s="88"/>
      <c r="J71" s="88"/>
      <c r="K71" s="88"/>
      <c r="L71" s="89"/>
      <c r="M71" s="89"/>
      <c r="N71" s="89"/>
      <c r="O71" s="89"/>
      <c r="P71" s="89"/>
    </row>
    <row r="72" spans="3:16" ht="12.75"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</sheetData>
  <mergeCells count="4">
    <mergeCell ref="A2:P2"/>
    <mergeCell ref="A44:A47"/>
    <mergeCell ref="A55:A59"/>
    <mergeCell ref="D4:P4"/>
  </mergeCells>
  <printOptions horizontalCentered="1"/>
  <pageMargins left="0.1968503937007874" right="0.1968503937007874" top="0.6299212598425197" bottom="0.7874015748031497" header="0.5905511811023623" footer="0.4330708661417323"/>
  <pageSetup horizontalDpi="360" verticalDpi="360" orientation="landscape" paperSize="9" scale="49" r:id="rId1"/>
  <headerFooter alignWithMargins="0">
    <oddFooter>&amp;L
__________________
         &amp;"Arial,Kursywa" (data)&amp;RWójt/Przewodniczący Zarządu
_______________________
&amp;"Arial,Kursywa"(podpis)            .  &amp;"Arial,Normalny"         
</oddFooter>
  </headerFooter>
  <rowBreaks count="1" manualBreakCount="1">
    <brk id="3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 do proj. uchwały budżetowej na 2003 r.</dc:title>
  <dc:subject/>
  <dc:creator>Mieczysław Kus</dc:creator>
  <cp:keywords/>
  <dc:description/>
  <cp:lastModifiedBy>ug</cp:lastModifiedBy>
  <cp:lastPrinted>2008-11-14T08:12:26Z</cp:lastPrinted>
  <dcterms:created xsi:type="dcterms:W3CDTF">2002-09-26T09:06:19Z</dcterms:created>
  <dcterms:modified xsi:type="dcterms:W3CDTF">2008-11-19T16:09:16Z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-164886730</vt:i4>
  </property>
  <property fmtid="{D5CDD505-2E9C-101B-9397-08002B2CF9AE}" pid="3" name="_EmailSubject">
    <vt:lpwstr>Druki</vt:lpwstr>
  </property>
  <property fmtid="{D5CDD505-2E9C-101B-9397-08002B2CF9AE}" pid="4" name="_AuthorEmail">
    <vt:lpwstr>szczecin@rio.gov.pl</vt:lpwstr>
  </property>
  <property fmtid="{D5CDD505-2E9C-101B-9397-08002B2CF9AE}" pid="5" name="_AuthorEmailDisplayName">
    <vt:lpwstr>RIO Szczecin</vt:lpwstr>
  </property>
  <property fmtid="{D5CDD505-2E9C-101B-9397-08002B2CF9AE}" pid="6" name="_ReviewingToolsShownOnce">
    <vt:lpwstr/>
  </property>
</Properties>
</file>