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3-Wykaz wieloletni" sheetId="1" r:id="rId1"/>
  </sheets>
  <definedNames>
    <definedName name="_xlnm.Print_Area" localSheetId="0">'13-Wykaz wieloletni'!$A$1:$P$158</definedName>
  </definedNames>
  <calcPr fullCalcOnLoad="1" fullPrecision="0"/>
</workbook>
</file>

<file path=xl/sharedStrings.xml><?xml version="1.0" encoding="utf-8"?>
<sst xmlns="http://schemas.openxmlformats.org/spreadsheetml/2006/main" count="239" uniqueCount="78">
  <si>
    <t>Budowa sieci kanalizacji sanitarnej i deszczowej oraz sieci wodociągowej w ul. Brzoskwiniowej, Wiśniowej i Czereśniowej w Policach</t>
  </si>
  <si>
    <t>Przebudowa rurociągu na cieku melioracyjnym "Grzybnica" oraz budowa sieci kanalizacji sanitarnej 
w ul. Kochanowskiego w Policach</t>
  </si>
  <si>
    <t>ZOiSOK</t>
  </si>
  <si>
    <t>Budowa oświetlenia drogi pomiędzy Dębostrowem a Policami-Jasienicą</t>
  </si>
  <si>
    <t>Dodatkowe punkty oświetleniowe - ul.Odrzańska-ul.Robotnicza w Policach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</si>
  <si>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</si>
  <si>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</si>
  <si>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</si>
  <si>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w Trzebieży</t>
  </si>
  <si>
    <t>Budowa oświetlenia przy ul. Sikorskiego w Wieńkowie</t>
  </si>
  <si>
    <t>Budowa oświetlenia przy pomniku w Trzeszczynie</t>
  </si>
  <si>
    <t>Dodatkowe punkty oświetleniowe w m. Siedlice</t>
  </si>
  <si>
    <t>Modernizacja budynku MOK przy ul. Siedleckiej w Policach</t>
  </si>
  <si>
    <t>inne</t>
  </si>
  <si>
    <t>ŚRODKI BUDŻETOWE</t>
  </si>
  <si>
    <t>ŚRODKI POMOCOWE</t>
  </si>
  <si>
    <t>INNE</t>
  </si>
  <si>
    <t>Lp.</t>
  </si>
  <si>
    <t>Roz-dział</t>
  </si>
  <si>
    <t>Podmiot wykonujący</t>
  </si>
  <si>
    <t>Wydz.TI</t>
  </si>
  <si>
    <t>Wydz.GKM</t>
  </si>
  <si>
    <t>Rozbudowa i modernizacja instalacji Zakładu Odzysku i Składowania Odpadów Komunalnych w Leśnie Górnym</t>
  </si>
  <si>
    <t>Termomodernizacja obiektów użyteczności publicznej</t>
  </si>
  <si>
    <t>środki budżetowe</t>
  </si>
  <si>
    <t>Okres realizacji</t>
  </si>
  <si>
    <t>Łączna         wartość          inwestycji</t>
  </si>
  <si>
    <t>DOSTARCZENIE I POPRAWA JAKOŚCI WODY</t>
  </si>
  <si>
    <t>Przebudowa i rozbudowa sieci wodociągowej w Pilchowie</t>
  </si>
  <si>
    <t>Budowa ścieżek rowerowych</t>
  </si>
  <si>
    <t>Budowa infrastruktury w Trzebieży w ramach Zachodniopomorskiego Szlaku Żeglarskiego</t>
  </si>
  <si>
    <t>Budowa budynków mieszkalno-usługowych przy ul. Bankowej w Policach</t>
  </si>
  <si>
    <t>Budowa sieci kanalizacji sanitarnej i deszczowej w Tanowie</t>
  </si>
  <si>
    <t>Rozbudowa sieci kanalizacji sanitarnej i deszczowej w Pilchowie</t>
  </si>
  <si>
    <t>Przebudowa Parku "Staromiejskiego" w Policach</t>
  </si>
  <si>
    <t>Przebudowa świetlicy wiejskiej w Uniemyślu</t>
  </si>
  <si>
    <t>NAKŁADY  OGÓŁEM, W TYM:</t>
  </si>
  <si>
    <t>Informacje  dodatkowe</t>
  </si>
  <si>
    <t>Prognozowane nakłady w latach następnych</t>
  </si>
  <si>
    <t>ROZBUDOWA BAZY TURYSTYCZNEJ</t>
  </si>
  <si>
    <t>Budowa sieci kanalizacji sanitarnej i deszczowej oraz sieci wodociągowej w ul. Polnej w Trzebieży</t>
  </si>
  <si>
    <t>nakłady ogółem, w tym:</t>
  </si>
  <si>
    <t>OCHRONA ŚRODOWISKA</t>
  </si>
  <si>
    <t>BUDOWA OŚWIETLENIA ULICZNEGO</t>
  </si>
  <si>
    <t>Oświetlenie w miejscowości Węgornik</t>
  </si>
  <si>
    <t>Oświetlenie drogi pomiędzy Drogoradzem a Uniemyślem</t>
  </si>
  <si>
    <t>środki pomocowe</t>
  </si>
  <si>
    <t>Budowa systemu informacji przestrzennej GIS</t>
  </si>
  <si>
    <t>Załącznik nr 13
do uchwały Nr ……………….
Rady Miejskiej w Policach 
z dnia …………... roku</t>
  </si>
  <si>
    <t>Dział</t>
  </si>
  <si>
    <t>ADMINISTRACJA PUBLICZNA</t>
  </si>
  <si>
    <t>BEZPIECZEŃSTWO PUBLICZNE</t>
  </si>
  <si>
    <t>Nazwa programu wraz z wykazem zadań inwestycyjnych</t>
  </si>
  <si>
    <t>Nakłady finansowe na realizację zadania (w złotych)</t>
  </si>
  <si>
    <t>Od</t>
  </si>
  <si>
    <t>Do</t>
  </si>
  <si>
    <t>ROZBUDOWA I MODERNIZACJA SIECI KOMUNIKACJI DROGOWEJ</t>
  </si>
  <si>
    <t>Modernizacja ul.Wyszyńskiego w Policach</t>
  </si>
  <si>
    <t>KULTURA I OCHRONA DZIEDZICTWA NARODOWEGO</t>
  </si>
  <si>
    <t>ROZBUDOWA I MODERNIZACJA ZASOBÓW MIESZKANIOWYCH</t>
  </si>
  <si>
    <t>Przebudowa remizy OSP w Trzebieży</t>
  </si>
  <si>
    <t>Wydz. TI</t>
  </si>
  <si>
    <t>TRANSGRANICZNA OCHRONA   ZASOBÓW  WÓD PODZIEMNYCH</t>
  </si>
  <si>
    <t>GOSPODARKA ZASOBAMI KOMUNALNYMI</t>
  </si>
  <si>
    <t xml:space="preserve">POPRAWA WARUNKÓW DZIAŁALNOŚCI SAMORZĄDÓW WIEJSKICH I OSIEDLOWYCH </t>
  </si>
  <si>
    <t>Budowa świetlicy wiejskiej w Trzeszczynie</t>
  </si>
  <si>
    <t xml:space="preserve">WYKAZ   WIELOLETNICH   PROGRAMÓW   INWESTYCYJNYCH   NA   LATA   2009 - 2013 </t>
  </si>
  <si>
    <t>Nakłady poniesione do 2008</t>
  </si>
  <si>
    <t>Planowane nakłady w 2009</t>
  </si>
  <si>
    <t>po 2013</t>
  </si>
  <si>
    <t>Zintegrowany projekt zakupu autobusów dla SPPK Sp. z o.o. - pomoc finansowa dla Gminy Miasto Szczecin</t>
  </si>
  <si>
    <t>Wydz. SO</t>
  </si>
  <si>
    <t>Budowa budynku socjalnego przy ul. Niedziałkowskiego 12 
w Policach</t>
  </si>
  <si>
    <t>Wydz. UA</t>
  </si>
  <si>
    <t>Odprowadzenie ścieków i wód opadowych z rejonu 
ul. Tanowskiej w Policach i miejscowości Trzeszczyn</t>
  </si>
  <si>
    <t>Budowa sieci kanalizacji sanitarnej i deszczowej w Siedlicach</t>
  </si>
  <si>
    <t>Budowa sieci kanalizacji sanitarnej i deszczowej w Przęsocinie</t>
  </si>
  <si>
    <t>Budowa kanalizacji sanitarnej i deszczowej w ul. J.Kochanowskiego, Galla Anonima, M.Reja, W.Kadłubka 
i Wkrzańskiej w Policach.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</si>
</sst>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2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12"/>
      <name val="Arial"/>
      <family val="2"/>
    </font>
    <font>
      <sz val="10"/>
      <name val="Arial"/>
      <family val="0"/>
    </font>
    <font>
      <sz val="11"/>
      <color indexed="10"/>
      <name val="Arial CE"/>
      <family val="2"/>
    </font>
    <font>
      <b/>
      <sz val="20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6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13" fillId="0" borderId="0" xfId="19" applyFont="1" applyAlignment="1">
      <alignment horizontal="center"/>
      <protection/>
    </xf>
    <xf numFmtId="0" fontId="13" fillId="0" borderId="0" xfId="19" applyFont="1" applyAlignment="1">
      <alignment vertical="center"/>
      <protection/>
    </xf>
    <xf numFmtId="0" fontId="13" fillId="0" borderId="0" xfId="19" applyFont="1" applyAlignment="1">
      <alignment horizontal="center" vertical="center"/>
      <protection/>
    </xf>
    <xf numFmtId="3" fontId="13" fillId="0" borderId="0" xfId="19" applyNumberFormat="1" applyFont="1" applyAlignment="1">
      <alignment horizontal="center" vertical="center"/>
      <protection/>
    </xf>
    <xf numFmtId="0" fontId="13" fillId="0" borderId="0" xfId="19" applyFont="1">
      <alignment/>
      <protection/>
    </xf>
    <xf numFmtId="0" fontId="17" fillId="0" borderId="0" xfId="19" applyFont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/>
    </xf>
    <xf numFmtId="0" fontId="5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right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22" fillId="5" borderId="13" xfId="0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5" borderId="14" xfId="0" applyNumberFormat="1" applyFont="1" applyFill="1" applyBorder="1" applyAlignment="1">
      <alignment horizontal="right" vertical="center" wrapText="1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5" borderId="13" xfId="0" applyNumberFormat="1" applyFont="1" applyFill="1" applyBorder="1" applyAlignment="1">
      <alignment horizontal="right" vertical="center" wrapText="1"/>
    </xf>
    <xf numFmtId="3" fontId="5" fillId="5" borderId="13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/>
    </xf>
    <xf numFmtId="0" fontId="6" fillId="0" borderId="6" xfId="0" applyFont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23" fillId="0" borderId="14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22" fillId="5" borderId="6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3" fontId="23" fillId="5" borderId="13" xfId="0" applyNumberFormat="1" applyFont="1" applyFill="1" applyBorder="1" applyAlignment="1">
      <alignment horizontal="right" vertical="center" wrapText="1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13" xfId="0" applyNumberFormat="1" applyFont="1" applyFill="1" applyBorder="1" applyAlignment="1">
      <alignment horizontal="right" vertical="center" wrapText="1"/>
    </xf>
    <xf numFmtId="3" fontId="5" fillId="5" borderId="14" xfId="0" applyNumberFormat="1" applyFont="1" applyFill="1" applyBorder="1" applyAlignment="1">
      <alignment horizontal="right" vertical="center" wrapText="1"/>
    </xf>
    <xf numFmtId="9" fontId="5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3" fontId="5" fillId="5" borderId="17" xfId="0" applyNumberFormat="1" applyFont="1" applyFill="1" applyBorder="1" applyAlignment="1">
      <alignment horizontal="right" vertical="center" wrapText="1"/>
    </xf>
    <xf numFmtId="3" fontId="5" fillId="5" borderId="17" xfId="0" applyNumberFormat="1" applyFont="1" applyFill="1" applyBorder="1" applyAlignment="1">
      <alignment horizontal="right" vertical="center"/>
    </xf>
    <xf numFmtId="3" fontId="5" fillId="5" borderId="19" xfId="0" applyNumberFormat="1" applyFont="1" applyFill="1" applyBorder="1" applyAlignment="1">
      <alignment horizontal="right" vertical="center"/>
    </xf>
    <xf numFmtId="9" fontId="5" fillId="0" borderId="20" xfId="0" applyNumberFormat="1" applyFont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3" fontId="6" fillId="2" borderId="21" xfId="0" applyNumberFormat="1" applyFont="1" applyFill="1" applyBorder="1" applyAlignment="1">
      <alignment horizontal="right" vertical="center" wrapText="1"/>
    </xf>
    <xf numFmtId="0" fontId="6" fillId="0" borderId="6" xfId="18" applyFont="1" applyBorder="1" applyAlignment="1">
      <alignment vertical="center" wrapText="1"/>
      <protection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23" fillId="5" borderId="13" xfId="0" applyNumberFormat="1" applyFont="1" applyFill="1" applyBorder="1" applyAlignment="1">
      <alignment vertical="center" wrapText="1"/>
    </xf>
    <xf numFmtId="3" fontId="5" fillId="5" borderId="13" xfId="0" applyNumberFormat="1" applyFont="1" applyFill="1" applyBorder="1" applyAlignment="1">
      <alignment vertical="center" wrapText="1"/>
    </xf>
    <xf numFmtId="3" fontId="5" fillId="5" borderId="13" xfId="0" applyNumberFormat="1" applyFont="1" applyFill="1" applyBorder="1" applyAlignment="1">
      <alignment vertical="center"/>
    </xf>
    <xf numFmtId="3" fontId="5" fillId="5" borderId="14" xfId="0" applyNumberFormat="1" applyFont="1" applyFill="1" applyBorder="1" applyAlignment="1">
      <alignment horizontal="center" vertical="center"/>
    </xf>
    <xf numFmtId="3" fontId="5" fillId="5" borderId="22" xfId="0" applyNumberFormat="1" applyFont="1" applyFill="1" applyBorder="1" applyAlignment="1">
      <alignment vertical="center" wrapText="1"/>
    </xf>
    <xf numFmtId="3" fontId="5" fillId="5" borderId="23" xfId="0" applyNumberFormat="1" applyFont="1" applyFill="1" applyBorder="1" applyAlignment="1">
      <alignment vertical="center" wrapText="1"/>
    </xf>
    <xf numFmtId="3" fontId="5" fillId="5" borderId="23" xfId="0" applyNumberFormat="1" applyFont="1" applyFill="1" applyBorder="1" applyAlignment="1">
      <alignment vertical="center"/>
    </xf>
    <xf numFmtId="3" fontId="5" fillId="5" borderId="23" xfId="0" applyNumberFormat="1" applyFont="1" applyFill="1" applyBorder="1" applyAlignment="1">
      <alignment horizontal="right" vertical="center"/>
    </xf>
    <xf numFmtId="3" fontId="5" fillId="5" borderId="24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9" xfId="0" applyFont="1" applyBorder="1" applyAlignment="1">
      <alignment/>
    </xf>
    <xf numFmtId="3" fontId="5" fillId="5" borderId="13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3" fontId="5" fillId="5" borderId="17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horizontal="center" vertical="center"/>
    </xf>
    <xf numFmtId="3" fontId="5" fillId="5" borderId="17" xfId="0" applyNumberFormat="1" applyFont="1" applyFill="1" applyBorder="1" applyAlignment="1">
      <alignment horizontal="right" vertical="center" wrapText="1"/>
    </xf>
    <xf numFmtId="3" fontId="5" fillId="5" borderId="17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14" fillId="5" borderId="7" xfId="0" applyNumberFormat="1" applyFont="1" applyFill="1" applyBorder="1" applyAlignment="1">
      <alignment horizontal="center" vertical="center"/>
    </xf>
    <xf numFmtId="3" fontId="23" fillId="5" borderId="13" xfId="0" applyNumberFormat="1" applyFont="1" applyFill="1" applyBorder="1" applyAlignment="1">
      <alignment horizontal="right" vertical="center" wrapText="1"/>
    </xf>
    <xf numFmtId="3" fontId="22" fillId="5" borderId="13" xfId="0" applyNumberFormat="1" applyFont="1" applyFill="1" applyBorder="1" applyAlignment="1">
      <alignment horizontal="right" vertical="center"/>
    </xf>
    <xf numFmtId="3" fontId="22" fillId="5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vertical="center" wrapText="1"/>
    </xf>
    <xf numFmtId="3" fontId="14" fillId="5" borderId="18" xfId="0" applyNumberFormat="1" applyFont="1" applyFill="1" applyBorder="1" applyAlignment="1">
      <alignment horizontal="right" vertical="center"/>
    </xf>
    <xf numFmtId="3" fontId="24" fillId="5" borderId="14" xfId="0" applyNumberFormat="1" applyFont="1" applyFill="1" applyBorder="1" applyAlignment="1">
      <alignment horizontal="right" vertical="center"/>
    </xf>
    <xf numFmtId="3" fontId="14" fillId="5" borderId="14" xfId="0" applyNumberFormat="1" applyFont="1" applyFill="1" applyBorder="1" applyAlignment="1">
      <alignment horizontal="right" vertical="center"/>
    </xf>
    <xf numFmtId="0" fontId="6" fillId="5" borderId="13" xfId="0" applyFont="1" applyFill="1" applyBorder="1" applyAlignment="1">
      <alignment vertical="center" wrapText="1"/>
    </xf>
    <xf numFmtId="3" fontId="14" fillId="5" borderId="14" xfId="0" applyNumberFormat="1" applyFont="1" applyFill="1" applyBorder="1" applyAlignment="1">
      <alignment horizontal="center" vertical="center"/>
    </xf>
    <xf numFmtId="3" fontId="11" fillId="5" borderId="14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14" fillId="5" borderId="7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 vertical="center" wrapText="1"/>
    </xf>
    <xf numFmtId="3" fontId="5" fillId="5" borderId="6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3" fontId="6" fillId="2" borderId="29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3" fontId="6" fillId="2" borderId="29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5" fillId="4" borderId="35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 vertical="center" wrapText="1"/>
    </xf>
    <xf numFmtId="3" fontId="22" fillId="5" borderId="13" xfId="0" applyNumberFormat="1" applyFont="1" applyFill="1" applyBorder="1" applyAlignment="1">
      <alignment horizontal="right" vertical="center" wrapText="1"/>
    </xf>
    <xf numFmtId="3" fontId="22" fillId="5" borderId="0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3" fontId="5" fillId="5" borderId="23" xfId="0" applyNumberFormat="1" applyFont="1" applyFill="1" applyBorder="1" applyAlignment="1">
      <alignment horizontal="right" vertical="center" wrapText="1"/>
    </xf>
    <xf numFmtId="3" fontId="5" fillId="5" borderId="24" xfId="0" applyNumberFormat="1" applyFont="1" applyFill="1" applyBorder="1" applyAlignment="1">
      <alignment horizontal="right" vertical="center" wrapText="1"/>
    </xf>
    <xf numFmtId="9" fontId="5" fillId="0" borderId="36" xfId="0" applyNumberFormat="1" applyFont="1" applyBorder="1" applyAlignment="1">
      <alignment horizontal="center"/>
    </xf>
    <xf numFmtId="0" fontId="6" fillId="2" borderId="3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3" fontId="25" fillId="4" borderId="13" xfId="0" applyNumberFormat="1" applyFont="1" applyFill="1" applyBorder="1" applyAlignment="1">
      <alignment vertical="center" wrapText="1"/>
    </xf>
    <xf numFmtId="3" fontId="23" fillId="4" borderId="13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/>
    </xf>
    <xf numFmtId="0" fontId="5" fillId="4" borderId="37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3" fontId="26" fillId="4" borderId="13" xfId="0" applyNumberFormat="1" applyFont="1" applyFill="1" applyBorder="1" applyAlignment="1">
      <alignment vertical="center" wrapText="1"/>
    </xf>
    <xf numFmtId="3" fontId="6" fillId="4" borderId="13" xfId="0" applyNumberFormat="1" applyFont="1" applyFill="1" applyBorder="1" applyAlignment="1">
      <alignment vertical="center" wrapText="1"/>
    </xf>
    <xf numFmtId="3" fontId="6" fillId="4" borderId="12" xfId="0" applyNumberFormat="1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26" fillId="4" borderId="19" xfId="0" applyFont="1" applyFill="1" applyBorder="1" applyAlignment="1">
      <alignment vertical="center" wrapText="1"/>
    </xf>
    <xf numFmtId="3" fontId="26" fillId="4" borderId="17" xfId="0" applyNumberFormat="1" applyFont="1" applyFill="1" applyBorder="1" applyAlignment="1">
      <alignment vertical="center" wrapText="1"/>
    </xf>
    <xf numFmtId="3" fontId="6" fillId="4" borderId="17" xfId="0" applyNumberFormat="1" applyFont="1" applyFill="1" applyBorder="1" applyAlignment="1">
      <alignment vertical="center" wrapText="1"/>
    </xf>
    <xf numFmtId="3" fontId="5" fillId="4" borderId="20" xfId="0" applyNumberFormat="1" applyFont="1" applyFill="1" applyBorder="1" applyAlignment="1">
      <alignment/>
    </xf>
    <xf numFmtId="0" fontId="4" fillId="0" borderId="0" xfId="19" applyFont="1">
      <alignment/>
      <protection/>
    </xf>
    <xf numFmtId="0" fontId="4" fillId="5" borderId="0" xfId="19" applyFont="1" applyFill="1" applyAlignment="1">
      <alignment horizontal="center" wrapText="1"/>
      <protection/>
    </xf>
    <xf numFmtId="0" fontId="4" fillId="5" borderId="0" xfId="19" applyFont="1" applyFill="1" applyAlignment="1">
      <alignment vertical="center" wrapText="1"/>
      <protection/>
    </xf>
    <xf numFmtId="0" fontId="4" fillId="5" borderId="0" xfId="19" applyFont="1" applyFill="1" applyAlignment="1">
      <alignment horizontal="center" vertical="center" wrapText="1"/>
      <protection/>
    </xf>
    <xf numFmtId="3" fontId="4" fillId="5" borderId="0" xfId="19" applyNumberFormat="1" applyFont="1" applyFill="1" applyAlignment="1">
      <alignment horizontal="center" vertical="center" wrapText="1"/>
      <protection/>
    </xf>
    <xf numFmtId="0" fontId="4" fillId="5" borderId="0" xfId="19" applyFont="1" applyFill="1" applyAlignment="1">
      <alignment vertical="center"/>
      <protection/>
    </xf>
    <xf numFmtId="0" fontId="4" fillId="5" borderId="0" xfId="19" applyFont="1" applyFill="1" applyAlignment="1">
      <alignment horizontal="center" vertical="center"/>
      <protection/>
    </xf>
    <xf numFmtId="0" fontId="4" fillId="5" borderId="0" xfId="19" applyFont="1" applyFill="1">
      <alignment/>
      <protection/>
    </xf>
    <xf numFmtId="3" fontId="4" fillId="0" borderId="0" xfId="19" applyNumberFormat="1" applyFont="1">
      <alignment/>
      <protection/>
    </xf>
    <xf numFmtId="3" fontId="12" fillId="0" borderId="0" xfId="0" applyNumberFormat="1" applyFont="1" applyAlignment="1">
      <alignment/>
    </xf>
    <xf numFmtId="0" fontId="5" fillId="5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7" fillId="5" borderId="0" xfId="19" applyFont="1" applyFill="1" applyBorder="1" applyAlignment="1">
      <alignment horizontal="left" wrapText="1"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6" fillId="4" borderId="2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/>
    </xf>
    <xf numFmtId="0" fontId="6" fillId="4" borderId="5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5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5" fillId="5" borderId="39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5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55" xfId="0" applyFont="1" applyFill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6" fillId="2" borderId="45" xfId="0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05.11.08(plan-2006)" xfId="18"/>
    <cellStyle name="Normalny_Wieloletni 19-12-01 (1)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Q235"/>
  <sheetViews>
    <sheetView showGridLines="0" tabSelected="1" view="pageBreakPreview" zoomScale="90" zoomScaleNormal="90" zoomScaleSheetLayoutView="90" workbookViewId="0" topLeftCell="A1">
      <selection activeCell="A1" sqref="A1"/>
    </sheetView>
  </sheetViews>
  <sheetFormatPr defaultColWidth="9.00390625" defaultRowHeight="12"/>
  <cols>
    <col min="1" max="1" width="5.875" style="6" customWidth="1"/>
    <col min="2" max="3" width="7.75390625" style="6" customWidth="1"/>
    <col min="4" max="4" width="70.75390625" style="7" customWidth="1"/>
    <col min="5" max="6" width="7.75390625" style="8" customWidth="1"/>
    <col min="7" max="7" width="14.875" style="8" customWidth="1"/>
    <col min="8" max="8" width="17.875" style="8" customWidth="1"/>
    <col min="9" max="9" width="13.75390625" style="9" customWidth="1"/>
    <col min="10" max="11" width="13.75390625" style="8" customWidth="1"/>
    <col min="12" max="13" width="13.75390625" style="6" customWidth="1"/>
    <col min="14" max="15" width="13.75390625" style="10" customWidth="1"/>
    <col min="16" max="16" width="14.125" style="11" customWidth="1"/>
    <col min="17" max="17" width="9.875" style="10" bestFit="1" customWidth="1"/>
    <col min="18" max="16384" width="9.00390625" style="10" customWidth="1"/>
  </cols>
  <sheetData>
    <row r="1" spans="1:16" s="1" customFormat="1" ht="55.5" customHeight="1">
      <c r="A1" s="2"/>
      <c r="B1" s="3"/>
      <c r="C1" s="4"/>
      <c r="D1" s="4"/>
      <c r="O1" s="259" t="s">
        <v>48</v>
      </c>
      <c r="P1" s="259"/>
    </row>
    <row r="2" spans="1:16" s="1" customFormat="1" ht="26.25">
      <c r="A2" s="236" t="s">
        <v>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</row>
    <row r="3" spans="1:16" s="1" customFormat="1" ht="15.7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</row>
    <row r="4" spans="1:16" s="1" customFormat="1" ht="15.75" customHeight="1">
      <c r="A4" s="222" t="s">
        <v>17</v>
      </c>
      <c r="B4" s="193" t="s">
        <v>49</v>
      </c>
      <c r="C4" s="193" t="s">
        <v>18</v>
      </c>
      <c r="D4" s="193" t="s">
        <v>52</v>
      </c>
      <c r="E4" s="215" t="s">
        <v>25</v>
      </c>
      <c r="F4" s="225"/>
      <c r="G4" s="193" t="s">
        <v>19</v>
      </c>
      <c r="H4" s="215" t="s">
        <v>26</v>
      </c>
      <c r="I4" s="196" t="s">
        <v>53</v>
      </c>
      <c r="J4" s="217"/>
      <c r="K4" s="217"/>
      <c r="L4" s="217"/>
      <c r="M4" s="217"/>
      <c r="N4" s="217"/>
      <c r="O4" s="217"/>
      <c r="P4" s="203" t="s">
        <v>37</v>
      </c>
    </row>
    <row r="5" spans="1:16" s="1" customFormat="1" ht="31.5" customHeight="1">
      <c r="A5" s="223"/>
      <c r="B5" s="194"/>
      <c r="C5" s="194"/>
      <c r="D5" s="194"/>
      <c r="E5" s="198"/>
      <c r="F5" s="199"/>
      <c r="G5" s="194"/>
      <c r="H5" s="194"/>
      <c r="I5" s="194" t="s">
        <v>67</v>
      </c>
      <c r="J5" s="194" t="s">
        <v>68</v>
      </c>
      <c r="K5" s="198" t="s">
        <v>38</v>
      </c>
      <c r="L5" s="219"/>
      <c r="M5" s="219"/>
      <c r="N5" s="219"/>
      <c r="O5" s="219"/>
      <c r="P5" s="204"/>
    </row>
    <row r="6" spans="1:16" s="1" customFormat="1" ht="16.5" thickBot="1">
      <c r="A6" s="224"/>
      <c r="B6" s="195"/>
      <c r="C6" s="195"/>
      <c r="D6" s="195"/>
      <c r="E6" s="12" t="s">
        <v>54</v>
      </c>
      <c r="F6" s="12" t="s">
        <v>55</v>
      </c>
      <c r="G6" s="195"/>
      <c r="H6" s="216"/>
      <c r="I6" s="216"/>
      <c r="J6" s="216"/>
      <c r="K6" s="13">
        <v>2010</v>
      </c>
      <c r="L6" s="14">
        <v>2011</v>
      </c>
      <c r="M6" s="14">
        <v>2012</v>
      </c>
      <c r="N6" s="14">
        <v>2013</v>
      </c>
      <c r="O6" s="15" t="s">
        <v>69</v>
      </c>
      <c r="P6" s="218"/>
    </row>
    <row r="7" spans="1:16" s="1" customFormat="1" ht="15.75" thickBot="1">
      <c r="A7" s="16">
        <v>1</v>
      </c>
      <c r="B7" s="17">
        <v>2</v>
      </c>
      <c r="C7" s="17">
        <v>3</v>
      </c>
      <c r="D7" s="17">
        <v>4</v>
      </c>
      <c r="E7" s="18">
        <v>5</v>
      </c>
      <c r="F7" s="18">
        <v>6</v>
      </c>
      <c r="G7" s="18">
        <v>7</v>
      </c>
      <c r="H7" s="19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20">
        <v>15</v>
      </c>
      <c r="P7" s="21">
        <v>16</v>
      </c>
    </row>
    <row r="8" spans="1:16" s="1" customFormat="1" ht="17.25" customHeight="1" thickBot="1" thickTop="1">
      <c r="A8" s="260" t="s">
        <v>27</v>
      </c>
      <c r="B8" s="201"/>
      <c r="C8" s="201"/>
      <c r="D8" s="201"/>
      <c r="E8" s="201"/>
      <c r="F8" s="201"/>
      <c r="G8" s="201"/>
      <c r="H8" s="22">
        <f>SUM(I8:O8)</f>
        <v>600000</v>
      </c>
      <c r="I8" s="23">
        <f>SUM(I10)</f>
        <v>300000</v>
      </c>
      <c r="J8" s="23">
        <f aca="true" t="shared" si="0" ref="J8:O8">SUM(J10)</f>
        <v>300000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4"/>
    </row>
    <row r="9" spans="1:16" s="1" customFormat="1" ht="15.75">
      <c r="A9" s="187">
        <v>1</v>
      </c>
      <c r="B9" s="182">
        <v>400</v>
      </c>
      <c r="C9" s="182">
        <v>40002</v>
      </c>
      <c r="D9" s="26" t="s">
        <v>28</v>
      </c>
      <c r="E9" s="182">
        <v>2008</v>
      </c>
      <c r="F9" s="182">
        <v>2009</v>
      </c>
      <c r="G9" s="184" t="s">
        <v>61</v>
      </c>
      <c r="H9" s="28"/>
      <c r="I9" s="29"/>
      <c r="J9" s="29"/>
      <c r="K9" s="29"/>
      <c r="L9" s="29"/>
      <c r="M9" s="30"/>
      <c r="N9" s="30"/>
      <c r="O9" s="31"/>
      <c r="P9" s="32"/>
    </row>
    <row r="10" spans="1:16" s="1" customFormat="1" ht="15.75">
      <c r="A10" s="188"/>
      <c r="B10" s="190"/>
      <c r="C10" s="190"/>
      <c r="D10" s="33" t="s">
        <v>41</v>
      </c>
      <c r="E10" s="190"/>
      <c r="F10" s="190"/>
      <c r="G10" s="213"/>
      <c r="H10" s="34">
        <f>SUM(I10:O10)</f>
        <v>600000</v>
      </c>
      <c r="I10" s="35">
        <f>SUM(I11:I11)</f>
        <v>300000</v>
      </c>
      <c r="J10" s="35">
        <f>SUM(J11:J11)</f>
        <v>300000</v>
      </c>
      <c r="K10" s="35"/>
      <c r="L10" s="35"/>
      <c r="M10" s="35"/>
      <c r="N10" s="36"/>
      <c r="O10" s="37"/>
      <c r="P10" s="32"/>
    </row>
    <row r="11" spans="1:16" s="1" customFormat="1" ht="15.75" thickBot="1">
      <c r="A11" s="188"/>
      <c r="B11" s="190"/>
      <c r="C11" s="190"/>
      <c r="D11" s="38" t="s">
        <v>24</v>
      </c>
      <c r="E11" s="190"/>
      <c r="F11" s="190"/>
      <c r="G11" s="213"/>
      <c r="H11" s="39">
        <f>SUM(I11:O11)</f>
        <v>600000</v>
      </c>
      <c r="I11" s="40">
        <v>300000</v>
      </c>
      <c r="J11" s="40">
        <v>300000</v>
      </c>
      <c r="K11" s="40"/>
      <c r="L11" s="41"/>
      <c r="M11" s="41"/>
      <c r="N11" s="36"/>
      <c r="O11" s="37"/>
      <c r="P11" s="32"/>
    </row>
    <row r="12" spans="1:16" s="1" customFormat="1" ht="17.25" thickBot="1" thickTop="1">
      <c r="A12" s="200" t="s">
        <v>56</v>
      </c>
      <c r="B12" s="201"/>
      <c r="C12" s="201"/>
      <c r="D12" s="201"/>
      <c r="E12" s="201"/>
      <c r="F12" s="201"/>
      <c r="G12" s="201"/>
      <c r="H12" s="22">
        <f>SUM(I12:O12)</f>
        <v>10417022</v>
      </c>
      <c r="I12" s="42">
        <f aca="true" t="shared" si="1" ref="I12:O12">SUM(I14,I17,I21)</f>
        <v>502022</v>
      </c>
      <c r="J12" s="42">
        <f t="shared" si="1"/>
        <v>7345000</v>
      </c>
      <c r="K12" s="42">
        <f t="shared" si="1"/>
        <v>1320000</v>
      </c>
      <c r="L12" s="42">
        <f t="shared" si="1"/>
        <v>625000</v>
      </c>
      <c r="M12" s="42">
        <f t="shared" si="1"/>
        <v>625000</v>
      </c>
      <c r="N12" s="42">
        <f t="shared" si="1"/>
        <v>0</v>
      </c>
      <c r="O12" s="42">
        <f t="shared" si="1"/>
        <v>0</v>
      </c>
      <c r="P12" s="43"/>
    </row>
    <row r="13" spans="1:16" s="5" customFormat="1" ht="31.5">
      <c r="A13" s="231">
        <v>2</v>
      </c>
      <c r="B13" s="227">
        <v>600</v>
      </c>
      <c r="C13" s="234">
        <v>60004</v>
      </c>
      <c r="D13" s="44" t="s">
        <v>70</v>
      </c>
      <c r="E13" s="227">
        <v>2009</v>
      </c>
      <c r="F13" s="227">
        <v>2012</v>
      </c>
      <c r="G13" s="227" t="s">
        <v>71</v>
      </c>
      <c r="H13" s="45"/>
      <c r="I13" s="46"/>
      <c r="J13" s="46"/>
      <c r="K13" s="46"/>
      <c r="L13" s="46"/>
      <c r="M13" s="46"/>
      <c r="N13" s="47"/>
      <c r="O13" s="48"/>
      <c r="P13" s="49"/>
    </row>
    <row r="14" spans="1:16" s="5" customFormat="1" ht="15.75">
      <c r="A14" s="232"/>
      <c r="B14" s="190"/>
      <c r="C14" s="235"/>
      <c r="D14" s="50" t="s">
        <v>41</v>
      </c>
      <c r="E14" s="220"/>
      <c r="F14" s="220"/>
      <c r="G14" s="190"/>
      <c r="H14" s="34">
        <f>SUM(I14:O14)</f>
        <v>1875000</v>
      </c>
      <c r="I14" s="51"/>
      <c r="J14" s="52">
        <f>SUM(J15)</f>
        <v>625000</v>
      </c>
      <c r="K14" s="52"/>
      <c r="L14" s="52">
        <f>SUM(L15)</f>
        <v>625000</v>
      </c>
      <c r="M14" s="52">
        <f>SUM(M15)</f>
        <v>625000</v>
      </c>
      <c r="N14" s="53"/>
      <c r="O14" s="54"/>
      <c r="P14" s="49"/>
    </row>
    <row r="15" spans="1:16" s="5" customFormat="1" ht="16.5" thickBot="1">
      <c r="A15" s="233"/>
      <c r="B15" s="212"/>
      <c r="C15" s="235"/>
      <c r="D15" s="55" t="s">
        <v>24</v>
      </c>
      <c r="E15" s="221"/>
      <c r="F15" s="221"/>
      <c r="G15" s="212"/>
      <c r="H15" s="56">
        <f>SUM(I15:O15)</f>
        <v>1875000</v>
      </c>
      <c r="I15" s="51"/>
      <c r="J15" s="57">
        <v>625000</v>
      </c>
      <c r="K15" s="57"/>
      <c r="L15" s="57">
        <v>625000</v>
      </c>
      <c r="M15" s="57">
        <v>625000</v>
      </c>
      <c r="N15" s="58"/>
      <c r="O15" s="54"/>
      <c r="P15" s="49"/>
    </row>
    <row r="16" spans="1:16" s="5" customFormat="1" ht="15.75">
      <c r="A16" s="187">
        <v>3</v>
      </c>
      <c r="B16" s="182">
        <v>600</v>
      </c>
      <c r="C16" s="182">
        <v>60013</v>
      </c>
      <c r="D16" s="26" t="s">
        <v>29</v>
      </c>
      <c r="E16" s="182">
        <v>2006</v>
      </c>
      <c r="F16" s="182">
        <v>2010</v>
      </c>
      <c r="G16" s="184" t="s">
        <v>21</v>
      </c>
      <c r="H16" s="59"/>
      <c r="I16" s="60"/>
      <c r="J16" s="29"/>
      <c r="K16" s="29"/>
      <c r="L16" s="30"/>
      <c r="M16" s="30"/>
      <c r="N16" s="30"/>
      <c r="O16" s="31"/>
      <c r="P16" s="61"/>
    </row>
    <row r="17" spans="1:16" s="5" customFormat="1" ht="15.75">
      <c r="A17" s="188"/>
      <c r="B17" s="190"/>
      <c r="C17" s="190"/>
      <c r="D17" s="33" t="s">
        <v>41</v>
      </c>
      <c r="E17" s="190"/>
      <c r="F17" s="190"/>
      <c r="G17" s="213"/>
      <c r="H17" s="62">
        <f>SUM(I17:O17)</f>
        <v>3039962</v>
      </c>
      <c r="I17" s="62">
        <f>SUM(I18:I19)</f>
        <v>399962</v>
      </c>
      <c r="J17" s="62">
        <f>SUM(J18:J19)</f>
        <v>1320000</v>
      </c>
      <c r="K17" s="62">
        <f>SUM(K18:K19)</f>
        <v>1320000</v>
      </c>
      <c r="L17" s="62"/>
      <c r="M17" s="41"/>
      <c r="N17" s="41"/>
      <c r="O17" s="63"/>
      <c r="P17" s="32"/>
    </row>
    <row r="18" spans="1:16" s="1" customFormat="1" ht="15">
      <c r="A18" s="188"/>
      <c r="B18" s="190"/>
      <c r="C18" s="190"/>
      <c r="D18" s="38" t="s">
        <v>24</v>
      </c>
      <c r="E18" s="190"/>
      <c r="F18" s="190"/>
      <c r="G18" s="213"/>
      <c r="H18" s="64">
        <f>SUM(I18:O18)</f>
        <v>795962</v>
      </c>
      <c r="I18" s="65">
        <v>399962</v>
      </c>
      <c r="J18" s="40">
        <v>198000</v>
      </c>
      <c r="K18" s="41">
        <v>198000</v>
      </c>
      <c r="L18" s="41"/>
      <c r="M18" s="41"/>
      <c r="N18" s="41"/>
      <c r="O18" s="63"/>
      <c r="P18" s="66"/>
    </row>
    <row r="19" spans="1:16" s="1" customFormat="1" ht="15.75" thickBot="1">
      <c r="A19" s="211"/>
      <c r="B19" s="212"/>
      <c r="C19" s="212"/>
      <c r="D19" s="67" t="s">
        <v>46</v>
      </c>
      <c r="E19" s="212"/>
      <c r="F19" s="212"/>
      <c r="G19" s="214"/>
      <c r="H19" s="64">
        <f>SUM(I19:O19)</f>
        <v>2244000</v>
      </c>
      <c r="I19" s="68"/>
      <c r="J19" s="69">
        <v>1122000</v>
      </c>
      <c r="K19" s="70">
        <v>1122000</v>
      </c>
      <c r="L19" s="70"/>
      <c r="M19" s="70"/>
      <c r="N19" s="70"/>
      <c r="O19" s="71"/>
      <c r="P19" s="72"/>
    </row>
    <row r="20" spans="1:16" s="1" customFormat="1" ht="15.75">
      <c r="A20" s="187">
        <v>4</v>
      </c>
      <c r="B20" s="182">
        <v>600</v>
      </c>
      <c r="C20" s="245">
        <v>60014</v>
      </c>
      <c r="D20" s="26" t="s">
        <v>57</v>
      </c>
      <c r="E20" s="182">
        <v>2003</v>
      </c>
      <c r="F20" s="182">
        <v>2009</v>
      </c>
      <c r="G20" s="184" t="s">
        <v>21</v>
      </c>
      <c r="H20" s="73"/>
      <c r="I20" s="60"/>
      <c r="J20" s="29"/>
      <c r="K20" s="29"/>
      <c r="L20" s="30"/>
      <c r="M20" s="30"/>
      <c r="N20" s="30"/>
      <c r="O20" s="31"/>
      <c r="P20" s="32"/>
    </row>
    <row r="21" spans="1:16" s="1" customFormat="1" ht="15.75">
      <c r="A21" s="188"/>
      <c r="B21" s="190"/>
      <c r="C21" s="246"/>
      <c r="D21" s="33" t="s">
        <v>41</v>
      </c>
      <c r="E21" s="190"/>
      <c r="F21" s="190"/>
      <c r="G21" s="213"/>
      <c r="H21" s="34">
        <f>SUM(I21:O21)</f>
        <v>5502060</v>
      </c>
      <c r="I21" s="35">
        <f>SUM(I22:I23)</f>
        <v>102060</v>
      </c>
      <c r="J21" s="35">
        <f>SUM(J22:J23)</f>
        <v>5400000</v>
      </c>
      <c r="K21" s="35"/>
      <c r="L21" s="35"/>
      <c r="M21" s="41"/>
      <c r="N21" s="41"/>
      <c r="O21" s="63"/>
      <c r="P21" s="32"/>
    </row>
    <row r="22" spans="1:16" s="1" customFormat="1" ht="15">
      <c r="A22" s="188"/>
      <c r="B22" s="190"/>
      <c r="C22" s="246"/>
      <c r="D22" s="74" t="s">
        <v>24</v>
      </c>
      <c r="E22" s="190"/>
      <c r="F22" s="190"/>
      <c r="G22" s="213"/>
      <c r="H22" s="64">
        <f>SUM(I22:O22)</f>
        <v>1452060</v>
      </c>
      <c r="I22" s="65">
        <v>102060</v>
      </c>
      <c r="J22" s="40">
        <v>1350000</v>
      </c>
      <c r="K22" s="41"/>
      <c r="L22" s="41"/>
      <c r="M22" s="41"/>
      <c r="N22" s="41"/>
      <c r="O22" s="63"/>
      <c r="P22" s="32"/>
    </row>
    <row r="23" spans="1:16" s="1" customFormat="1" ht="15.75" thickBot="1">
      <c r="A23" s="211"/>
      <c r="B23" s="212"/>
      <c r="C23" s="247"/>
      <c r="D23" s="75" t="s">
        <v>13</v>
      </c>
      <c r="E23" s="212"/>
      <c r="F23" s="212"/>
      <c r="G23" s="214"/>
      <c r="H23" s="64">
        <f>SUM(I23:O23)</f>
        <v>4050000</v>
      </c>
      <c r="I23" s="68"/>
      <c r="J23" s="69">
        <v>4050000</v>
      </c>
      <c r="K23" s="70"/>
      <c r="L23" s="70"/>
      <c r="M23" s="70"/>
      <c r="N23" s="70"/>
      <c r="O23" s="71"/>
      <c r="P23" s="32"/>
    </row>
    <row r="24" spans="1:16" s="1" customFormat="1" ht="17.25" thickBot="1" thickTop="1">
      <c r="A24" s="200" t="s">
        <v>39</v>
      </c>
      <c r="B24" s="201"/>
      <c r="C24" s="201"/>
      <c r="D24" s="201"/>
      <c r="E24" s="201"/>
      <c r="F24" s="201"/>
      <c r="G24" s="201"/>
      <c r="H24" s="22">
        <f>SUM(I24:O24)</f>
        <v>9220000</v>
      </c>
      <c r="I24" s="76">
        <f>SUM(I26)</f>
        <v>70000</v>
      </c>
      <c r="J24" s="76">
        <f aca="true" t="shared" si="2" ref="J24:O24">SUM(J26)</f>
        <v>150000</v>
      </c>
      <c r="K24" s="76">
        <f t="shared" si="2"/>
        <v>4000000</v>
      </c>
      <c r="L24" s="76">
        <f t="shared" si="2"/>
        <v>5000000</v>
      </c>
      <c r="M24" s="76">
        <f t="shared" si="2"/>
        <v>0</v>
      </c>
      <c r="N24" s="76">
        <f t="shared" si="2"/>
        <v>0</v>
      </c>
      <c r="O24" s="23">
        <f t="shared" si="2"/>
        <v>0</v>
      </c>
      <c r="P24" s="24"/>
    </row>
    <row r="25" spans="1:16" s="1" customFormat="1" ht="31.5">
      <c r="A25" s="187">
        <v>5</v>
      </c>
      <c r="B25" s="182">
        <v>630</v>
      </c>
      <c r="C25" s="182">
        <v>63003</v>
      </c>
      <c r="D25" s="77" t="s">
        <v>30</v>
      </c>
      <c r="E25" s="182">
        <v>2008</v>
      </c>
      <c r="F25" s="182">
        <v>2011</v>
      </c>
      <c r="G25" s="184" t="s">
        <v>61</v>
      </c>
      <c r="H25" s="28"/>
      <c r="I25" s="60"/>
      <c r="J25" s="29"/>
      <c r="K25" s="29"/>
      <c r="L25" s="29"/>
      <c r="M25" s="30"/>
      <c r="N25" s="30"/>
      <c r="O25" s="31"/>
      <c r="P25" s="61"/>
    </row>
    <row r="26" spans="1:16" s="1" customFormat="1" ht="15.75">
      <c r="A26" s="188"/>
      <c r="B26" s="190"/>
      <c r="C26" s="190"/>
      <c r="D26" s="33" t="s">
        <v>41</v>
      </c>
      <c r="E26" s="183"/>
      <c r="F26" s="183"/>
      <c r="G26" s="185"/>
      <c r="H26" s="62">
        <f>SUM(I26:O26)</f>
        <v>9220000</v>
      </c>
      <c r="I26" s="80">
        <f>SUM(I27:I28)</f>
        <v>70000</v>
      </c>
      <c r="J26" s="80">
        <f>SUM(J27:J28)</f>
        <v>150000</v>
      </c>
      <c r="K26" s="80">
        <f>SUM(K27:K28)</f>
        <v>4000000</v>
      </c>
      <c r="L26" s="80">
        <f>SUM(L27:L28)</f>
        <v>5000000</v>
      </c>
      <c r="M26" s="80"/>
      <c r="N26" s="80"/>
      <c r="O26" s="37"/>
      <c r="P26" s="32"/>
    </row>
    <row r="27" spans="1:16" s="1" customFormat="1" ht="15">
      <c r="A27" s="188"/>
      <c r="B27" s="190"/>
      <c r="C27" s="190"/>
      <c r="D27" s="38" t="s">
        <v>24</v>
      </c>
      <c r="E27" s="190"/>
      <c r="F27" s="190"/>
      <c r="G27" s="213"/>
      <c r="H27" s="64">
        <f>SUM(I27:O27)</f>
        <v>1570000</v>
      </c>
      <c r="I27" s="81">
        <v>70000</v>
      </c>
      <c r="J27" s="81">
        <v>150000</v>
      </c>
      <c r="K27" s="81">
        <v>600000</v>
      </c>
      <c r="L27" s="81">
        <v>750000</v>
      </c>
      <c r="M27" s="82"/>
      <c r="N27" s="41"/>
      <c r="O27" s="83"/>
      <c r="P27" s="32"/>
    </row>
    <row r="28" spans="1:16" s="1" customFormat="1" ht="15.75" thickBot="1">
      <c r="A28" s="189"/>
      <c r="B28" s="191"/>
      <c r="C28" s="191"/>
      <c r="D28" s="67" t="s">
        <v>46</v>
      </c>
      <c r="E28" s="191"/>
      <c r="F28" s="191"/>
      <c r="G28" s="230"/>
      <c r="H28" s="64">
        <f>SUM(I28:O28)</f>
        <v>7650000</v>
      </c>
      <c r="I28" s="84"/>
      <c r="J28" s="85"/>
      <c r="K28" s="85">
        <v>3400000</v>
      </c>
      <c r="L28" s="85">
        <v>4250000</v>
      </c>
      <c r="M28" s="86"/>
      <c r="N28" s="87"/>
      <c r="O28" s="88"/>
      <c r="P28" s="66"/>
    </row>
    <row r="29" spans="1:16" s="1" customFormat="1" ht="17.25" thickBot="1" thickTop="1">
      <c r="A29" s="200" t="s">
        <v>59</v>
      </c>
      <c r="B29" s="201"/>
      <c r="C29" s="201"/>
      <c r="D29" s="201"/>
      <c r="E29" s="201"/>
      <c r="F29" s="201"/>
      <c r="G29" s="201"/>
      <c r="H29" s="22">
        <f>SUM(I29:O29)</f>
        <v>48580000</v>
      </c>
      <c r="I29" s="89">
        <f>SUM(I31,I34)</f>
        <v>5080000</v>
      </c>
      <c r="J29" s="89">
        <f aca="true" t="shared" si="3" ref="J29:O29">SUM(J31,J34)</f>
        <v>8000000</v>
      </c>
      <c r="K29" s="89">
        <f t="shared" si="3"/>
        <v>10000000</v>
      </c>
      <c r="L29" s="89">
        <f t="shared" si="3"/>
        <v>8000000</v>
      </c>
      <c r="M29" s="89">
        <f t="shared" si="3"/>
        <v>8500000</v>
      </c>
      <c r="N29" s="89">
        <f t="shared" si="3"/>
        <v>9000000</v>
      </c>
      <c r="O29" s="89">
        <f t="shared" si="3"/>
        <v>0</v>
      </c>
      <c r="P29" s="43"/>
    </row>
    <row r="30" spans="1:16" s="1" customFormat="1" ht="31.5">
      <c r="A30" s="187">
        <v>6</v>
      </c>
      <c r="B30" s="182">
        <v>700</v>
      </c>
      <c r="C30" s="182">
        <v>70095</v>
      </c>
      <c r="D30" s="26" t="s">
        <v>31</v>
      </c>
      <c r="E30" s="182">
        <v>2006</v>
      </c>
      <c r="F30" s="182">
        <v>2013</v>
      </c>
      <c r="G30" s="184" t="s">
        <v>20</v>
      </c>
      <c r="H30" s="73"/>
      <c r="I30" s="60"/>
      <c r="J30" s="29"/>
      <c r="K30" s="29"/>
      <c r="L30" s="29"/>
      <c r="M30" s="29"/>
      <c r="N30" s="29"/>
      <c r="O30" s="90"/>
      <c r="P30" s="91"/>
    </row>
    <row r="31" spans="1:16" s="1" customFormat="1" ht="15.75">
      <c r="A31" s="188"/>
      <c r="B31" s="190"/>
      <c r="C31" s="190"/>
      <c r="D31" s="33" t="s">
        <v>41</v>
      </c>
      <c r="E31" s="183"/>
      <c r="F31" s="183"/>
      <c r="G31" s="185"/>
      <c r="H31" s="62">
        <f>SUM(I31:O31)</f>
        <v>44500000</v>
      </c>
      <c r="I31" s="35">
        <f aca="true" t="shared" si="4" ref="I31:N31">SUM(I32)</f>
        <v>5000000</v>
      </c>
      <c r="J31" s="35">
        <f t="shared" si="4"/>
        <v>6000000</v>
      </c>
      <c r="K31" s="35">
        <f t="shared" si="4"/>
        <v>8000000</v>
      </c>
      <c r="L31" s="35">
        <f t="shared" si="4"/>
        <v>8000000</v>
      </c>
      <c r="M31" s="35">
        <f t="shared" si="4"/>
        <v>8500000</v>
      </c>
      <c r="N31" s="35">
        <f t="shared" si="4"/>
        <v>9000000</v>
      </c>
      <c r="O31" s="35"/>
      <c r="P31" s="91"/>
    </row>
    <row r="32" spans="1:16" s="1" customFormat="1" ht="16.5" thickBot="1">
      <c r="A32" s="211"/>
      <c r="B32" s="212"/>
      <c r="C32" s="212"/>
      <c r="D32" s="38" t="s">
        <v>24</v>
      </c>
      <c r="E32" s="190"/>
      <c r="F32" s="190"/>
      <c r="G32" s="213"/>
      <c r="H32" s="64">
        <f>SUM(I32:O32)</f>
        <v>44500000</v>
      </c>
      <c r="I32" s="40">
        <v>5000000</v>
      </c>
      <c r="J32" s="40">
        <v>6000000</v>
      </c>
      <c r="K32" s="40">
        <v>8000000</v>
      </c>
      <c r="L32" s="40">
        <v>8000000</v>
      </c>
      <c r="M32" s="40">
        <v>8500000</v>
      </c>
      <c r="N32" s="40">
        <v>9000000</v>
      </c>
      <c r="O32" s="65"/>
      <c r="P32" s="91"/>
    </row>
    <row r="33" spans="1:16" s="1" customFormat="1" ht="31.5">
      <c r="A33" s="187">
        <v>7</v>
      </c>
      <c r="B33" s="182">
        <v>700</v>
      </c>
      <c r="C33" s="182">
        <v>70095</v>
      </c>
      <c r="D33" s="26" t="s">
        <v>72</v>
      </c>
      <c r="E33" s="182">
        <v>2008</v>
      </c>
      <c r="F33" s="182">
        <v>2010</v>
      </c>
      <c r="G33" s="184" t="s">
        <v>20</v>
      </c>
      <c r="H33" s="73"/>
      <c r="I33" s="29"/>
      <c r="J33" s="29"/>
      <c r="K33" s="29"/>
      <c r="L33" s="29"/>
      <c r="M33" s="29"/>
      <c r="N33" s="29"/>
      <c r="O33" s="60"/>
      <c r="P33" s="92"/>
    </row>
    <row r="34" spans="1:16" s="1" customFormat="1" ht="15.75" customHeight="1">
      <c r="A34" s="188"/>
      <c r="B34" s="190"/>
      <c r="C34" s="190"/>
      <c r="D34" s="33" t="s">
        <v>41</v>
      </c>
      <c r="E34" s="183"/>
      <c r="F34" s="183"/>
      <c r="G34" s="185"/>
      <c r="H34" s="62">
        <f>SUM(I34:O34)</f>
        <v>4080000</v>
      </c>
      <c r="I34" s="62">
        <f>SUM(I35)</f>
        <v>80000</v>
      </c>
      <c r="J34" s="62">
        <f>SUM(J35)</f>
        <v>2000000</v>
      </c>
      <c r="K34" s="62">
        <f>SUM(K35)</f>
        <v>2000000</v>
      </c>
      <c r="L34" s="62"/>
      <c r="M34" s="93"/>
      <c r="N34" s="93"/>
      <c r="O34" s="94"/>
      <c r="P34" s="91"/>
    </row>
    <row r="35" spans="1:16" s="1" customFormat="1" ht="16.5" thickBot="1">
      <c r="A35" s="188"/>
      <c r="B35" s="190"/>
      <c r="C35" s="190"/>
      <c r="D35" s="38" t="s">
        <v>24</v>
      </c>
      <c r="E35" s="190"/>
      <c r="F35" s="190"/>
      <c r="G35" s="213"/>
      <c r="H35" s="64">
        <f>SUM(I35:O35)</f>
        <v>4080000</v>
      </c>
      <c r="I35" s="40">
        <v>80000</v>
      </c>
      <c r="J35" s="40">
        <v>2000000</v>
      </c>
      <c r="K35" s="40">
        <v>2000000</v>
      </c>
      <c r="L35" s="40"/>
      <c r="M35" s="93"/>
      <c r="N35" s="93"/>
      <c r="O35" s="94"/>
      <c r="P35" s="91"/>
    </row>
    <row r="36" spans="1:16" s="1" customFormat="1" ht="17.25" thickBot="1" thickTop="1">
      <c r="A36" s="200" t="s">
        <v>50</v>
      </c>
      <c r="B36" s="243"/>
      <c r="C36" s="243"/>
      <c r="D36" s="243"/>
      <c r="E36" s="243"/>
      <c r="F36" s="243"/>
      <c r="G36" s="244"/>
      <c r="H36" s="22">
        <f>SUM(I36:O36)</f>
        <v>1144900</v>
      </c>
      <c r="I36" s="23">
        <f>SUM(I38)</f>
        <v>22000</v>
      </c>
      <c r="J36" s="23">
        <f>SUM(J38)</f>
        <v>621900</v>
      </c>
      <c r="K36" s="23">
        <f>SUM(K38)</f>
        <v>501000</v>
      </c>
      <c r="L36" s="23">
        <f>SUM(L38,L42)</f>
        <v>0</v>
      </c>
      <c r="M36" s="23">
        <f>SUM(M38,M42)</f>
        <v>0</v>
      </c>
      <c r="N36" s="23">
        <f>SUM(N38,N42)</f>
        <v>0</v>
      </c>
      <c r="O36" s="23">
        <f>SUM(O38,O42)</f>
        <v>0</v>
      </c>
      <c r="P36" s="24"/>
    </row>
    <row r="37" spans="1:16" s="1" customFormat="1" ht="17.25" customHeight="1">
      <c r="A37" s="187">
        <v>8</v>
      </c>
      <c r="B37" s="182">
        <v>750</v>
      </c>
      <c r="C37" s="182">
        <v>75023</v>
      </c>
      <c r="D37" s="26" t="s">
        <v>47</v>
      </c>
      <c r="E37" s="182">
        <v>2008</v>
      </c>
      <c r="F37" s="182">
        <v>2010</v>
      </c>
      <c r="G37" s="184" t="s">
        <v>73</v>
      </c>
      <c r="H37" s="73"/>
      <c r="I37" s="60"/>
      <c r="J37" s="29"/>
      <c r="K37" s="29"/>
      <c r="L37" s="29"/>
      <c r="M37" s="30"/>
      <c r="N37" s="30"/>
      <c r="O37" s="31"/>
      <c r="P37" s="32"/>
    </row>
    <row r="38" spans="1:16" s="1" customFormat="1" ht="15.75">
      <c r="A38" s="188"/>
      <c r="B38" s="190"/>
      <c r="C38" s="190"/>
      <c r="D38" s="33" t="s">
        <v>41</v>
      </c>
      <c r="E38" s="183"/>
      <c r="F38" s="183"/>
      <c r="G38" s="185"/>
      <c r="H38" s="62">
        <f>SUM(I38:O38)</f>
        <v>1144900</v>
      </c>
      <c r="I38" s="35">
        <f>SUM(I39:I40)</f>
        <v>22000</v>
      </c>
      <c r="J38" s="35">
        <f>SUM(J39:J40)</f>
        <v>621900</v>
      </c>
      <c r="K38" s="35">
        <f>SUM(K39:K40)</f>
        <v>501000</v>
      </c>
      <c r="L38" s="35"/>
      <c r="M38" s="36"/>
      <c r="N38" s="36"/>
      <c r="O38" s="37"/>
      <c r="P38" s="32"/>
    </row>
    <row r="39" spans="1:16" s="1" customFormat="1" ht="15">
      <c r="A39" s="188"/>
      <c r="B39" s="190"/>
      <c r="C39" s="190"/>
      <c r="D39" s="38" t="s">
        <v>24</v>
      </c>
      <c r="E39" s="183"/>
      <c r="F39" s="183"/>
      <c r="G39" s="185"/>
      <c r="H39" s="64">
        <f>SUM(I39:O39)</f>
        <v>173435</v>
      </c>
      <c r="I39" s="40">
        <v>5000</v>
      </c>
      <c r="J39" s="40">
        <v>93285</v>
      </c>
      <c r="K39" s="40">
        <v>75150</v>
      </c>
      <c r="L39" s="40"/>
      <c r="M39" s="36"/>
      <c r="N39" s="36"/>
      <c r="O39" s="37"/>
      <c r="P39" s="32"/>
    </row>
    <row r="40" spans="1:16" s="1" customFormat="1" ht="15.75" thickBot="1">
      <c r="A40" s="211"/>
      <c r="B40" s="212"/>
      <c r="C40" s="212"/>
      <c r="D40" s="67" t="s">
        <v>46</v>
      </c>
      <c r="E40" s="228"/>
      <c r="F40" s="228"/>
      <c r="G40" s="229"/>
      <c r="H40" s="64">
        <f>SUM(I40:O40)</f>
        <v>971465</v>
      </c>
      <c r="I40" s="69">
        <v>17000</v>
      </c>
      <c r="J40" s="69">
        <v>528615</v>
      </c>
      <c r="K40" s="69">
        <v>425850</v>
      </c>
      <c r="L40" s="69"/>
      <c r="M40" s="95"/>
      <c r="N40" s="95"/>
      <c r="O40" s="96"/>
      <c r="P40" s="66"/>
    </row>
    <row r="41" spans="1:16" s="1" customFormat="1" ht="17.25" thickBot="1" thickTop="1">
      <c r="A41" s="200" t="s">
        <v>51</v>
      </c>
      <c r="B41" s="243"/>
      <c r="C41" s="243"/>
      <c r="D41" s="243"/>
      <c r="E41" s="243"/>
      <c r="F41" s="243"/>
      <c r="G41" s="244"/>
      <c r="H41" s="22">
        <f>SUM(I41:O41)</f>
        <v>1238800</v>
      </c>
      <c r="I41" s="23">
        <f>SUM(I43)</f>
        <v>38800</v>
      </c>
      <c r="J41" s="23">
        <f aca="true" t="shared" si="5" ref="J41:O41">SUM(J43)</f>
        <v>0</v>
      </c>
      <c r="K41" s="23">
        <f t="shared" si="5"/>
        <v>1200000</v>
      </c>
      <c r="L41" s="23">
        <f t="shared" si="5"/>
        <v>0</v>
      </c>
      <c r="M41" s="23">
        <f t="shared" si="5"/>
        <v>0</v>
      </c>
      <c r="N41" s="23">
        <f t="shared" si="5"/>
        <v>0</v>
      </c>
      <c r="O41" s="23">
        <f t="shared" si="5"/>
        <v>0</v>
      </c>
      <c r="P41" s="24"/>
    </row>
    <row r="42" spans="1:16" s="5" customFormat="1" ht="17.25" customHeight="1">
      <c r="A42" s="187">
        <v>9</v>
      </c>
      <c r="B42" s="182">
        <v>754</v>
      </c>
      <c r="C42" s="182">
        <v>75412</v>
      </c>
      <c r="D42" s="26" t="s">
        <v>60</v>
      </c>
      <c r="E42" s="182">
        <v>2004</v>
      </c>
      <c r="F42" s="182">
        <v>2010</v>
      </c>
      <c r="G42" s="184" t="s">
        <v>61</v>
      </c>
      <c r="H42" s="73"/>
      <c r="I42" s="60"/>
      <c r="J42" s="29"/>
      <c r="K42" s="29"/>
      <c r="L42" s="29"/>
      <c r="M42" s="30"/>
      <c r="N42" s="30"/>
      <c r="O42" s="31"/>
      <c r="P42" s="61"/>
    </row>
    <row r="43" spans="1:16" s="5" customFormat="1" ht="15.75">
      <c r="A43" s="188"/>
      <c r="B43" s="190"/>
      <c r="C43" s="190"/>
      <c r="D43" s="33" t="s">
        <v>41</v>
      </c>
      <c r="E43" s="183"/>
      <c r="F43" s="183"/>
      <c r="G43" s="185"/>
      <c r="H43" s="62">
        <f>SUM(I43:O43)</f>
        <v>1238800</v>
      </c>
      <c r="I43" s="62">
        <f>SUM(I44:I45)</f>
        <v>38800</v>
      </c>
      <c r="J43" s="62"/>
      <c r="K43" s="62">
        <f>SUM(K44:K45)</f>
        <v>1200000</v>
      </c>
      <c r="L43" s="93"/>
      <c r="M43" s="36"/>
      <c r="N43" s="36"/>
      <c r="O43" s="37"/>
      <c r="P43" s="32"/>
    </row>
    <row r="44" spans="1:16" s="5" customFormat="1" ht="15.75">
      <c r="A44" s="188"/>
      <c r="B44" s="190"/>
      <c r="C44" s="190"/>
      <c r="D44" s="74" t="s">
        <v>24</v>
      </c>
      <c r="E44" s="183"/>
      <c r="F44" s="183"/>
      <c r="G44" s="185"/>
      <c r="H44" s="64">
        <f>SUM(I44:O44)</f>
        <v>719800</v>
      </c>
      <c r="I44" s="65">
        <v>38800</v>
      </c>
      <c r="J44" s="35"/>
      <c r="K44" s="65">
        <v>681000</v>
      </c>
      <c r="L44" s="93"/>
      <c r="M44" s="36"/>
      <c r="N44" s="36"/>
      <c r="O44" s="37"/>
      <c r="P44" s="32"/>
    </row>
    <row r="45" spans="1:16" s="5" customFormat="1" ht="15.75" thickBot="1">
      <c r="A45" s="211"/>
      <c r="B45" s="212"/>
      <c r="C45" s="212"/>
      <c r="D45" s="67" t="s">
        <v>46</v>
      </c>
      <c r="E45" s="228"/>
      <c r="F45" s="228"/>
      <c r="G45" s="229"/>
      <c r="H45" s="97">
        <f>SUM(I45:O45)</f>
        <v>519000</v>
      </c>
      <c r="I45" s="68"/>
      <c r="J45" s="69"/>
      <c r="K45" s="69">
        <v>519000</v>
      </c>
      <c r="L45" s="98"/>
      <c r="M45" s="95"/>
      <c r="N45" s="95"/>
      <c r="O45" s="96"/>
      <c r="P45" s="72"/>
    </row>
    <row r="46" spans="1:16" s="5" customFormat="1" ht="15.75">
      <c r="A46" s="222" t="s">
        <v>17</v>
      </c>
      <c r="B46" s="193" t="s">
        <v>49</v>
      </c>
      <c r="C46" s="193" t="s">
        <v>18</v>
      </c>
      <c r="D46" s="193" t="s">
        <v>52</v>
      </c>
      <c r="E46" s="215" t="s">
        <v>25</v>
      </c>
      <c r="F46" s="225"/>
      <c r="G46" s="193" t="s">
        <v>19</v>
      </c>
      <c r="H46" s="215" t="s">
        <v>26</v>
      </c>
      <c r="I46" s="196" t="s">
        <v>53</v>
      </c>
      <c r="J46" s="217"/>
      <c r="K46" s="217"/>
      <c r="L46" s="217"/>
      <c r="M46" s="217"/>
      <c r="N46" s="217"/>
      <c r="O46" s="217"/>
      <c r="P46" s="203" t="s">
        <v>37</v>
      </c>
    </row>
    <row r="47" spans="1:16" s="5" customFormat="1" ht="15.75">
      <c r="A47" s="223"/>
      <c r="B47" s="194"/>
      <c r="C47" s="194"/>
      <c r="D47" s="194"/>
      <c r="E47" s="198"/>
      <c r="F47" s="199"/>
      <c r="G47" s="194"/>
      <c r="H47" s="194"/>
      <c r="I47" s="194" t="s">
        <v>67</v>
      </c>
      <c r="J47" s="194" t="s">
        <v>68</v>
      </c>
      <c r="K47" s="198" t="s">
        <v>38</v>
      </c>
      <c r="L47" s="219"/>
      <c r="M47" s="219"/>
      <c r="N47" s="219"/>
      <c r="O47" s="219"/>
      <c r="P47" s="204"/>
    </row>
    <row r="48" spans="1:16" s="5" customFormat="1" ht="16.5" thickBot="1">
      <c r="A48" s="224"/>
      <c r="B48" s="195"/>
      <c r="C48" s="195"/>
      <c r="D48" s="195"/>
      <c r="E48" s="99" t="s">
        <v>54</v>
      </c>
      <c r="F48" s="99" t="s">
        <v>55</v>
      </c>
      <c r="G48" s="195"/>
      <c r="H48" s="216"/>
      <c r="I48" s="216"/>
      <c r="J48" s="216"/>
      <c r="K48" s="100">
        <v>2010</v>
      </c>
      <c r="L48" s="101">
        <v>2011</v>
      </c>
      <c r="M48" s="101">
        <v>2012</v>
      </c>
      <c r="N48" s="101">
        <v>2013</v>
      </c>
      <c r="O48" s="102" t="s">
        <v>69</v>
      </c>
      <c r="P48" s="218"/>
    </row>
    <row r="49" spans="1:16" s="5" customFormat="1" ht="15.75" thickBot="1">
      <c r="A49" s="16">
        <v>1</v>
      </c>
      <c r="B49" s="17">
        <v>2</v>
      </c>
      <c r="C49" s="17">
        <v>3</v>
      </c>
      <c r="D49" s="17">
        <v>4</v>
      </c>
      <c r="E49" s="18">
        <v>5</v>
      </c>
      <c r="F49" s="18">
        <v>6</v>
      </c>
      <c r="G49" s="18">
        <v>7</v>
      </c>
      <c r="H49" s="19">
        <v>8</v>
      </c>
      <c r="I49" s="18">
        <v>9</v>
      </c>
      <c r="J49" s="17">
        <v>10</v>
      </c>
      <c r="K49" s="17">
        <v>11</v>
      </c>
      <c r="L49" s="17">
        <v>12</v>
      </c>
      <c r="M49" s="17">
        <v>13</v>
      </c>
      <c r="N49" s="17">
        <v>14</v>
      </c>
      <c r="O49" s="20">
        <v>15</v>
      </c>
      <c r="P49" s="21">
        <v>16</v>
      </c>
    </row>
    <row r="50" spans="1:16" s="5" customFormat="1" ht="17.25" thickBot="1" thickTop="1">
      <c r="A50" s="200" t="s">
        <v>62</v>
      </c>
      <c r="B50" s="201"/>
      <c r="C50" s="201"/>
      <c r="D50" s="201"/>
      <c r="E50" s="201"/>
      <c r="F50" s="201"/>
      <c r="G50" s="201"/>
      <c r="H50" s="22">
        <f>SUM(I50:O50)</f>
        <v>36990000</v>
      </c>
      <c r="I50" s="89">
        <f aca="true" t="shared" si="6" ref="I50:O50">SUM(I52,I56,I60,I64,I68,I72,I75,I79,I82)</f>
        <v>475000</v>
      </c>
      <c r="J50" s="89">
        <f t="shared" si="6"/>
        <v>3200000</v>
      </c>
      <c r="K50" s="89">
        <f t="shared" si="6"/>
        <v>6565000</v>
      </c>
      <c r="L50" s="89">
        <f t="shared" si="6"/>
        <v>1700000</v>
      </c>
      <c r="M50" s="89">
        <f t="shared" si="6"/>
        <v>5400000</v>
      </c>
      <c r="N50" s="89">
        <f t="shared" si="6"/>
        <v>6650000</v>
      </c>
      <c r="O50" s="89">
        <f t="shared" si="6"/>
        <v>13000000</v>
      </c>
      <c r="P50" s="43"/>
    </row>
    <row r="51" spans="1:16" s="5" customFormat="1" ht="31.5">
      <c r="A51" s="187">
        <v>10</v>
      </c>
      <c r="B51" s="182">
        <v>900</v>
      </c>
      <c r="C51" s="182">
        <v>90001</v>
      </c>
      <c r="D51" s="26" t="s">
        <v>74</v>
      </c>
      <c r="E51" s="182">
        <v>2008</v>
      </c>
      <c r="F51" s="182">
        <v>2010</v>
      </c>
      <c r="G51" s="184" t="s">
        <v>20</v>
      </c>
      <c r="H51" s="73"/>
      <c r="I51" s="103"/>
      <c r="J51" s="29"/>
      <c r="K51" s="29"/>
      <c r="L51" s="30"/>
      <c r="M51" s="30"/>
      <c r="N51" s="30"/>
      <c r="O51" s="31"/>
      <c r="P51" s="32"/>
    </row>
    <row r="52" spans="1:16" s="1" customFormat="1" ht="15.75" customHeight="1">
      <c r="A52" s="188"/>
      <c r="B52" s="190"/>
      <c r="C52" s="190"/>
      <c r="D52" s="33" t="s">
        <v>41</v>
      </c>
      <c r="E52" s="183"/>
      <c r="F52" s="183"/>
      <c r="G52" s="185"/>
      <c r="H52" s="62">
        <f>SUM(I52:O52)</f>
        <v>5560000</v>
      </c>
      <c r="I52" s="104">
        <f>SUM(I53:I54)</f>
        <v>45000</v>
      </c>
      <c r="J52" s="104">
        <f>SUM(J53:J54)</f>
        <v>1500000</v>
      </c>
      <c r="K52" s="104">
        <f>SUM(K53:K54)</f>
        <v>4015000</v>
      </c>
      <c r="L52" s="104"/>
      <c r="M52" s="105"/>
      <c r="N52" s="105"/>
      <c r="O52" s="106"/>
      <c r="P52" s="32"/>
    </row>
    <row r="53" spans="1:16" s="1" customFormat="1" ht="15.75" customHeight="1">
      <c r="A53" s="188"/>
      <c r="B53" s="190"/>
      <c r="C53" s="190"/>
      <c r="D53" s="38" t="s">
        <v>24</v>
      </c>
      <c r="E53" s="183"/>
      <c r="F53" s="183"/>
      <c r="G53" s="185"/>
      <c r="H53" s="107">
        <f>SUM(I53:O53)</f>
        <v>1423750</v>
      </c>
      <c r="I53" s="65">
        <v>45000</v>
      </c>
      <c r="J53" s="40">
        <v>375000</v>
      </c>
      <c r="K53" s="40">
        <v>1003750</v>
      </c>
      <c r="L53" s="41"/>
      <c r="M53" s="41"/>
      <c r="N53" s="41"/>
      <c r="O53" s="63"/>
      <c r="P53" s="32"/>
    </row>
    <row r="54" spans="1:16" s="1" customFormat="1" ht="31.5" customHeight="1" thickBot="1">
      <c r="A54" s="211"/>
      <c r="B54" s="212"/>
      <c r="C54" s="212"/>
      <c r="D54" s="67" t="s">
        <v>46</v>
      </c>
      <c r="E54" s="228"/>
      <c r="F54" s="228"/>
      <c r="G54" s="229"/>
      <c r="H54" s="107">
        <f>SUM(I54:O54)</f>
        <v>4136250</v>
      </c>
      <c r="I54" s="108"/>
      <c r="J54" s="69">
        <v>1125000</v>
      </c>
      <c r="K54" s="69">
        <v>3011250</v>
      </c>
      <c r="L54" s="70"/>
      <c r="M54" s="70"/>
      <c r="N54" s="70"/>
      <c r="O54" s="71"/>
      <c r="P54" s="66"/>
    </row>
    <row r="55" spans="1:16" s="1" customFormat="1" ht="15.75">
      <c r="A55" s="187">
        <v>11</v>
      </c>
      <c r="B55" s="182">
        <v>900</v>
      </c>
      <c r="C55" s="182">
        <v>90001</v>
      </c>
      <c r="D55" s="26" t="s">
        <v>32</v>
      </c>
      <c r="E55" s="182">
        <v>2010</v>
      </c>
      <c r="F55" s="182" t="s">
        <v>69</v>
      </c>
      <c r="G55" s="184" t="s">
        <v>61</v>
      </c>
      <c r="H55" s="73"/>
      <c r="I55" s="103"/>
      <c r="J55" s="29"/>
      <c r="K55" s="29"/>
      <c r="L55" s="30"/>
      <c r="M55" s="30"/>
      <c r="N55" s="30"/>
      <c r="O55" s="31"/>
      <c r="P55" s="61"/>
    </row>
    <row r="56" spans="1:16" s="1" customFormat="1" ht="15.75">
      <c r="A56" s="188"/>
      <c r="B56" s="190"/>
      <c r="C56" s="190"/>
      <c r="D56" s="33" t="s">
        <v>41</v>
      </c>
      <c r="E56" s="183"/>
      <c r="F56" s="183"/>
      <c r="G56" s="185"/>
      <c r="H56" s="62">
        <f>SUM(I56:O56)</f>
        <v>12400000</v>
      </c>
      <c r="I56" s="109"/>
      <c r="J56" s="104"/>
      <c r="K56" s="104">
        <f>SUM(K57:K58)</f>
        <v>50000</v>
      </c>
      <c r="L56" s="104">
        <f>SUM(L57:L58)</f>
        <v>150000</v>
      </c>
      <c r="M56" s="104">
        <f>SUM(M57:M58)</f>
        <v>4200000</v>
      </c>
      <c r="N56" s="104">
        <f>SUM(N57:N58)</f>
        <v>4000000</v>
      </c>
      <c r="O56" s="104">
        <f>SUM(O57:O58)</f>
        <v>4000000</v>
      </c>
      <c r="P56" s="32"/>
    </row>
    <row r="57" spans="1:16" s="1" customFormat="1" ht="17.25" customHeight="1">
      <c r="A57" s="188"/>
      <c r="B57" s="190"/>
      <c r="C57" s="190"/>
      <c r="D57" s="38" t="s">
        <v>24</v>
      </c>
      <c r="E57" s="183"/>
      <c r="F57" s="183"/>
      <c r="G57" s="185"/>
      <c r="H57" s="107">
        <f>SUM(I57:O57)</f>
        <v>3250000</v>
      </c>
      <c r="I57" s="110"/>
      <c r="J57" s="40"/>
      <c r="K57" s="40">
        <v>50000</v>
      </c>
      <c r="L57" s="41">
        <v>150000</v>
      </c>
      <c r="M57" s="41">
        <v>1050000</v>
      </c>
      <c r="N57" s="41">
        <v>1000000</v>
      </c>
      <c r="O57" s="63">
        <v>1000000</v>
      </c>
      <c r="P57" s="32"/>
    </row>
    <row r="58" spans="1:16" s="1" customFormat="1" ht="15.75" thickBot="1">
      <c r="A58" s="211"/>
      <c r="B58" s="212"/>
      <c r="C58" s="212"/>
      <c r="D58" s="67" t="s">
        <v>46</v>
      </c>
      <c r="E58" s="228"/>
      <c r="F58" s="228"/>
      <c r="G58" s="229"/>
      <c r="H58" s="107">
        <f>SUM(I58:O58)</f>
        <v>9150000</v>
      </c>
      <c r="I58" s="108"/>
      <c r="J58" s="69"/>
      <c r="K58" s="69"/>
      <c r="L58" s="70"/>
      <c r="M58" s="70">
        <v>3150000</v>
      </c>
      <c r="N58" s="70">
        <v>3000000</v>
      </c>
      <c r="O58" s="71">
        <v>3000000</v>
      </c>
      <c r="P58" s="72"/>
    </row>
    <row r="59" spans="1:16" s="1" customFormat="1" ht="15.75">
      <c r="A59" s="187">
        <v>12</v>
      </c>
      <c r="B59" s="182">
        <v>900</v>
      </c>
      <c r="C59" s="182">
        <v>90001</v>
      </c>
      <c r="D59" s="26" t="s">
        <v>75</v>
      </c>
      <c r="E59" s="182">
        <v>2011</v>
      </c>
      <c r="F59" s="182" t="s">
        <v>69</v>
      </c>
      <c r="G59" s="184" t="s">
        <v>61</v>
      </c>
      <c r="H59" s="73"/>
      <c r="I59" s="103"/>
      <c r="J59" s="29"/>
      <c r="K59" s="29"/>
      <c r="L59" s="30"/>
      <c r="M59" s="30"/>
      <c r="N59" s="30"/>
      <c r="O59" s="31"/>
      <c r="P59" s="61"/>
    </row>
    <row r="60" spans="1:16" s="1" customFormat="1" ht="15.75">
      <c r="A60" s="188"/>
      <c r="B60" s="190"/>
      <c r="C60" s="190"/>
      <c r="D60" s="33" t="s">
        <v>41</v>
      </c>
      <c r="E60" s="183"/>
      <c r="F60" s="183"/>
      <c r="G60" s="185"/>
      <c r="H60" s="62">
        <f>SUM(I60:O60)</f>
        <v>5200000</v>
      </c>
      <c r="I60" s="109"/>
      <c r="J60" s="104"/>
      <c r="K60" s="104"/>
      <c r="L60" s="104">
        <f>SUM(L61:L62)</f>
        <v>50000</v>
      </c>
      <c r="M60" s="104">
        <f>SUM(M61:M62)</f>
        <v>150000</v>
      </c>
      <c r="N60" s="104">
        <f>SUM(N61:N62)</f>
        <v>2500000</v>
      </c>
      <c r="O60" s="104">
        <f>SUM(O61:O62)</f>
        <v>2500000</v>
      </c>
      <c r="P60" s="32"/>
    </row>
    <row r="61" spans="1:16" s="1" customFormat="1" ht="15">
      <c r="A61" s="188"/>
      <c r="B61" s="190"/>
      <c r="C61" s="190"/>
      <c r="D61" s="38" t="s">
        <v>24</v>
      </c>
      <c r="E61" s="183"/>
      <c r="F61" s="183"/>
      <c r="G61" s="185"/>
      <c r="H61" s="107">
        <f>SUM(I61:O61)</f>
        <v>1450000</v>
      </c>
      <c r="I61" s="110"/>
      <c r="J61" s="40"/>
      <c r="K61" s="40"/>
      <c r="L61" s="41">
        <v>50000</v>
      </c>
      <c r="M61" s="41">
        <v>150000</v>
      </c>
      <c r="N61" s="41">
        <v>625000</v>
      </c>
      <c r="O61" s="63">
        <v>625000</v>
      </c>
      <c r="P61" s="32"/>
    </row>
    <row r="62" spans="1:16" s="1" customFormat="1" ht="15.75" thickBot="1">
      <c r="A62" s="211"/>
      <c r="B62" s="212"/>
      <c r="C62" s="212"/>
      <c r="D62" s="67" t="s">
        <v>46</v>
      </c>
      <c r="E62" s="228"/>
      <c r="F62" s="228"/>
      <c r="G62" s="229"/>
      <c r="H62" s="107">
        <f>SUM(I62:O62)</f>
        <v>3750000</v>
      </c>
      <c r="I62" s="108"/>
      <c r="J62" s="69"/>
      <c r="K62" s="69"/>
      <c r="L62" s="70"/>
      <c r="M62" s="70"/>
      <c r="N62" s="70">
        <v>1875000</v>
      </c>
      <c r="O62" s="71">
        <v>1875000</v>
      </c>
      <c r="P62" s="72"/>
    </row>
    <row r="63" spans="1:16" s="1" customFormat="1" ht="31.5">
      <c r="A63" s="187">
        <v>13</v>
      </c>
      <c r="B63" s="182">
        <v>900</v>
      </c>
      <c r="C63" s="182">
        <v>90001</v>
      </c>
      <c r="D63" s="26" t="s">
        <v>76</v>
      </c>
      <c r="E63" s="182">
        <v>2012</v>
      </c>
      <c r="F63" s="182" t="s">
        <v>69</v>
      </c>
      <c r="G63" s="184" t="s">
        <v>61</v>
      </c>
      <c r="H63" s="73"/>
      <c r="I63" s="103"/>
      <c r="J63" s="29"/>
      <c r="K63" s="29"/>
      <c r="L63" s="30"/>
      <c r="M63" s="30"/>
      <c r="N63" s="30"/>
      <c r="O63" s="31"/>
      <c r="P63" s="61"/>
    </row>
    <row r="64" spans="1:16" s="1" customFormat="1" ht="15.75">
      <c r="A64" s="188"/>
      <c r="B64" s="190"/>
      <c r="C64" s="190"/>
      <c r="D64" s="33" t="s">
        <v>41</v>
      </c>
      <c r="E64" s="183"/>
      <c r="F64" s="183"/>
      <c r="G64" s="185"/>
      <c r="H64" s="62">
        <f>SUM(I64:O64)</f>
        <v>6700000</v>
      </c>
      <c r="I64" s="109"/>
      <c r="J64" s="104"/>
      <c r="K64" s="104"/>
      <c r="L64" s="104"/>
      <c r="M64" s="104">
        <f>SUM(M65:M66)</f>
        <v>50000</v>
      </c>
      <c r="N64" s="104">
        <f>SUM(N65:N66)</f>
        <v>150000</v>
      </c>
      <c r="O64" s="104">
        <f>SUM(O65:O66)</f>
        <v>6500000</v>
      </c>
      <c r="P64" s="32"/>
    </row>
    <row r="65" spans="1:16" s="5" customFormat="1" ht="17.25" customHeight="1">
      <c r="A65" s="188"/>
      <c r="B65" s="190"/>
      <c r="C65" s="190"/>
      <c r="D65" s="38" t="s">
        <v>24</v>
      </c>
      <c r="E65" s="183"/>
      <c r="F65" s="183"/>
      <c r="G65" s="185"/>
      <c r="H65" s="107">
        <f>SUM(I65:O65)</f>
        <v>1825000</v>
      </c>
      <c r="I65" s="110"/>
      <c r="J65" s="40"/>
      <c r="K65" s="40"/>
      <c r="L65" s="41"/>
      <c r="M65" s="41">
        <v>50000</v>
      </c>
      <c r="N65" s="41">
        <v>150000</v>
      </c>
      <c r="O65" s="63">
        <v>1625000</v>
      </c>
      <c r="P65" s="32"/>
    </row>
    <row r="66" spans="1:16" s="5" customFormat="1" ht="15.75" thickBot="1">
      <c r="A66" s="211"/>
      <c r="B66" s="212"/>
      <c r="C66" s="212"/>
      <c r="D66" s="67" t="s">
        <v>46</v>
      </c>
      <c r="E66" s="228"/>
      <c r="F66" s="228"/>
      <c r="G66" s="229"/>
      <c r="H66" s="107">
        <f>SUM(I66:O66)</f>
        <v>4875000</v>
      </c>
      <c r="I66" s="108"/>
      <c r="J66" s="69"/>
      <c r="K66" s="69"/>
      <c r="L66" s="70"/>
      <c r="M66" s="70"/>
      <c r="N66" s="70"/>
      <c r="O66" s="71">
        <v>4875000</v>
      </c>
      <c r="P66" s="72"/>
    </row>
    <row r="67" spans="1:16" s="5" customFormat="1" ht="31.5">
      <c r="A67" s="187">
        <v>14</v>
      </c>
      <c r="B67" s="182">
        <v>900</v>
      </c>
      <c r="C67" s="182">
        <v>90001</v>
      </c>
      <c r="D67" s="111" t="s">
        <v>33</v>
      </c>
      <c r="E67" s="183">
        <v>2010</v>
      </c>
      <c r="F67" s="183">
        <v>2012</v>
      </c>
      <c r="G67" s="185" t="s">
        <v>61</v>
      </c>
      <c r="H67" s="73"/>
      <c r="I67" s="112"/>
      <c r="J67" s="93"/>
      <c r="K67" s="93"/>
      <c r="L67" s="36"/>
      <c r="M67" s="36"/>
      <c r="N67" s="36"/>
      <c r="O67" s="37"/>
      <c r="P67" s="32"/>
    </row>
    <row r="68" spans="1:16" s="5" customFormat="1" ht="15.75">
      <c r="A68" s="241"/>
      <c r="B68" s="183"/>
      <c r="C68" s="183"/>
      <c r="D68" s="33" t="s">
        <v>41</v>
      </c>
      <c r="E68" s="183"/>
      <c r="F68" s="183"/>
      <c r="G68" s="185"/>
      <c r="H68" s="62">
        <f>SUM(I68:O68)</f>
        <v>1650000</v>
      </c>
      <c r="I68" s="113"/>
      <c r="J68" s="104"/>
      <c r="K68" s="104">
        <f>SUM(K69:K70)</f>
        <v>100000</v>
      </c>
      <c r="L68" s="104">
        <f>SUM(L69:L70)</f>
        <v>550000</v>
      </c>
      <c r="M68" s="104">
        <f>SUM(M69:M70)</f>
        <v>1000000</v>
      </c>
      <c r="N68" s="104"/>
      <c r="O68" s="63"/>
      <c r="P68" s="32"/>
    </row>
    <row r="69" spans="1:16" s="5" customFormat="1" ht="15">
      <c r="A69" s="241"/>
      <c r="B69" s="183"/>
      <c r="C69" s="183"/>
      <c r="D69" s="38" t="s">
        <v>24</v>
      </c>
      <c r="E69" s="183"/>
      <c r="F69" s="183"/>
      <c r="G69" s="185"/>
      <c r="H69" s="107">
        <f>SUM(I69:O69)</f>
        <v>487500</v>
      </c>
      <c r="I69" s="110"/>
      <c r="J69" s="40"/>
      <c r="K69" s="41">
        <v>100000</v>
      </c>
      <c r="L69" s="41">
        <v>137500</v>
      </c>
      <c r="M69" s="41">
        <v>250000</v>
      </c>
      <c r="N69" s="41"/>
      <c r="O69" s="63"/>
      <c r="P69" s="32"/>
    </row>
    <row r="70" spans="1:16" s="5" customFormat="1" ht="17.25" customHeight="1" thickBot="1">
      <c r="A70" s="242"/>
      <c r="B70" s="228"/>
      <c r="C70" s="228"/>
      <c r="D70" s="67" t="s">
        <v>46</v>
      </c>
      <c r="E70" s="183"/>
      <c r="F70" s="183"/>
      <c r="G70" s="185"/>
      <c r="H70" s="107">
        <f>SUM(I70:O70)</f>
        <v>1162500</v>
      </c>
      <c r="I70" s="110"/>
      <c r="J70" s="40"/>
      <c r="K70" s="41"/>
      <c r="L70" s="41">
        <v>412500</v>
      </c>
      <c r="M70" s="41">
        <v>750000</v>
      </c>
      <c r="N70" s="41"/>
      <c r="O70" s="63"/>
      <c r="P70" s="66"/>
    </row>
    <row r="71" spans="1:16" s="1" customFormat="1" ht="31.5">
      <c r="A71" s="187">
        <v>15</v>
      </c>
      <c r="B71" s="78"/>
      <c r="C71" s="78"/>
      <c r="D71" s="114" t="s">
        <v>40</v>
      </c>
      <c r="E71" s="25"/>
      <c r="F71" s="25"/>
      <c r="G71" s="27"/>
      <c r="H71" s="115"/>
      <c r="I71" s="116"/>
      <c r="J71" s="117"/>
      <c r="K71" s="117"/>
      <c r="L71" s="118"/>
      <c r="M71" s="118"/>
      <c r="N71" s="118"/>
      <c r="O71" s="119"/>
      <c r="P71" s="61"/>
    </row>
    <row r="72" spans="1:16" s="1" customFormat="1" ht="15.75">
      <c r="A72" s="188"/>
      <c r="B72" s="78">
        <v>900</v>
      </c>
      <c r="C72" s="78">
        <v>90001</v>
      </c>
      <c r="D72" s="120" t="s">
        <v>41</v>
      </c>
      <c r="E72" s="78">
        <v>2008</v>
      </c>
      <c r="F72" s="78">
        <v>2009</v>
      </c>
      <c r="G72" s="79" t="s">
        <v>61</v>
      </c>
      <c r="H72" s="62">
        <f>SUM(I72:O72)</f>
        <v>1050000</v>
      </c>
      <c r="I72" s="104">
        <f>SUM(I73:I73)</f>
        <v>50000</v>
      </c>
      <c r="J72" s="104">
        <f>SUM(J73:J73)</f>
        <v>1000000</v>
      </c>
      <c r="K72" s="104"/>
      <c r="L72" s="41"/>
      <c r="M72" s="41"/>
      <c r="N72" s="41"/>
      <c r="O72" s="63"/>
      <c r="P72" s="32"/>
    </row>
    <row r="73" spans="1:16" s="1" customFormat="1" ht="15.75" thickBot="1">
      <c r="A73" s="241"/>
      <c r="B73" s="78"/>
      <c r="C73" s="78"/>
      <c r="D73" s="38" t="s">
        <v>24</v>
      </c>
      <c r="E73" s="78"/>
      <c r="F73" s="78"/>
      <c r="G73" s="79"/>
      <c r="H73" s="64">
        <f>SUM(I73:O73)</f>
        <v>1050000</v>
      </c>
      <c r="I73" s="40">
        <v>50000</v>
      </c>
      <c r="J73" s="40">
        <v>1000000</v>
      </c>
      <c r="K73" s="40"/>
      <c r="L73" s="41"/>
      <c r="M73" s="41"/>
      <c r="N73" s="41"/>
      <c r="O73" s="63"/>
      <c r="P73" s="32"/>
    </row>
    <row r="74" spans="1:16" s="1" customFormat="1" ht="47.25">
      <c r="A74" s="187">
        <v>16</v>
      </c>
      <c r="B74" s="182">
        <v>900</v>
      </c>
      <c r="C74" s="182">
        <v>90001</v>
      </c>
      <c r="D74" s="121" t="s">
        <v>77</v>
      </c>
      <c r="E74" s="182">
        <v>2008</v>
      </c>
      <c r="F74" s="182">
        <v>2010</v>
      </c>
      <c r="G74" s="182" t="s">
        <v>61</v>
      </c>
      <c r="H74" s="122"/>
      <c r="I74" s="116"/>
      <c r="J74" s="117"/>
      <c r="K74" s="117"/>
      <c r="L74" s="118"/>
      <c r="M74" s="118"/>
      <c r="N74" s="118"/>
      <c r="O74" s="119"/>
      <c r="P74" s="61"/>
    </row>
    <row r="75" spans="1:16" s="1" customFormat="1" ht="15.75">
      <c r="A75" s="188"/>
      <c r="B75" s="190"/>
      <c r="C75" s="190"/>
      <c r="D75" s="120" t="s">
        <v>41</v>
      </c>
      <c r="E75" s="190"/>
      <c r="F75" s="190"/>
      <c r="G75" s="190"/>
      <c r="H75" s="62">
        <f>SUM(I75:O75)</f>
        <v>1515000</v>
      </c>
      <c r="I75" s="104">
        <f>SUM(I76:I77)</f>
        <v>15000</v>
      </c>
      <c r="J75" s="104"/>
      <c r="K75" s="104">
        <f>SUM(K76:K77)</f>
        <v>1500000</v>
      </c>
      <c r="L75" s="41"/>
      <c r="M75" s="41"/>
      <c r="N75" s="41"/>
      <c r="O75" s="63"/>
      <c r="P75" s="32"/>
    </row>
    <row r="76" spans="1:16" s="1" customFormat="1" ht="15">
      <c r="A76" s="188"/>
      <c r="B76" s="190"/>
      <c r="C76" s="190"/>
      <c r="D76" s="38" t="s">
        <v>24</v>
      </c>
      <c r="E76" s="190"/>
      <c r="F76" s="190"/>
      <c r="G76" s="190"/>
      <c r="H76" s="107">
        <f>SUM(I76:O76)</f>
        <v>390000</v>
      </c>
      <c r="I76" s="65">
        <v>15000</v>
      </c>
      <c r="J76" s="40"/>
      <c r="K76" s="40">
        <v>375000</v>
      </c>
      <c r="L76" s="41"/>
      <c r="M76" s="41"/>
      <c r="N76" s="41"/>
      <c r="O76" s="63"/>
      <c r="P76" s="32"/>
    </row>
    <row r="77" spans="1:16" s="1" customFormat="1" ht="15.75" thickBot="1">
      <c r="A77" s="211"/>
      <c r="B77" s="212"/>
      <c r="C77" s="212"/>
      <c r="D77" s="38" t="s">
        <v>46</v>
      </c>
      <c r="E77" s="212"/>
      <c r="F77" s="212"/>
      <c r="G77" s="212"/>
      <c r="H77" s="97">
        <f>SUM(I77:O77)</f>
        <v>1125000</v>
      </c>
      <c r="I77" s="108"/>
      <c r="J77" s="69"/>
      <c r="K77" s="69">
        <v>1125000</v>
      </c>
      <c r="L77" s="70"/>
      <c r="M77" s="70"/>
      <c r="N77" s="70"/>
      <c r="O77" s="71"/>
      <c r="P77" s="72"/>
    </row>
    <row r="78" spans="1:16" s="1" customFormat="1" ht="47.25">
      <c r="A78" s="226">
        <v>17</v>
      </c>
      <c r="B78" s="227">
        <v>900</v>
      </c>
      <c r="C78" s="227">
        <v>90001</v>
      </c>
      <c r="D78" s="121" t="s">
        <v>0</v>
      </c>
      <c r="E78" s="227">
        <v>2008</v>
      </c>
      <c r="F78" s="227">
        <v>2009</v>
      </c>
      <c r="G78" s="227" t="s">
        <v>61</v>
      </c>
      <c r="H78" s="64"/>
      <c r="I78" s="110"/>
      <c r="J78" s="40"/>
      <c r="K78" s="40"/>
      <c r="L78" s="41"/>
      <c r="M78" s="41"/>
      <c r="N78" s="41"/>
      <c r="O78" s="63"/>
      <c r="P78" s="32"/>
    </row>
    <row r="79" spans="1:16" s="1" customFormat="1" ht="15.75">
      <c r="A79" s="188"/>
      <c r="B79" s="190"/>
      <c r="C79" s="190"/>
      <c r="D79" s="120" t="s">
        <v>41</v>
      </c>
      <c r="E79" s="190"/>
      <c r="F79" s="190"/>
      <c r="G79" s="190"/>
      <c r="H79" s="62">
        <f>SUM(I79:O79)</f>
        <v>1000000</v>
      </c>
      <c r="I79" s="104">
        <f>SUM(I80:I80)</f>
        <v>300000</v>
      </c>
      <c r="J79" s="104">
        <f>SUM(J80:J80)</f>
        <v>700000</v>
      </c>
      <c r="K79" s="104"/>
      <c r="L79" s="41"/>
      <c r="M79" s="41"/>
      <c r="N79" s="41"/>
      <c r="O79" s="63"/>
      <c r="P79" s="32"/>
    </row>
    <row r="80" spans="1:16" s="1" customFormat="1" ht="15.75" customHeight="1" thickBot="1">
      <c r="A80" s="188"/>
      <c r="B80" s="190"/>
      <c r="C80" s="190"/>
      <c r="D80" s="38" t="s">
        <v>24</v>
      </c>
      <c r="E80" s="190"/>
      <c r="F80" s="190"/>
      <c r="G80" s="190"/>
      <c r="H80" s="97">
        <f>SUM(I80:O80)</f>
        <v>1000000</v>
      </c>
      <c r="I80" s="108">
        <v>300000</v>
      </c>
      <c r="J80" s="69">
        <v>700000</v>
      </c>
      <c r="K80" s="69"/>
      <c r="L80" s="70"/>
      <c r="M80" s="70"/>
      <c r="N80" s="70"/>
      <c r="O80" s="71"/>
      <c r="P80" s="123"/>
    </row>
    <row r="81" spans="1:16" s="1" customFormat="1" ht="47.25">
      <c r="A81" s="210">
        <v>18</v>
      </c>
      <c r="B81" s="182">
        <v>900</v>
      </c>
      <c r="C81" s="182">
        <v>90001</v>
      </c>
      <c r="D81" s="26" t="s">
        <v>1</v>
      </c>
      <c r="E81" s="182">
        <v>2007</v>
      </c>
      <c r="F81" s="182">
        <v>2011</v>
      </c>
      <c r="G81" s="184" t="s">
        <v>20</v>
      </c>
      <c r="H81" s="73"/>
      <c r="I81" s="103"/>
      <c r="J81" s="29"/>
      <c r="K81" s="29"/>
      <c r="L81" s="29"/>
      <c r="M81" s="30"/>
      <c r="N81" s="30"/>
      <c r="O81" s="31"/>
      <c r="P81" s="61"/>
    </row>
    <row r="82" spans="1:16" s="1" customFormat="1" ht="15.75">
      <c r="A82" s="188"/>
      <c r="B82" s="190"/>
      <c r="C82" s="190"/>
      <c r="D82" s="33" t="s">
        <v>41</v>
      </c>
      <c r="E82" s="183"/>
      <c r="F82" s="183"/>
      <c r="G82" s="185"/>
      <c r="H82" s="62">
        <f>SUM(I82:O82)</f>
        <v>1915000</v>
      </c>
      <c r="I82" s="109">
        <f>SUM(I83:I84)</f>
        <v>65000</v>
      </c>
      <c r="J82" s="109"/>
      <c r="K82" s="109">
        <f>SUM(K83:K84)</f>
        <v>900000</v>
      </c>
      <c r="L82" s="109">
        <f>SUM(L83:L84)</f>
        <v>950000</v>
      </c>
      <c r="M82" s="41"/>
      <c r="N82" s="41"/>
      <c r="O82" s="63"/>
      <c r="P82" s="32"/>
    </row>
    <row r="83" spans="1:16" s="1" customFormat="1" ht="15">
      <c r="A83" s="188"/>
      <c r="B83" s="190"/>
      <c r="C83" s="190"/>
      <c r="D83" s="38" t="s">
        <v>24</v>
      </c>
      <c r="E83" s="183"/>
      <c r="F83" s="183"/>
      <c r="G83" s="185"/>
      <c r="H83" s="107">
        <f>SUM(I83:O83)</f>
        <v>1240000</v>
      </c>
      <c r="I83" s="110">
        <v>65000</v>
      </c>
      <c r="J83" s="40"/>
      <c r="K83" s="40">
        <v>700000</v>
      </c>
      <c r="L83" s="40">
        <v>475000</v>
      </c>
      <c r="M83" s="41"/>
      <c r="N83" s="41"/>
      <c r="O83" s="63"/>
      <c r="P83" s="32"/>
    </row>
    <row r="84" spans="1:16" s="1" customFormat="1" ht="15.75" thickBot="1">
      <c r="A84" s="188"/>
      <c r="B84" s="190"/>
      <c r="C84" s="190"/>
      <c r="D84" s="38" t="s">
        <v>46</v>
      </c>
      <c r="E84" s="183"/>
      <c r="F84" s="183"/>
      <c r="G84" s="185"/>
      <c r="H84" s="107">
        <f>SUM(I84:O84)</f>
        <v>675000</v>
      </c>
      <c r="I84" s="110"/>
      <c r="J84" s="40"/>
      <c r="K84" s="40">
        <v>200000</v>
      </c>
      <c r="L84" s="40">
        <v>475000</v>
      </c>
      <c r="M84" s="41"/>
      <c r="N84" s="41"/>
      <c r="O84" s="63"/>
      <c r="P84" s="66"/>
    </row>
    <row r="85" spans="1:16" s="1" customFormat="1" ht="17.25" thickBot="1" thickTop="1">
      <c r="A85" s="200" t="s">
        <v>42</v>
      </c>
      <c r="B85" s="201"/>
      <c r="C85" s="201"/>
      <c r="D85" s="201"/>
      <c r="E85" s="201"/>
      <c r="F85" s="201"/>
      <c r="G85" s="201"/>
      <c r="H85" s="22">
        <f>SUM(I85:O85)</f>
        <v>7100000</v>
      </c>
      <c r="I85" s="124">
        <f>SUM(I87)</f>
        <v>1000000</v>
      </c>
      <c r="J85" s="124">
        <f aca="true" t="shared" si="7" ref="J85:O85">SUM(J87)</f>
        <v>4000000</v>
      </c>
      <c r="K85" s="124">
        <f t="shared" si="7"/>
        <v>2100000</v>
      </c>
      <c r="L85" s="124">
        <f t="shared" si="7"/>
        <v>0</v>
      </c>
      <c r="M85" s="124">
        <f t="shared" si="7"/>
        <v>0</v>
      </c>
      <c r="N85" s="124">
        <f t="shared" si="7"/>
        <v>0</v>
      </c>
      <c r="O85" s="124">
        <f t="shared" si="7"/>
        <v>0</v>
      </c>
      <c r="P85" s="43"/>
    </row>
    <row r="86" spans="1:16" s="1" customFormat="1" ht="31.5">
      <c r="A86" s="210">
        <v>19</v>
      </c>
      <c r="B86" s="182">
        <v>900</v>
      </c>
      <c r="C86" s="182">
        <v>90002</v>
      </c>
      <c r="D86" s="26" t="s">
        <v>22</v>
      </c>
      <c r="E86" s="182">
        <v>2008</v>
      </c>
      <c r="F86" s="182">
        <v>2010</v>
      </c>
      <c r="G86" s="182" t="s">
        <v>2</v>
      </c>
      <c r="H86" s="73"/>
      <c r="I86" s="103"/>
      <c r="J86" s="29"/>
      <c r="K86" s="29"/>
      <c r="L86" s="29"/>
      <c r="M86" s="30"/>
      <c r="N86" s="30"/>
      <c r="O86" s="31"/>
      <c r="P86" s="61"/>
    </row>
    <row r="87" spans="1:16" s="1" customFormat="1" ht="15.75">
      <c r="A87" s="240"/>
      <c r="B87" s="183"/>
      <c r="C87" s="183"/>
      <c r="D87" s="33" t="s">
        <v>41</v>
      </c>
      <c r="E87" s="183"/>
      <c r="F87" s="183"/>
      <c r="G87" s="183"/>
      <c r="H87" s="62">
        <f>SUM(I87:O87)</f>
        <v>7100000</v>
      </c>
      <c r="I87" s="104">
        <f>SUM(I88:I89)</f>
        <v>1000000</v>
      </c>
      <c r="J87" s="104">
        <f>SUM(J88:J89)</f>
        <v>4000000</v>
      </c>
      <c r="K87" s="104">
        <f>SUM(K88:K89)</f>
        <v>2100000</v>
      </c>
      <c r="L87" s="104"/>
      <c r="M87" s="105"/>
      <c r="N87" s="105"/>
      <c r="O87" s="106"/>
      <c r="P87" s="32"/>
    </row>
    <row r="88" spans="1:16" s="1" customFormat="1" ht="15">
      <c r="A88" s="240"/>
      <c r="B88" s="183"/>
      <c r="C88" s="183"/>
      <c r="D88" s="38" t="s">
        <v>24</v>
      </c>
      <c r="E88" s="220"/>
      <c r="F88" s="220"/>
      <c r="G88" s="220"/>
      <c r="H88" s="107">
        <f>SUM(I88:O88)</f>
        <v>1100000</v>
      </c>
      <c r="I88" s="40">
        <v>1000000</v>
      </c>
      <c r="J88" s="40"/>
      <c r="K88" s="40">
        <v>100000</v>
      </c>
      <c r="L88" s="40"/>
      <c r="M88" s="41"/>
      <c r="N88" s="41"/>
      <c r="O88" s="63"/>
      <c r="P88" s="32"/>
    </row>
    <row r="89" spans="1:16" s="1" customFormat="1" ht="15.75" thickBot="1">
      <c r="A89" s="211"/>
      <c r="B89" s="212"/>
      <c r="C89" s="212"/>
      <c r="D89" s="67" t="s">
        <v>46</v>
      </c>
      <c r="E89" s="221"/>
      <c r="F89" s="221"/>
      <c r="G89" s="221"/>
      <c r="H89" s="125">
        <f>SUM(I89:O89)</f>
        <v>6000000</v>
      </c>
      <c r="I89" s="108"/>
      <c r="J89" s="69">
        <v>4000000</v>
      </c>
      <c r="K89" s="69">
        <v>2000000</v>
      </c>
      <c r="L89" s="69"/>
      <c r="M89" s="70"/>
      <c r="N89" s="70"/>
      <c r="O89" s="71"/>
      <c r="P89" s="72"/>
    </row>
    <row r="90" spans="1:16" s="1" customFormat="1" ht="15.75">
      <c r="A90" s="222" t="s">
        <v>17</v>
      </c>
      <c r="B90" s="193" t="s">
        <v>49</v>
      </c>
      <c r="C90" s="193" t="s">
        <v>18</v>
      </c>
      <c r="D90" s="193" t="s">
        <v>52</v>
      </c>
      <c r="E90" s="215" t="s">
        <v>25</v>
      </c>
      <c r="F90" s="225"/>
      <c r="G90" s="193" t="s">
        <v>19</v>
      </c>
      <c r="H90" s="215" t="s">
        <v>26</v>
      </c>
      <c r="I90" s="196" t="s">
        <v>53</v>
      </c>
      <c r="J90" s="217"/>
      <c r="K90" s="217"/>
      <c r="L90" s="217"/>
      <c r="M90" s="217"/>
      <c r="N90" s="217"/>
      <c r="O90" s="217"/>
      <c r="P90" s="203" t="s">
        <v>37</v>
      </c>
    </row>
    <row r="91" spans="1:16" s="1" customFormat="1" ht="15.75">
      <c r="A91" s="223"/>
      <c r="B91" s="194"/>
      <c r="C91" s="194"/>
      <c r="D91" s="194"/>
      <c r="E91" s="198"/>
      <c r="F91" s="199"/>
      <c r="G91" s="194"/>
      <c r="H91" s="194"/>
      <c r="I91" s="194" t="s">
        <v>67</v>
      </c>
      <c r="J91" s="194" t="s">
        <v>68</v>
      </c>
      <c r="K91" s="198" t="s">
        <v>38</v>
      </c>
      <c r="L91" s="219"/>
      <c r="M91" s="219"/>
      <c r="N91" s="219"/>
      <c r="O91" s="219"/>
      <c r="P91" s="204"/>
    </row>
    <row r="92" spans="1:16" s="1" customFormat="1" ht="16.5" thickBot="1">
      <c r="A92" s="224"/>
      <c r="B92" s="195"/>
      <c r="C92" s="195"/>
      <c r="D92" s="195"/>
      <c r="E92" s="99" t="s">
        <v>54</v>
      </c>
      <c r="F92" s="99" t="s">
        <v>55</v>
      </c>
      <c r="G92" s="195"/>
      <c r="H92" s="216"/>
      <c r="I92" s="216"/>
      <c r="J92" s="216"/>
      <c r="K92" s="100">
        <v>2010</v>
      </c>
      <c r="L92" s="101">
        <v>2011</v>
      </c>
      <c r="M92" s="101">
        <v>2012</v>
      </c>
      <c r="N92" s="101">
        <v>2013</v>
      </c>
      <c r="O92" s="102" t="s">
        <v>69</v>
      </c>
      <c r="P92" s="218"/>
    </row>
    <row r="93" spans="1:16" s="1" customFormat="1" ht="15.75" thickBot="1">
      <c r="A93" s="126">
        <v>1</v>
      </c>
      <c r="B93" s="127">
        <v>2</v>
      </c>
      <c r="C93" s="127">
        <v>3</v>
      </c>
      <c r="D93" s="127">
        <v>4</v>
      </c>
      <c r="E93" s="128">
        <v>5</v>
      </c>
      <c r="F93" s="128">
        <v>6</v>
      </c>
      <c r="G93" s="128">
        <v>7</v>
      </c>
      <c r="H93" s="129">
        <v>8</v>
      </c>
      <c r="I93" s="128">
        <v>9</v>
      </c>
      <c r="J93" s="127">
        <v>10</v>
      </c>
      <c r="K93" s="127">
        <v>11</v>
      </c>
      <c r="L93" s="127">
        <v>12</v>
      </c>
      <c r="M93" s="127">
        <v>13</v>
      </c>
      <c r="N93" s="127">
        <v>14</v>
      </c>
      <c r="O93" s="130">
        <v>15</v>
      </c>
      <c r="P93" s="131">
        <v>16</v>
      </c>
    </row>
    <row r="94" spans="1:16" s="1" customFormat="1" ht="17.25" thickBot="1" thickTop="1">
      <c r="A94" s="200" t="s">
        <v>43</v>
      </c>
      <c r="B94" s="201"/>
      <c r="C94" s="201"/>
      <c r="D94" s="201"/>
      <c r="E94" s="201"/>
      <c r="F94" s="201"/>
      <c r="G94" s="201"/>
      <c r="H94" s="22">
        <f>SUM(I94:O94)</f>
        <v>1272000</v>
      </c>
      <c r="I94" s="124">
        <f>SUM(I96,I99,I102,I105,I108,I111,I114,I117,I120,I123,I126)</f>
        <v>32000</v>
      </c>
      <c r="J94" s="124">
        <f>SUM(J96,J99,J102,J105,J108,J111,J114,J117,J120,J123,J126)</f>
        <v>225000</v>
      </c>
      <c r="K94" s="124">
        <f>SUM(K96,K99,K102,K105,K108,K111,K114,K117,K120,K123,K126)</f>
        <v>580000</v>
      </c>
      <c r="L94" s="124">
        <f>SUM(L96,L99,L102,L105,L108,L111,L114,L117,L120,L123,L126)</f>
        <v>435000</v>
      </c>
      <c r="M94" s="124">
        <f>SUM(M96,M126)</f>
        <v>0</v>
      </c>
      <c r="N94" s="124">
        <f>SUM(N96,N126)</f>
        <v>0</v>
      </c>
      <c r="O94" s="124">
        <f>SUM(O96,O126)</f>
        <v>0</v>
      </c>
      <c r="P94" s="43"/>
    </row>
    <row r="95" spans="1:16" s="1" customFormat="1" ht="15.75">
      <c r="A95" s="210">
        <v>20</v>
      </c>
      <c r="B95" s="182">
        <v>900</v>
      </c>
      <c r="C95" s="182">
        <v>90015</v>
      </c>
      <c r="D95" s="26" t="s">
        <v>44</v>
      </c>
      <c r="E95" s="182">
        <v>2008</v>
      </c>
      <c r="F95" s="182">
        <v>2009</v>
      </c>
      <c r="G95" s="184" t="s">
        <v>61</v>
      </c>
      <c r="H95" s="73"/>
      <c r="I95" s="60"/>
      <c r="J95" s="29"/>
      <c r="K95" s="29"/>
      <c r="L95" s="29"/>
      <c r="M95" s="30"/>
      <c r="N95" s="30"/>
      <c r="O95" s="31"/>
      <c r="P95" s="61"/>
    </row>
    <row r="96" spans="1:16" s="1" customFormat="1" ht="15.75">
      <c r="A96" s="188"/>
      <c r="B96" s="190"/>
      <c r="C96" s="190"/>
      <c r="D96" s="33" t="s">
        <v>41</v>
      </c>
      <c r="E96" s="183"/>
      <c r="F96" s="183"/>
      <c r="G96" s="185"/>
      <c r="H96" s="62">
        <f>SUM(I96:O96)</f>
        <v>161000</v>
      </c>
      <c r="I96" s="62">
        <f>SUM(I97:I97)</f>
        <v>11000</v>
      </c>
      <c r="J96" s="62">
        <f>SUM(J97:J97)</f>
        <v>150000</v>
      </c>
      <c r="K96" s="62"/>
      <c r="L96" s="40"/>
      <c r="M96" s="41"/>
      <c r="N96" s="41"/>
      <c r="O96" s="63"/>
      <c r="P96" s="32"/>
    </row>
    <row r="97" spans="1:16" s="1" customFormat="1" ht="15.75" thickBot="1">
      <c r="A97" s="188"/>
      <c r="B97" s="190"/>
      <c r="C97" s="190"/>
      <c r="D97" s="38" t="s">
        <v>24</v>
      </c>
      <c r="E97" s="190"/>
      <c r="F97" s="190"/>
      <c r="G97" s="213"/>
      <c r="H97" s="107">
        <f>SUM(I97:O97)</f>
        <v>161000</v>
      </c>
      <c r="I97" s="40">
        <v>11000</v>
      </c>
      <c r="J97" s="40">
        <v>150000</v>
      </c>
      <c r="K97" s="40"/>
      <c r="L97" s="40"/>
      <c r="M97" s="41"/>
      <c r="N97" s="41"/>
      <c r="O97" s="63"/>
      <c r="P97" s="123"/>
    </row>
    <row r="98" spans="1:16" s="1" customFormat="1" ht="31.5">
      <c r="A98" s="210">
        <v>21</v>
      </c>
      <c r="B98" s="182">
        <v>900</v>
      </c>
      <c r="C98" s="182">
        <v>90015</v>
      </c>
      <c r="D98" s="26" t="s">
        <v>3</v>
      </c>
      <c r="E98" s="182">
        <v>2009</v>
      </c>
      <c r="F98" s="182">
        <v>2010</v>
      </c>
      <c r="G98" s="184" t="s">
        <v>61</v>
      </c>
      <c r="H98" s="73"/>
      <c r="I98" s="60"/>
      <c r="J98" s="29"/>
      <c r="K98" s="29"/>
      <c r="L98" s="29"/>
      <c r="M98" s="30"/>
      <c r="N98" s="30"/>
      <c r="O98" s="31"/>
      <c r="P98" s="61"/>
    </row>
    <row r="99" spans="1:16" s="1" customFormat="1" ht="15.75">
      <c r="A99" s="188"/>
      <c r="B99" s="190"/>
      <c r="C99" s="190"/>
      <c r="D99" s="33" t="s">
        <v>41</v>
      </c>
      <c r="E99" s="183"/>
      <c r="F99" s="183"/>
      <c r="G99" s="185"/>
      <c r="H99" s="62">
        <f>SUM(I99:O99)</f>
        <v>140000</v>
      </c>
      <c r="I99" s="62"/>
      <c r="J99" s="62">
        <f>SUM(J100:J100)</f>
        <v>20000</v>
      </c>
      <c r="K99" s="62">
        <f>SUM(K100:K100)</f>
        <v>120000</v>
      </c>
      <c r="L99" s="40"/>
      <c r="M99" s="41"/>
      <c r="N99" s="41"/>
      <c r="O99" s="63"/>
      <c r="P99" s="32"/>
    </row>
    <row r="100" spans="1:16" s="1" customFormat="1" ht="15.75" customHeight="1" thickBot="1">
      <c r="A100" s="188"/>
      <c r="B100" s="190"/>
      <c r="C100" s="190"/>
      <c r="D100" s="38" t="s">
        <v>24</v>
      </c>
      <c r="E100" s="190"/>
      <c r="F100" s="190"/>
      <c r="G100" s="213"/>
      <c r="H100" s="107">
        <f>SUM(I100:O100)</f>
        <v>140000</v>
      </c>
      <c r="I100" s="40"/>
      <c r="J100" s="40">
        <v>20000</v>
      </c>
      <c r="K100" s="40">
        <v>120000</v>
      </c>
      <c r="L100" s="40"/>
      <c r="M100" s="41"/>
      <c r="N100" s="41"/>
      <c r="O100" s="63"/>
      <c r="P100" s="123"/>
    </row>
    <row r="101" spans="1:16" s="1" customFormat="1" ht="15.75" customHeight="1">
      <c r="A101" s="210">
        <v>22</v>
      </c>
      <c r="B101" s="182">
        <v>900</v>
      </c>
      <c r="C101" s="182">
        <v>90015</v>
      </c>
      <c r="D101" s="26" t="s">
        <v>4</v>
      </c>
      <c r="E101" s="182">
        <v>2010</v>
      </c>
      <c r="F101" s="182">
        <v>2011</v>
      </c>
      <c r="G101" s="184" t="s">
        <v>61</v>
      </c>
      <c r="H101" s="73"/>
      <c r="I101" s="60"/>
      <c r="J101" s="29"/>
      <c r="K101" s="29"/>
      <c r="L101" s="29"/>
      <c r="M101" s="30"/>
      <c r="N101" s="30"/>
      <c r="O101" s="31"/>
      <c r="P101" s="61"/>
    </row>
    <row r="102" spans="1:16" s="1" customFormat="1" ht="31.5" customHeight="1">
      <c r="A102" s="188"/>
      <c r="B102" s="190"/>
      <c r="C102" s="190"/>
      <c r="D102" s="33" t="s">
        <v>41</v>
      </c>
      <c r="E102" s="183"/>
      <c r="F102" s="183"/>
      <c r="G102" s="185"/>
      <c r="H102" s="62">
        <f>SUM(I102:O102)</f>
        <v>55000</v>
      </c>
      <c r="I102" s="62"/>
      <c r="J102" s="62"/>
      <c r="K102" s="62">
        <f>SUM(K103:K103)</f>
        <v>15000</v>
      </c>
      <c r="L102" s="62">
        <f>SUM(L103:L103)</f>
        <v>40000</v>
      </c>
      <c r="M102" s="41"/>
      <c r="N102" s="41"/>
      <c r="O102" s="63"/>
      <c r="P102" s="32"/>
    </row>
    <row r="103" spans="1:16" s="1" customFormat="1" ht="15.75" thickBot="1">
      <c r="A103" s="188"/>
      <c r="B103" s="190"/>
      <c r="C103" s="190"/>
      <c r="D103" s="38" t="s">
        <v>24</v>
      </c>
      <c r="E103" s="190"/>
      <c r="F103" s="190"/>
      <c r="G103" s="213"/>
      <c r="H103" s="107">
        <f>SUM(I103:O103)</f>
        <v>55000</v>
      </c>
      <c r="I103" s="40"/>
      <c r="J103" s="40"/>
      <c r="K103" s="40">
        <v>15000</v>
      </c>
      <c r="L103" s="40">
        <v>40000</v>
      </c>
      <c r="M103" s="41"/>
      <c r="N103" s="41"/>
      <c r="O103" s="63"/>
      <c r="P103" s="123"/>
    </row>
    <row r="104" spans="1:16" s="1" customFormat="1" ht="15.75">
      <c r="A104" s="210">
        <v>23</v>
      </c>
      <c r="B104" s="182">
        <v>900</v>
      </c>
      <c r="C104" s="182">
        <v>90015</v>
      </c>
      <c r="D104" s="26" t="s">
        <v>5</v>
      </c>
      <c r="E104" s="182">
        <v>2009</v>
      </c>
      <c r="F104" s="182">
        <v>2010</v>
      </c>
      <c r="G104" s="184" t="s">
        <v>61</v>
      </c>
      <c r="H104" s="73"/>
      <c r="I104" s="60"/>
      <c r="J104" s="29"/>
      <c r="K104" s="29"/>
      <c r="L104" s="29"/>
      <c r="M104" s="30"/>
      <c r="N104" s="30"/>
      <c r="O104" s="31"/>
      <c r="P104" s="61"/>
    </row>
    <row r="105" spans="1:16" s="1" customFormat="1" ht="17.25" customHeight="1">
      <c r="A105" s="188"/>
      <c r="B105" s="190"/>
      <c r="C105" s="190"/>
      <c r="D105" s="33" t="s">
        <v>41</v>
      </c>
      <c r="E105" s="183"/>
      <c r="F105" s="183"/>
      <c r="G105" s="185"/>
      <c r="H105" s="62">
        <f>SUM(I105:O105)</f>
        <v>125000</v>
      </c>
      <c r="I105" s="62"/>
      <c r="J105" s="62">
        <f>SUM(J106:J106)</f>
        <v>25000</v>
      </c>
      <c r="K105" s="62">
        <f>SUM(K106:K106)</f>
        <v>100000</v>
      </c>
      <c r="L105" s="40"/>
      <c r="M105" s="41"/>
      <c r="N105" s="41"/>
      <c r="O105" s="63"/>
      <c r="P105" s="32"/>
    </row>
    <row r="106" spans="1:16" s="1" customFormat="1" ht="15.75" thickBot="1">
      <c r="A106" s="188"/>
      <c r="B106" s="190"/>
      <c r="C106" s="190"/>
      <c r="D106" s="38" t="s">
        <v>24</v>
      </c>
      <c r="E106" s="190"/>
      <c r="F106" s="190"/>
      <c r="G106" s="213"/>
      <c r="H106" s="107">
        <f>SUM(I106:O106)</f>
        <v>125000</v>
      </c>
      <c r="I106" s="40"/>
      <c r="J106" s="40">
        <v>25000</v>
      </c>
      <c r="K106" s="40">
        <v>100000</v>
      </c>
      <c r="L106" s="40"/>
      <c r="M106" s="41"/>
      <c r="N106" s="41"/>
      <c r="O106" s="63"/>
      <c r="P106" s="123"/>
    </row>
    <row r="107" spans="1:16" s="1" customFormat="1" ht="15.75">
      <c r="A107" s="210">
        <v>24</v>
      </c>
      <c r="B107" s="182">
        <v>900</v>
      </c>
      <c r="C107" s="182">
        <v>90015</v>
      </c>
      <c r="D107" s="26" t="s">
        <v>6</v>
      </c>
      <c r="E107" s="182">
        <v>2009</v>
      </c>
      <c r="F107" s="182">
        <v>2010</v>
      </c>
      <c r="G107" s="184" t="s">
        <v>61</v>
      </c>
      <c r="H107" s="73"/>
      <c r="I107" s="60"/>
      <c r="J107" s="29"/>
      <c r="K107" s="29"/>
      <c r="L107" s="29"/>
      <c r="M107" s="30"/>
      <c r="N107" s="30"/>
      <c r="O107" s="31"/>
      <c r="P107" s="61"/>
    </row>
    <row r="108" spans="1:16" s="1" customFormat="1" ht="15.75">
      <c r="A108" s="188"/>
      <c r="B108" s="190"/>
      <c r="C108" s="190"/>
      <c r="D108" s="33" t="s">
        <v>41</v>
      </c>
      <c r="E108" s="183"/>
      <c r="F108" s="183"/>
      <c r="G108" s="185"/>
      <c r="H108" s="62">
        <f>SUM(I108:O108)</f>
        <v>95000</v>
      </c>
      <c r="I108" s="62"/>
      <c r="J108" s="62">
        <f>SUM(J109:J109)</f>
        <v>15000</v>
      </c>
      <c r="K108" s="62">
        <f>SUM(K109:K109)</f>
        <v>80000</v>
      </c>
      <c r="L108" s="40"/>
      <c r="M108" s="41"/>
      <c r="N108" s="41"/>
      <c r="O108" s="63"/>
      <c r="P108" s="32"/>
    </row>
    <row r="109" spans="1:16" s="1" customFormat="1" ht="15.75" thickBot="1">
      <c r="A109" s="188"/>
      <c r="B109" s="190"/>
      <c r="C109" s="190"/>
      <c r="D109" s="38" t="s">
        <v>24</v>
      </c>
      <c r="E109" s="190"/>
      <c r="F109" s="190"/>
      <c r="G109" s="213"/>
      <c r="H109" s="107">
        <f>SUM(I109:O109)</f>
        <v>95000</v>
      </c>
      <c r="I109" s="40"/>
      <c r="J109" s="40">
        <v>15000</v>
      </c>
      <c r="K109" s="40">
        <v>80000</v>
      </c>
      <c r="L109" s="40"/>
      <c r="M109" s="41"/>
      <c r="N109" s="41"/>
      <c r="O109" s="63"/>
      <c r="P109" s="123"/>
    </row>
    <row r="110" spans="1:16" s="1" customFormat="1" ht="17.25" customHeight="1">
      <c r="A110" s="210">
        <v>25</v>
      </c>
      <c r="B110" s="182">
        <v>900</v>
      </c>
      <c r="C110" s="182">
        <v>90015</v>
      </c>
      <c r="D110" s="26" t="s">
        <v>7</v>
      </c>
      <c r="E110" s="182">
        <v>2010</v>
      </c>
      <c r="F110" s="182">
        <v>2011</v>
      </c>
      <c r="G110" s="184" t="s">
        <v>61</v>
      </c>
      <c r="H110" s="73"/>
      <c r="I110" s="60"/>
      <c r="J110" s="29"/>
      <c r="K110" s="29"/>
      <c r="L110" s="29"/>
      <c r="M110" s="30"/>
      <c r="N110" s="30"/>
      <c r="O110" s="31"/>
      <c r="P110" s="61"/>
    </row>
    <row r="111" spans="1:16" s="1" customFormat="1" ht="15.75">
      <c r="A111" s="188"/>
      <c r="B111" s="190"/>
      <c r="C111" s="190"/>
      <c r="D111" s="33" t="s">
        <v>41</v>
      </c>
      <c r="E111" s="183"/>
      <c r="F111" s="183"/>
      <c r="G111" s="185"/>
      <c r="H111" s="62">
        <f>SUM(I111:O111)</f>
        <v>110000</v>
      </c>
      <c r="I111" s="62"/>
      <c r="J111" s="62"/>
      <c r="K111" s="62">
        <f>SUM(K112:K112)</f>
        <v>20000</v>
      </c>
      <c r="L111" s="62">
        <f>SUM(L112:L112)</f>
        <v>90000</v>
      </c>
      <c r="M111" s="41"/>
      <c r="N111" s="41"/>
      <c r="O111" s="63"/>
      <c r="P111" s="32"/>
    </row>
    <row r="112" spans="1:16" s="1" customFormat="1" ht="15.75" thickBot="1">
      <c r="A112" s="188"/>
      <c r="B112" s="190"/>
      <c r="C112" s="190"/>
      <c r="D112" s="38" t="s">
        <v>24</v>
      </c>
      <c r="E112" s="190"/>
      <c r="F112" s="190"/>
      <c r="G112" s="213"/>
      <c r="H112" s="107">
        <f>SUM(I112:O112)</f>
        <v>110000</v>
      </c>
      <c r="I112" s="40"/>
      <c r="J112" s="40"/>
      <c r="K112" s="40">
        <v>20000</v>
      </c>
      <c r="L112" s="40">
        <v>90000</v>
      </c>
      <c r="M112" s="41"/>
      <c r="N112" s="41"/>
      <c r="O112" s="63"/>
      <c r="P112" s="123"/>
    </row>
    <row r="113" spans="1:16" s="1" customFormat="1" ht="31.5">
      <c r="A113" s="210">
        <v>26</v>
      </c>
      <c r="B113" s="182">
        <v>900</v>
      </c>
      <c r="C113" s="182">
        <v>90015</v>
      </c>
      <c r="D113" s="26" t="s">
        <v>8</v>
      </c>
      <c r="E113" s="182">
        <v>2010</v>
      </c>
      <c r="F113" s="182">
        <v>2011</v>
      </c>
      <c r="G113" s="184" t="s">
        <v>61</v>
      </c>
      <c r="H113" s="73"/>
      <c r="I113" s="60"/>
      <c r="J113" s="29"/>
      <c r="K113" s="29"/>
      <c r="L113" s="29"/>
      <c r="M113" s="30"/>
      <c r="N113" s="30"/>
      <c r="O113" s="31"/>
      <c r="P113" s="61"/>
    </row>
    <row r="114" spans="1:16" s="1" customFormat="1" ht="15.75">
      <c r="A114" s="188"/>
      <c r="B114" s="190"/>
      <c r="C114" s="190"/>
      <c r="D114" s="33" t="s">
        <v>41</v>
      </c>
      <c r="E114" s="183"/>
      <c r="F114" s="183"/>
      <c r="G114" s="185"/>
      <c r="H114" s="62">
        <f>SUM(I114:O114)</f>
        <v>60000</v>
      </c>
      <c r="I114" s="62"/>
      <c r="J114" s="62"/>
      <c r="K114" s="62">
        <f>SUM(K115:K115)</f>
        <v>15000</v>
      </c>
      <c r="L114" s="62">
        <f>SUM(L115:L115)</f>
        <v>45000</v>
      </c>
      <c r="M114" s="41"/>
      <c r="N114" s="41"/>
      <c r="O114" s="63"/>
      <c r="P114" s="32"/>
    </row>
    <row r="115" spans="1:16" s="1" customFormat="1" ht="15.75" thickBot="1">
      <c r="A115" s="188"/>
      <c r="B115" s="190"/>
      <c r="C115" s="190"/>
      <c r="D115" s="38" t="s">
        <v>24</v>
      </c>
      <c r="E115" s="190"/>
      <c r="F115" s="190"/>
      <c r="G115" s="213"/>
      <c r="H115" s="107">
        <f>SUM(I115:O115)</f>
        <v>60000</v>
      </c>
      <c r="I115" s="40"/>
      <c r="J115" s="40"/>
      <c r="K115" s="40">
        <v>15000</v>
      </c>
      <c r="L115" s="40">
        <v>45000</v>
      </c>
      <c r="M115" s="41"/>
      <c r="N115" s="41"/>
      <c r="O115" s="63"/>
      <c r="P115" s="123"/>
    </row>
    <row r="116" spans="1:16" s="1" customFormat="1" ht="15.75">
      <c r="A116" s="210">
        <v>27</v>
      </c>
      <c r="B116" s="182">
        <v>900</v>
      </c>
      <c r="C116" s="182">
        <v>90015</v>
      </c>
      <c r="D116" s="26" t="s">
        <v>9</v>
      </c>
      <c r="E116" s="182">
        <v>2010</v>
      </c>
      <c r="F116" s="182">
        <v>2011</v>
      </c>
      <c r="G116" s="184" t="s">
        <v>61</v>
      </c>
      <c r="H116" s="73"/>
      <c r="I116" s="60"/>
      <c r="J116" s="29"/>
      <c r="K116" s="29"/>
      <c r="L116" s="29"/>
      <c r="M116" s="30"/>
      <c r="N116" s="30"/>
      <c r="O116" s="31"/>
      <c r="P116" s="61"/>
    </row>
    <row r="117" spans="1:16" s="1" customFormat="1" ht="15.75">
      <c r="A117" s="188"/>
      <c r="B117" s="190"/>
      <c r="C117" s="190"/>
      <c r="D117" s="33" t="s">
        <v>41</v>
      </c>
      <c r="E117" s="183"/>
      <c r="F117" s="183"/>
      <c r="G117" s="185"/>
      <c r="H117" s="62">
        <f>SUM(I117:O117)</f>
        <v>105000</v>
      </c>
      <c r="I117" s="62"/>
      <c r="J117" s="62"/>
      <c r="K117" s="62">
        <f>SUM(K118:K118)</f>
        <v>25000</v>
      </c>
      <c r="L117" s="62">
        <f>SUM(L118:L118)</f>
        <v>80000</v>
      </c>
      <c r="M117" s="41"/>
      <c r="N117" s="41"/>
      <c r="O117" s="63"/>
      <c r="P117" s="32"/>
    </row>
    <row r="118" spans="1:16" s="1" customFormat="1" ht="15.75" thickBot="1">
      <c r="A118" s="188"/>
      <c r="B118" s="190"/>
      <c r="C118" s="190"/>
      <c r="D118" s="38" t="s">
        <v>24</v>
      </c>
      <c r="E118" s="190"/>
      <c r="F118" s="190"/>
      <c r="G118" s="213"/>
      <c r="H118" s="107">
        <f>SUM(I118:O118)</f>
        <v>105000</v>
      </c>
      <c r="I118" s="40"/>
      <c r="J118" s="40"/>
      <c r="K118" s="40">
        <v>25000</v>
      </c>
      <c r="L118" s="40">
        <v>80000</v>
      </c>
      <c r="M118" s="41"/>
      <c r="N118" s="41"/>
      <c r="O118" s="63"/>
      <c r="P118" s="123"/>
    </row>
    <row r="119" spans="1:16" s="1" customFormat="1" ht="15.75">
      <c r="A119" s="210">
        <v>28</v>
      </c>
      <c r="B119" s="182">
        <v>900</v>
      </c>
      <c r="C119" s="182">
        <v>90015</v>
      </c>
      <c r="D119" s="26" t="s">
        <v>10</v>
      </c>
      <c r="E119" s="182">
        <v>2009</v>
      </c>
      <c r="F119" s="182">
        <v>2010</v>
      </c>
      <c r="G119" s="184" t="s">
        <v>61</v>
      </c>
      <c r="H119" s="73"/>
      <c r="I119" s="60"/>
      <c r="J119" s="29"/>
      <c r="K119" s="29"/>
      <c r="L119" s="29"/>
      <c r="M119" s="30"/>
      <c r="N119" s="30"/>
      <c r="O119" s="31"/>
      <c r="P119" s="61"/>
    </row>
    <row r="120" spans="1:16" s="1" customFormat="1" ht="15.75">
      <c r="A120" s="188"/>
      <c r="B120" s="190"/>
      <c r="C120" s="190"/>
      <c r="D120" s="33" t="s">
        <v>41</v>
      </c>
      <c r="E120" s="183"/>
      <c r="F120" s="183"/>
      <c r="G120" s="185"/>
      <c r="H120" s="62">
        <f>SUM(I120:O120)</f>
        <v>55000</v>
      </c>
      <c r="I120" s="62"/>
      <c r="J120" s="62">
        <f>SUM(J121:J121)</f>
        <v>15000</v>
      </c>
      <c r="K120" s="62">
        <f>SUM(K121:K121)</f>
        <v>40000</v>
      </c>
      <c r="L120" s="40"/>
      <c r="M120" s="41"/>
      <c r="N120" s="41"/>
      <c r="O120" s="63"/>
      <c r="P120" s="32"/>
    </row>
    <row r="121" spans="1:16" s="1" customFormat="1" ht="15.75" thickBot="1">
      <c r="A121" s="188"/>
      <c r="B121" s="190"/>
      <c r="C121" s="190"/>
      <c r="D121" s="38" t="s">
        <v>24</v>
      </c>
      <c r="E121" s="190"/>
      <c r="F121" s="190"/>
      <c r="G121" s="213"/>
      <c r="H121" s="107">
        <f>SUM(I121:O121)</f>
        <v>55000</v>
      </c>
      <c r="I121" s="40"/>
      <c r="J121" s="40">
        <v>15000</v>
      </c>
      <c r="K121" s="40">
        <v>40000</v>
      </c>
      <c r="L121" s="40"/>
      <c r="M121" s="41"/>
      <c r="N121" s="41"/>
      <c r="O121" s="63"/>
      <c r="P121" s="123"/>
    </row>
    <row r="122" spans="1:16" s="1" customFormat="1" ht="15.75">
      <c r="A122" s="210">
        <v>29</v>
      </c>
      <c r="B122" s="182">
        <v>900</v>
      </c>
      <c r="C122" s="182">
        <v>90015</v>
      </c>
      <c r="D122" s="26" t="s">
        <v>11</v>
      </c>
      <c r="E122" s="182">
        <v>2009</v>
      </c>
      <c r="F122" s="182">
        <v>2011</v>
      </c>
      <c r="G122" s="184" t="s">
        <v>61</v>
      </c>
      <c r="H122" s="73"/>
      <c r="I122" s="60"/>
      <c r="J122" s="29"/>
      <c r="K122" s="29"/>
      <c r="L122" s="29"/>
      <c r="M122" s="30"/>
      <c r="N122" s="30"/>
      <c r="O122" s="31"/>
      <c r="P122" s="61"/>
    </row>
    <row r="123" spans="1:16" s="5" customFormat="1" ht="17.25" customHeight="1">
      <c r="A123" s="188"/>
      <c r="B123" s="190"/>
      <c r="C123" s="190"/>
      <c r="D123" s="33" t="s">
        <v>41</v>
      </c>
      <c r="E123" s="183"/>
      <c r="F123" s="183"/>
      <c r="G123" s="185"/>
      <c r="H123" s="62">
        <f>SUM(I123:O123)</f>
        <v>45000</v>
      </c>
      <c r="I123" s="62"/>
      <c r="J123" s="62"/>
      <c r="K123" s="62">
        <f>SUM(K124:K124)</f>
        <v>15000</v>
      </c>
      <c r="L123" s="62">
        <f>SUM(L124:L124)</f>
        <v>30000</v>
      </c>
      <c r="M123" s="41"/>
      <c r="N123" s="41"/>
      <c r="O123" s="63"/>
      <c r="P123" s="32"/>
    </row>
    <row r="124" spans="1:16" s="1" customFormat="1" ht="15.75" thickBot="1">
      <c r="A124" s="188"/>
      <c r="B124" s="190"/>
      <c r="C124" s="190"/>
      <c r="D124" s="38" t="s">
        <v>24</v>
      </c>
      <c r="E124" s="190"/>
      <c r="F124" s="190"/>
      <c r="G124" s="213"/>
      <c r="H124" s="107">
        <f>SUM(I124:O124)</f>
        <v>45000</v>
      </c>
      <c r="I124" s="40"/>
      <c r="J124" s="40"/>
      <c r="K124" s="40">
        <v>15000</v>
      </c>
      <c r="L124" s="40">
        <v>30000</v>
      </c>
      <c r="M124" s="41"/>
      <c r="N124" s="41"/>
      <c r="O124" s="63"/>
      <c r="P124" s="123"/>
    </row>
    <row r="125" spans="1:16" s="1" customFormat="1" ht="15.75">
      <c r="A125" s="210">
        <v>30</v>
      </c>
      <c r="B125" s="182">
        <v>900</v>
      </c>
      <c r="C125" s="182">
        <v>90015</v>
      </c>
      <c r="D125" s="26" t="s">
        <v>45</v>
      </c>
      <c r="E125" s="182">
        <v>2008</v>
      </c>
      <c r="F125" s="182">
        <v>2010</v>
      </c>
      <c r="G125" s="184" t="s">
        <v>61</v>
      </c>
      <c r="H125" s="73"/>
      <c r="I125" s="60"/>
      <c r="J125" s="29"/>
      <c r="K125" s="29"/>
      <c r="L125" s="29"/>
      <c r="M125" s="30"/>
      <c r="N125" s="30"/>
      <c r="O125" s="31"/>
      <c r="P125" s="61"/>
    </row>
    <row r="126" spans="1:16" s="1" customFormat="1" ht="15.75">
      <c r="A126" s="188"/>
      <c r="B126" s="190"/>
      <c r="C126" s="190"/>
      <c r="D126" s="33" t="s">
        <v>41</v>
      </c>
      <c r="E126" s="183"/>
      <c r="F126" s="183"/>
      <c r="G126" s="185"/>
      <c r="H126" s="62">
        <f>SUM(I126:O126)</f>
        <v>321000</v>
      </c>
      <c r="I126" s="62">
        <f>SUM(I127:I127)</f>
        <v>21000</v>
      </c>
      <c r="J126" s="62"/>
      <c r="K126" s="62">
        <f>SUM(K127:K127)</f>
        <v>150000</v>
      </c>
      <c r="L126" s="62">
        <f>SUM(L127:L127)</f>
        <v>150000</v>
      </c>
      <c r="M126" s="41"/>
      <c r="N126" s="41"/>
      <c r="O126" s="63"/>
      <c r="P126" s="32"/>
    </row>
    <row r="127" spans="1:16" s="1" customFormat="1" ht="17.25" customHeight="1" thickBot="1">
      <c r="A127" s="188"/>
      <c r="B127" s="190"/>
      <c r="C127" s="190"/>
      <c r="D127" s="38" t="s">
        <v>24</v>
      </c>
      <c r="E127" s="190"/>
      <c r="F127" s="190"/>
      <c r="G127" s="213"/>
      <c r="H127" s="107">
        <f>SUM(I127:O127)</f>
        <v>321000</v>
      </c>
      <c r="I127" s="40">
        <v>21000</v>
      </c>
      <c r="J127" s="40"/>
      <c r="K127" s="40">
        <v>150000</v>
      </c>
      <c r="L127" s="40">
        <v>150000</v>
      </c>
      <c r="M127" s="41"/>
      <c r="N127" s="41"/>
      <c r="O127" s="63"/>
      <c r="P127" s="32"/>
    </row>
    <row r="128" spans="1:16" s="1" customFormat="1" ht="17.25" thickBot="1" thickTop="1">
      <c r="A128" s="200" t="s">
        <v>63</v>
      </c>
      <c r="B128" s="201"/>
      <c r="C128" s="201"/>
      <c r="D128" s="201"/>
      <c r="E128" s="201"/>
      <c r="F128" s="201"/>
      <c r="G128" s="201"/>
      <c r="H128" s="22">
        <f>SUM(I128:O128)</f>
        <v>8665000</v>
      </c>
      <c r="I128" s="132">
        <f>SUM(I130,I134)</f>
        <v>652000</v>
      </c>
      <c r="J128" s="132">
        <f>SUM(J130,J134)</f>
        <v>2000000</v>
      </c>
      <c r="K128" s="132">
        <f>SUM(K130,K134)</f>
        <v>2000000</v>
      </c>
      <c r="L128" s="132">
        <f>SUM(L130,L134)</f>
        <v>3163000</v>
      </c>
      <c r="M128" s="124">
        <f>SUM(M130)</f>
        <v>850000</v>
      </c>
      <c r="N128" s="124">
        <f>SUM(N130)</f>
        <v>0</v>
      </c>
      <c r="O128" s="124">
        <f>SUM(O130)</f>
        <v>0</v>
      </c>
      <c r="P128" s="24"/>
    </row>
    <row r="129" spans="1:16" s="1" customFormat="1" ht="15.75">
      <c r="A129" s="210">
        <v>31</v>
      </c>
      <c r="B129" s="182">
        <v>900</v>
      </c>
      <c r="C129" s="182">
        <v>90095</v>
      </c>
      <c r="D129" s="26" t="s">
        <v>34</v>
      </c>
      <c r="E129" s="182">
        <v>2007</v>
      </c>
      <c r="F129" s="182">
        <v>2012</v>
      </c>
      <c r="G129" s="184" t="s">
        <v>61</v>
      </c>
      <c r="H129" s="73"/>
      <c r="I129" s="60"/>
      <c r="J129" s="29"/>
      <c r="K129" s="29"/>
      <c r="L129" s="29"/>
      <c r="M129" s="30"/>
      <c r="N129" s="30"/>
      <c r="O129" s="31"/>
      <c r="P129" s="61"/>
    </row>
    <row r="130" spans="1:16" s="1" customFormat="1" ht="15.75">
      <c r="A130" s="188"/>
      <c r="B130" s="190"/>
      <c r="C130" s="190"/>
      <c r="D130" s="33" t="s">
        <v>41</v>
      </c>
      <c r="E130" s="183"/>
      <c r="F130" s="183"/>
      <c r="G130" s="185"/>
      <c r="H130" s="62">
        <f>SUM(I130:O130)</f>
        <v>1722000</v>
      </c>
      <c r="I130" s="35">
        <f>SUM(I131:I132)</f>
        <v>22000</v>
      </c>
      <c r="J130" s="35"/>
      <c r="K130" s="35"/>
      <c r="L130" s="35">
        <f>SUM(L131:L132)</f>
        <v>850000</v>
      </c>
      <c r="M130" s="35">
        <f>SUM(M131:M132)</f>
        <v>850000</v>
      </c>
      <c r="N130" s="41"/>
      <c r="O130" s="63"/>
      <c r="P130" s="32"/>
    </row>
    <row r="131" spans="1:16" s="1" customFormat="1" ht="15">
      <c r="A131" s="188"/>
      <c r="B131" s="190"/>
      <c r="C131" s="190"/>
      <c r="D131" s="38" t="s">
        <v>24</v>
      </c>
      <c r="E131" s="190"/>
      <c r="F131" s="190"/>
      <c r="G131" s="213"/>
      <c r="H131" s="107">
        <f>SUM(I131:O131)</f>
        <v>872000</v>
      </c>
      <c r="I131" s="65">
        <v>22000</v>
      </c>
      <c r="J131" s="40"/>
      <c r="K131" s="40"/>
      <c r="L131" s="40">
        <v>425000</v>
      </c>
      <c r="M131" s="41">
        <v>425000</v>
      </c>
      <c r="N131" s="41"/>
      <c r="O131" s="63"/>
      <c r="P131" s="32"/>
    </row>
    <row r="132" spans="1:16" s="1" customFormat="1" ht="15.75" thickBot="1">
      <c r="A132" s="211"/>
      <c r="B132" s="212"/>
      <c r="C132" s="212"/>
      <c r="D132" s="67" t="s">
        <v>46</v>
      </c>
      <c r="E132" s="212"/>
      <c r="F132" s="212"/>
      <c r="G132" s="214"/>
      <c r="H132" s="125">
        <f>SUM(I132:O132)</f>
        <v>850000</v>
      </c>
      <c r="I132" s="68"/>
      <c r="J132" s="69"/>
      <c r="K132" s="69"/>
      <c r="L132" s="69">
        <v>425000</v>
      </c>
      <c r="M132" s="70">
        <v>425000</v>
      </c>
      <c r="N132" s="70"/>
      <c r="O132" s="71"/>
      <c r="P132" s="72"/>
    </row>
    <row r="133" spans="1:16" s="1" customFormat="1" ht="15.75">
      <c r="A133" s="226">
        <v>32</v>
      </c>
      <c r="B133" s="227">
        <v>900</v>
      </c>
      <c r="C133" s="227">
        <v>90095</v>
      </c>
      <c r="D133" s="121" t="s">
        <v>23</v>
      </c>
      <c r="E133" s="227">
        <v>2008</v>
      </c>
      <c r="F133" s="227">
        <v>2011</v>
      </c>
      <c r="G133" s="227" t="s">
        <v>61</v>
      </c>
      <c r="H133" s="115"/>
      <c r="I133" s="133"/>
      <c r="J133" s="117"/>
      <c r="K133" s="117"/>
      <c r="L133" s="117"/>
      <c r="M133" s="118"/>
      <c r="N133" s="118"/>
      <c r="O133" s="119"/>
      <c r="P133" s="61"/>
    </row>
    <row r="134" spans="1:16" s="1" customFormat="1" ht="15.75">
      <c r="A134" s="257"/>
      <c r="B134" s="248"/>
      <c r="C134" s="248"/>
      <c r="D134" s="33" t="s">
        <v>41</v>
      </c>
      <c r="E134" s="248"/>
      <c r="F134" s="248"/>
      <c r="G134" s="248"/>
      <c r="H134" s="104">
        <f>SUM(I134:O134)</f>
        <v>6943000</v>
      </c>
      <c r="I134" s="104">
        <f>SUM(I135:I137)</f>
        <v>630000</v>
      </c>
      <c r="J134" s="104">
        <f>SUM(J135:J137)</f>
        <v>2000000</v>
      </c>
      <c r="K134" s="104">
        <f>SUM(K135:K137)</f>
        <v>2000000</v>
      </c>
      <c r="L134" s="104">
        <f>SUM(L135:L137)</f>
        <v>2313000</v>
      </c>
      <c r="M134" s="41"/>
      <c r="N134" s="41"/>
      <c r="O134" s="63"/>
      <c r="P134" s="32"/>
    </row>
    <row r="135" spans="1:16" s="1" customFormat="1" ht="17.25" customHeight="1">
      <c r="A135" s="257"/>
      <c r="B135" s="248"/>
      <c r="C135" s="248"/>
      <c r="D135" s="38" t="s">
        <v>24</v>
      </c>
      <c r="E135" s="248"/>
      <c r="F135" s="248"/>
      <c r="G135" s="248"/>
      <c r="H135" s="107">
        <f>SUM(I135:O135)</f>
        <v>3396500</v>
      </c>
      <c r="I135" s="40">
        <v>530000</v>
      </c>
      <c r="J135" s="40">
        <v>1000000</v>
      </c>
      <c r="K135" s="40">
        <v>1000000</v>
      </c>
      <c r="L135" s="40">
        <v>866500</v>
      </c>
      <c r="M135" s="41"/>
      <c r="N135" s="41"/>
      <c r="O135" s="63"/>
      <c r="P135" s="32"/>
    </row>
    <row r="136" spans="1:16" s="1" customFormat="1" ht="15">
      <c r="A136" s="257"/>
      <c r="B136" s="248"/>
      <c r="C136" s="248"/>
      <c r="D136" s="38" t="s">
        <v>46</v>
      </c>
      <c r="E136" s="248"/>
      <c r="F136" s="248"/>
      <c r="G136" s="248"/>
      <c r="H136" s="107">
        <f>SUM(I136:O136)</f>
        <v>3446500</v>
      </c>
      <c r="I136" s="40"/>
      <c r="J136" s="40">
        <v>1000000</v>
      </c>
      <c r="K136" s="40">
        <v>1000000</v>
      </c>
      <c r="L136" s="40">
        <v>1446500</v>
      </c>
      <c r="M136" s="41"/>
      <c r="N136" s="41"/>
      <c r="O136" s="63"/>
      <c r="P136" s="66"/>
    </row>
    <row r="137" spans="1:16" s="1" customFormat="1" ht="15.75" thickBot="1">
      <c r="A137" s="258"/>
      <c r="B137" s="249"/>
      <c r="C137" s="249"/>
      <c r="D137" s="67" t="s">
        <v>13</v>
      </c>
      <c r="E137" s="249"/>
      <c r="F137" s="249"/>
      <c r="G137" s="249"/>
      <c r="H137" s="125">
        <f>SUM(I137:O137)</f>
        <v>100000</v>
      </c>
      <c r="I137" s="69">
        <v>100000</v>
      </c>
      <c r="J137" s="69"/>
      <c r="K137" s="69"/>
      <c r="L137" s="69"/>
      <c r="M137" s="70"/>
      <c r="N137" s="70"/>
      <c r="O137" s="71"/>
      <c r="P137" s="123"/>
    </row>
    <row r="138" spans="1:16" s="1" customFormat="1" ht="15.75">
      <c r="A138" s="222" t="s">
        <v>17</v>
      </c>
      <c r="B138" s="193" t="s">
        <v>49</v>
      </c>
      <c r="C138" s="193" t="s">
        <v>18</v>
      </c>
      <c r="D138" s="193" t="s">
        <v>52</v>
      </c>
      <c r="E138" s="196" t="s">
        <v>25</v>
      </c>
      <c r="F138" s="197"/>
      <c r="G138" s="193" t="s">
        <v>19</v>
      </c>
      <c r="H138" s="193" t="s">
        <v>26</v>
      </c>
      <c r="I138" s="196" t="s">
        <v>53</v>
      </c>
      <c r="J138" s="202"/>
      <c r="K138" s="202"/>
      <c r="L138" s="202"/>
      <c r="M138" s="202"/>
      <c r="N138" s="202"/>
      <c r="O138" s="197"/>
      <c r="P138" s="203" t="s">
        <v>37</v>
      </c>
    </row>
    <row r="139" spans="1:16" s="1" customFormat="1" ht="15.75">
      <c r="A139" s="223"/>
      <c r="B139" s="194"/>
      <c r="C139" s="194"/>
      <c r="D139" s="194"/>
      <c r="E139" s="198"/>
      <c r="F139" s="199"/>
      <c r="G139" s="194"/>
      <c r="H139" s="194"/>
      <c r="I139" s="206" t="s">
        <v>67</v>
      </c>
      <c r="J139" s="206" t="s">
        <v>68</v>
      </c>
      <c r="K139" s="207" t="s">
        <v>38</v>
      </c>
      <c r="L139" s="208"/>
      <c r="M139" s="208"/>
      <c r="N139" s="208"/>
      <c r="O139" s="209"/>
      <c r="P139" s="204"/>
    </row>
    <row r="140" spans="1:16" s="1" customFormat="1" ht="16.5" thickBot="1">
      <c r="A140" s="224"/>
      <c r="B140" s="195"/>
      <c r="C140" s="195"/>
      <c r="D140" s="195"/>
      <c r="E140" s="99" t="s">
        <v>54</v>
      </c>
      <c r="F140" s="99" t="s">
        <v>55</v>
      </c>
      <c r="G140" s="195"/>
      <c r="H140" s="195"/>
      <c r="I140" s="195"/>
      <c r="J140" s="195"/>
      <c r="K140" s="100">
        <v>2010</v>
      </c>
      <c r="L140" s="101">
        <v>2011</v>
      </c>
      <c r="M140" s="101">
        <v>2012</v>
      </c>
      <c r="N140" s="101">
        <v>2013</v>
      </c>
      <c r="O140" s="102" t="s">
        <v>69</v>
      </c>
      <c r="P140" s="205"/>
    </row>
    <row r="141" spans="1:16" s="1" customFormat="1" ht="15.75" thickBot="1">
      <c r="A141" s="126">
        <v>1</v>
      </c>
      <c r="B141" s="127">
        <v>2</v>
      </c>
      <c r="C141" s="127">
        <v>3</v>
      </c>
      <c r="D141" s="127">
        <v>4</v>
      </c>
      <c r="E141" s="128">
        <v>5</v>
      </c>
      <c r="F141" s="128">
        <v>6</v>
      </c>
      <c r="G141" s="128">
        <v>7</v>
      </c>
      <c r="H141" s="129">
        <v>8</v>
      </c>
      <c r="I141" s="128">
        <v>9</v>
      </c>
      <c r="J141" s="127">
        <v>10</v>
      </c>
      <c r="K141" s="127">
        <v>11</v>
      </c>
      <c r="L141" s="127">
        <v>12</v>
      </c>
      <c r="M141" s="127">
        <v>13</v>
      </c>
      <c r="N141" s="127">
        <v>14</v>
      </c>
      <c r="O141" s="130">
        <v>15</v>
      </c>
      <c r="P141" s="131">
        <v>16</v>
      </c>
    </row>
    <row r="142" spans="1:16" s="1" customFormat="1" ht="17.25" thickBot="1" thickTop="1">
      <c r="A142" s="250" t="s">
        <v>58</v>
      </c>
      <c r="B142" s="251"/>
      <c r="C142" s="251"/>
      <c r="D142" s="251"/>
      <c r="E142" s="251"/>
      <c r="F142" s="251"/>
      <c r="G142" s="251"/>
      <c r="H142" s="22">
        <f>SUM(I142:O142)</f>
        <v>540000</v>
      </c>
      <c r="I142" s="134">
        <f>I144</f>
        <v>40000</v>
      </c>
      <c r="J142" s="134">
        <f aca="true" t="shared" si="8" ref="J142:O142">J144</f>
        <v>500000</v>
      </c>
      <c r="K142" s="134">
        <f t="shared" si="8"/>
        <v>0</v>
      </c>
      <c r="L142" s="134">
        <f t="shared" si="8"/>
        <v>0</v>
      </c>
      <c r="M142" s="134">
        <f t="shared" si="8"/>
        <v>0</v>
      </c>
      <c r="N142" s="134">
        <f t="shared" si="8"/>
        <v>0</v>
      </c>
      <c r="O142" s="134">
        <f t="shared" si="8"/>
        <v>0</v>
      </c>
      <c r="P142" s="135"/>
    </row>
    <row r="143" spans="1:16" s="1" customFormat="1" ht="15.75">
      <c r="A143" s="252">
        <v>33</v>
      </c>
      <c r="B143" s="255">
        <v>921</v>
      </c>
      <c r="C143" s="136"/>
      <c r="D143" s="137" t="s">
        <v>12</v>
      </c>
      <c r="E143" s="136"/>
      <c r="F143" s="136"/>
      <c r="G143" s="136"/>
      <c r="H143" s="45"/>
      <c r="I143" s="46"/>
      <c r="J143" s="46"/>
      <c r="K143" s="46"/>
      <c r="L143" s="46"/>
      <c r="M143" s="46"/>
      <c r="N143" s="46"/>
      <c r="O143" s="46"/>
      <c r="P143" s="138"/>
    </row>
    <row r="144" spans="1:16" s="1" customFormat="1" ht="15.75">
      <c r="A144" s="253"/>
      <c r="B144" s="248"/>
      <c r="C144" s="139">
        <v>92109</v>
      </c>
      <c r="D144" s="33" t="s">
        <v>41</v>
      </c>
      <c r="E144" s="140">
        <v>2008</v>
      </c>
      <c r="F144" s="139">
        <v>2009</v>
      </c>
      <c r="G144" s="139" t="s">
        <v>61</v>
      </c>
      <c r="H144" s="62">
        <f>SUM(I144:O144)</f>
        <v>540000</v>
      </c>
      <c r="I144" s="52">
        <f>SUM(I145)</f>
        <v>40000</v>
      </c>
      <c r="J144" s="52">
        <f>SUM(J145)</f>
        <v>500000</v>
      </c>
      <c r="K144" s="52"/>
      <c r="L144" s="52"/>
      <c r="M144" s="51"/>
      <c r="N144" s="51"/>
      <c r="O144" s="51"/>
      <c r="P144" s="141"/>
    </row>
    <row r="145" spans="1:16" s="1" customFormat="1" ht="16.5" thickBot="1">
      <c r="A145" s="254"/>
      <c r="B145" s="256"/>
      <c r="C145" s="142"/>
      <c r="D145" s="143" t="s">
        <v>24</v>
      </c>
      <c r="E145" s="142"/>
      <c r="F145" s="142"/>
      <c r="G145" s="142"/>
      <c r="H145" s="144">
        <f>SUM(I145:O145)</f>
        <v>540000</v>
      </c>
      <c r="I145" s="145">
        <v>40000</v>
      </c>
      <c r="J145" s="145">
        <v>500000</v>
      </c>
      <c r="K145" s="145"/>
      <c r="L145" s="145"/>
      <c r="M145" s="146"/>
      <c r="N145" s="146"/>
      <c r="O145" s="146"/>
      <c r="P145" s="147"/>
    </row>
    <row r="146" spans="1:16" s="1" customFormat="1" ht="17.25" thickBot="1" thickTop="1">
      <c r="A146" s="200" t="s">
        <v>64</v>
      </c>
      <c r="B146" s="201"/>
      <c r="C146" s="201"/>
      <c r="D146" s="201"/>
      <c r="E146" s="201"/>
      <c r="F146" s="201"/>
      <c r="G146" s="201"/>
      <c r="H146" s="22">
        <f>SUM(I146:O146)</f>
        <v>1786500</v>
      </c>
      <c r="I146" s="42">
        <f aca="true" t="shared" si="9" ref="I146:O146">SUM(I148,I152)</f>
        <v>66500</v>
      </c>
      <c r="J146" s="42">
        <f t="shared" si="9"/>
        <v>520000</v>
      </c>
      <c r="K146" s="42">
        <f t="shared" si="9"/>
        <v>1200000</v>
      </c>
      <c r="L146" s="42">
        <f t="shared" si="9"/>
        <v>0</v>
      </c>
      <c r="M146" s="42">
        <f t="shared" si="9"/>
        <v>0</v>
      </c>
      <c r="N146" s="42">
        <f t="shared" si="9"/>
        <v>0</v>
      </c>
      <c r="O146" s="42">
        <f t="shared" si="9"/>
        <v>0</v>
      </c>
      <c r="P146" s="24"/>
    </row>
    <row r="147" spans="1:16" s="1" customFormat="1" ht="15.75">
      <c r="A147" s="187">
        <v>34</v>
      </c>
      <c r="B147" s="182">
        <v>921</v>
      </c>
      <c r="C147" s="182">
        <v>92109</v>
      </c>
      <c r="D147" s="26" t="s">
        <v>65</v>
      </c>
      <c r="E147" s="182">
        <v>2006</v>
      </c>
      <c r="F147" s="182">
        <v>2010</v>
      </c>
      <c r="G147" s="184" t="s">
        <v>20</v>
      </c>
      <c r="H147" s="73"/>
      <c r="I147" s="60"/>
      <c r="J147" s="29"/>
      <c r="K147" s="29"/>
      <c r="L147" s="29"/>
      <c r="M147" s="29"/>
      <c r="N147" s="29"/>
      <c r="O147" s="90"/>
      <c r="P147" s="61"/>
    </row>
    <row r="148" spans="1:16" s="1" customFormat="1" ht="15.75" customHeight="1">
      <c r="A148" s="188"/>
      <c r="B148" s="190"/>
      <c r="C148" s="190"/>
      <c r="D148" s="33" t="s">
        <v>41</v>
      </c>
      <c r="E148" s="183"/>
      <c r="F148" s="183"/>
      <c r="G148" s="185"/>
      <c r="H148" s="62">
        <f>SUM(I148:O148)</f>
        <v>1060000</v>
      </c>
      <c r="I148" s="62">
        <f>SUM(I149:I150)</f>
        <v>40000</v>
      </c>
      <c r="J148" s="62">
        <f>SUM(J149:J150)</f>
        <v>270000</v>
      </c>
      <c r="K148" s="62">
        <f>SUM(K149:K150)</f>
        <v>750000</v>
      </c>
      <c r="L148" s="40"/>
      <c r="M148" s="40"/>
      <c r="N148" s="40"/>
      <c r="O148" s="148"/>
      <c r="P148" s="32"/>
    </row>
    <row r="149" spans="1:16" s="1" customFormat="1" ht="15.75" customHeight="1">
      <c r="A149" s="188"/>
      <c r="B149" s="190"/>
      <c r="C149" s="190"/>
      <c r="D149" s="74" t="s">
        <v>24</v>
      </c>
      <c r="E149" s="183"/>
      <c r="F149" s="183"/>
      <c r="G149" s="185"/>
      <c r="H149" s="107">
        <f>SUM(I149:O149)</f>
        <v>560000</v>
      </c>
      <c r="I149" s="65">
        <v>40000</v>
      </c>
      <c r="J149" s="65">
        <v>145000</v>
      </c>
      <c r="K149" s="65">
        <v>375000</v>
      </c>
      <c r="L149" s="40"/>
      <c r="M149" s="40"/>
      <c r="N149" s="40"/>
      <c r="O149" s="148"/>
      <c r="P149" s="32"/>
    </row>
    <row r="150" spans="1:16" s="1" customFormat="1" ht="31.5" customHeight="1" thickBot="1">
      <c r="A150" s="188"/>
      <c r="B150" s="190"/>
      <c r="C150" s="190"/>
      <c r="D150" s="38" t="s">
        <v>46</v>
      </c>
      <c r="E150" s="183"/>
      <c r="F150" s="183"/>
      <c r="G150" s="185"/>
      <c r="H150" s="107">
        <f>SUM(I150:O150)</f>
        <v>500000</v>
      </c>
      <c r="I150" s="65"/>
      <c r="J150" s="40">
        <v>125000</v>
      </c>
      <c r="K150" s="40">
        <v>375000</v>
      </c>
      <c r="L150" s="40"/>
      <c r="M150" s="40"/>
      <c r="N150" s="40"/>
      <c r="O150" s="148"/>
      <c r="P150" s="66"/>
    </row>
    <row r="151" spans="1:16" s="1" customFormat="1" ht="15.75">
      <c r="A151" s="187">
        <v>35</v>
      </c>
      <c r="B151" s="182">
        <v>921</v>
      </c>
      <c r="C151" s="182">
        <v>92109</v>
      </c>
      <c r="D151" s="26" t="s">
        <v>35</v>
      </c>
      <c r="E151" s="182">
        <v>2008</v>
      </c>
      <c r="F151" s="182">
        <v>2010</v>
      </c>
      <c r="G151" s="182" t="s">
        <v>61</v>
      </c>
      <c r="H151" s="73"/>
      <c r="I151" s="29"/>
      <c r="J151" s="29"/>
      <c r="K151" s="29"/>
      <c r="L151" s="29"/>
      <c r="M151" s="29"/>
      <c r="N151" s="29"/>
      <c r="O151" s="90"/>
      <c r="P151" s="21"/>
    </row>
    <row r="152" spans="1:16" s="1" customFormat="1" ht="15.75">
      <c r="A152" s="188"/>
      <c r="B152" s="190"/>
      <c r="C152" s="190"/>
      <c r="D152" s="33" t="s">
        <v>41</v>
      </c>
      <c r="E152" s="183"/>
      <c r="F152" s="183"/>
      <c r="G152" s="183"/>
      <c r="H152" s="62">
        <f>SUM(I152:O152)</f>
        <v>726500</v>
      </c>
      <c r="I152" s="62">
        <f>SUM(I153:I154)</f>
        <v>26500</v>
      </c>
      <c r="J152" s="62">
        <f>SUM(J153:J154)</f>
        <v>250000</v>
      </c>
      <c r="K152" s="62">
        <f>SUM(K153:K154)</f>
        <v>450000</v>
      </c>
      <c r="L152" s="149"/>
      <c r="M152" s="149"/>
      <c r="N152" s="149"/>
      <c r="O152" s="150"/>
      <c r="P152" s="151"/>
    </row>
    <row r="153" spans="1:16" s="1" customFormat="1" ht="15">
      <c r="A153" s="188"/>
      <c r="B153" s="190"/>
      <c r="C153" s="190"/>
      <c r="D153" s="74" t="s">
        <v>24</v>
      </c>
      <c r="E153" s="183"/>
      <c r="F153" s="183"/>
      <c r="G153" s="183"/>
      <c r="H153" s="107">
        <f aca="true" t="shared" si="10" ref="H153:H158">SUM(I153:O153)</f>
        <v>376500</v>
      </c>
      <c r="I153" s="40">
        <v>26500</v>
      </c>
      <c r="J153" s="40">
        <v>125000</v>
      </c>
      <c r="K153" s="40">
        <v>225000</v>
      </c>
      <c r="L153" s="149"/>
      <c r="M153" s="149"/>
      <c r="N153" s="149"/>
      <c r="O153" s="150"/>
      <c r="P153" s="151"/>
    </row>
    <row r="154" spans="1:16" s="1" customFormat="1" ht="15.75" thickBot="1">
      <c r="A154" s="189"/>
      <c r="B154" s="191"/>
      <c r="C154" s="191"/>
      <c r="D154" s="143" t="s">
        <v>46</v>
      </c>
      <c r="E154" s="192"/>
      <c r="F154" s="192"/>
      <c r="G154" s="192"/>
      <c r="H154" s="144">
        <f t="shared" si="10"/>
        <v>350000</v>
      </c>
      <c r="I154" s="152"/>
      <c r="J154" s="152">
        <v>125000</v>
      </c>
      <c r="K154" s="152">
        <v>225000</v>
      </c>
      <c r="L154" s="152"/>
      <c r="M154" s="152"/>
      <c r="N154" s="152"/>
      <c r="O154" s="153"/>
      <c r="P154" s="154"/>
    </row>
    <row r="155" spans="1:16" s="1" customFormat="1" ht="18.75" thickTop="1">
      <c r="A155" s="155"/>
      <c r="B155" s="156"/>
      <c r="C155" s="156"/>
      <c r="D155" s="157" t="s">
        <v>36</v>
      </c>
      <c r="E155" s="156"/>
      <c r="F155" s="156"/>
      <c r="G155" s="156"/>
      <c r="H155" s="158">
        <f t="shared" si="10"/>
        <v>127554222</v>
      </c>
      <c r="I155" s="159">
        <f aca="true" t="shared" si="11" ref="I155:O155">SUM(I8,I12,I24,I29,I36,I41,I50,I85,I94,I128,I142,I146)</f>
        <v>8278322</v>
      </c>
      <c r="J155" s="159">
        <f t="shared" si="11"/>
        <v>26861900</v>
      </c>
      <c r="K155" s="159">
        <f t="shared" si="11"/>
        <v>29466000</v>
      </c>
      <c r="L155" s="159">
        <f t="shared" si="11"/>
        <v>18923000</v>
      </c>
      <c r="M155" s="159">
        <f t="shared" si="11"/>
        <v>15375000</v>
      </c>
      <c r="N155" s="159">
        <f t="shared" si="11"/>
        <v>15650000</v>
      </c>
      <c r="O155" s="159">
        <f t="shared" si="11"/>
        <v>13000000</v>
      </c>
      <c r="P155" s="160"/>
    </row>
    <row r="156" spans="1:17" s="1" customFormat="1" ht="18">
      <c r="A156" s="161"/>
      <c r="B156" s="156"/>
      <c r="C156" s="156"/>
      <c r="D156" s="162" t="s">
        <v>14</v>
      </c>
      <c r="E156" s="156"/>
      <c r="F156" s="156"/>
      <c r="G156" s="156"/>
      <c r="H156" s="163">
        <f t="shared" si="10"/>
        <v>75999507</v>
      </c>
      <c r="I156" s="164">
        <f aca="true" t="shared" si="12" ref="I156:O156">SUM(I11,I15,I18,I22,I27,I32,I35,I39,I44,I53,I57,I61,I65,I69,I73,I76,I80,I83,)+SUM(I88,I97,I100,I103,I106,I109,I112,I115,I118,I121,I124,I127,I131,I135,I145,I149,I153)</f>
        <v>8161322</v>
      </c>
      <c r="J156" s="164">
        <f t="shared" si="12"/>
        <v>14786285</v>
      </c>
      <c r="K156" s="164">
        <f t="shared" si="12"/>
        <v>16062900</v>
      </c>
      <c r="L156" s="164">
        <f t="shared" si="12"/>
        <v>11914000</v>
      </c>
      <c r="M156" s="164">
        <f t="shared" si="12"/>
        <v>11050000</v>
      </c>
      <c r="N156" s="164">
        <f t="shared" si="12"/>
        <v>10775000</v>
      </c>
      <c r="O156" s="164">
        <f t="shared" si="12"/>
        <v>3250000</v>
      </c>
      <c r="P156" s="160"/>
      <c r="Q156" s="181">
        <f>SUM(I156:O156)</f>
        <v>75999507</v>
      </c>
    </row>
    <row r="157" spans="1:17" s="1" customFormat="1" ht="18">
      <c r="A157" s="161"/>
      <c r="B157" s="156"/>
      <c r="C157" s="156"/>
      <c r="D157" s="162" t="s">
        <v>15</v>
      </c>
      <c r="E157" s="156"/>
      <c r="F157" s="156"/>
      <c r="G157" s="156"/>
      <c r="H157" s="163">
        <f t="shared" si="10"/>
        <v>47404715</v>
      </c>
      <c r="I157" s="164">
        <f aca="true" t="shared" si="13" ref="I157:O157">SUM(I19,I28,I40,I45,I54,I58,I62,I66,I70,I77,I84,I89,I132,I136,I150,I154)</f>
        <v>17000</v>
      </c>
      <c r="J157" s="164">
        <f t="shared" si="13"/>
        <v>8025615</v>
      </c>
      <c r="K157" s="164">
        <f t="shared" si="13"/>
        <v>13403100</v>
      </c>
      <c r="L157" s="164">
        <f t="shared" si="13"/>
        <v>7009000</v>
      </c>
      <c r="M157" s="164">
        <f t="shared" si="13"/>
        <v>4325000</v>
      </c>
      <c r="N157" s="164">
        <f t="shared" si="13"/>
        <v>4875000</v>
      </c>
      <c r="O157" s="164">
        <f t="shared" si="13"/>
        <v>9750000</v>
      </c>
      <c r="P157" s="165"/>
      <c r="Q157" s="181">
        <f>SUM(I157:O157)</f>
        <v>47404715</v>
      </c>
    </row>
    <row r="158" spans="1:16" s="1" customFormat="1" ht="18.75" thickBot="1">
      <c r="A158" s="166"/>
      <c r="B158" s="167"/>
      <c r="C158" s="167"/>
      <c r="D158" s="168" t="s">
        <v>16</v>
      </c>
      <c r="E158" s="167"/>
      <c r="F158" s="167"/>
      <c r="G158" s="167"/>
      <c r="H158" s="169">
        <f t="shared" si="10"/>
        <v>4150000</v>
      </c>
      <c r="I158" s="170">
        <f>SUM(I23,I137)</f>
        <v>100000</v>
      </c>
      <c r="J158" s="170">
        <f>SUM(J23,J137)</f>
        <v>4050000</v>
      </c>
      <c r="K158" s="170">
        <f>SUM(K23,K137)</f>
        <v>0</v>
      </c>
      <c r="L158" s="170">
        <f>SUM(L23,L137)</f>
        <v>0</v>
      </c>
      <c r="M158" s="170">
        <f>SUM(M23)</f>
        <v>0</v>
      </c>
      <c r="N158" s="170">
        <f>SUM(N23)</f>
        <v>0</v>
      </c>
      <c r="O158" s="170">
        <f>SUM(O23)</f>
        <v>0</v>
      </c>
      <c r="P158" s="171"/>
    </row>
    <row r="159" spans="1:16" s="1" customFormat="1" ht="23.2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72"/>
    </row>
    <row r="160" spans="1:16" s="1" customFormat="1" ht="12.75">
      <c r="A160" s="173"/>
      <c r="B160" s="173"/>
      <c r="C160" s="173"/>
      <c r="D160" s="174"/>
      <c r="E160" s="175"/>
      <c r="F160" s="175"/>
      <c r="G160" s="175"/>
      <c r="H160" s="176">
        <f>SUM(H156:H158)</f>
        <v>127554222</v>
      </c>
      <c r="I160" s="176">
        <f aca="true" t="shared" si="14" ref="I160:N160">SUM(I146+I142+I128+I94+I85+I50+I41+I36+I29+I24+I12+I8)</f>
        <v>8278322</v>
      </c>
      <c r="J160" s="176">
        <f t="shared" si="14"/>
        <v>26861900</v>
      </c>
      <c r="K160" s="176">
        <f t="shared" si="14"/>
        <v>29466000</v>
      </c>
      <c r="L160" s="176">
        <f t="shared" si="14"/>
        <v>18923000</v>
      </c>
      <c r="M160" s="176">
        <f t="shared" si="14"/>
        <v>15375000</v>
      </c>
      <c r="N160" s="176">
        <f t="shared" si="14"/>
        <v>15650000</v>
      </c>
      <c r="O160" s="176">
        <f>SUM(O50)</f>
        <v>13000000</v>
      </c>
      <c r="P160" s="172"/>
    </row>
    <row r="161" spans="1:16" s="1" customFormat="1" ht="12.75">
      <c r="A161" s="173"/>
      <c r="B161" s="173"/>
      <c r="C161" s="173"/>
      <c r="D161" s="177"/>
      <c r="E161" s="175"/>
      <c r="F161" s="175"/>
      <c r="G161" s="175"/>
      <c r="H161" s="175"/>
      <c r="I161" s="176"/>
      <c r="J161" s="175"/>
      <c r="K161" s="175"/>
      <c r="L161" s="178"/>
      <c r="M161" s="179"/>
      <c r="N161" s="179"/>
      <c r="O161" s="179"/>
      <c r="P161" s="172"/>
    </row>
    <row r="162" spans="1:16" s="1" customFormat="1" ht="12.75">
      <c r="A162" s="173"/>
      <c r="B162" s="173"/>
      <c r="C162" s="173"/>
      <c r="D162" s="177"/>
      <c r="E162" s="175"/>
      <c r="F162" s="175"/>
      <c r="G162" s="175"/>
      <c r="H162" s="176"/>
      <c r="I162" s="176"/>
      <c r="J162" s="176"/>
      <c r="K162" s="176"/>
      <c r="L162" s="176"/>
      <c r="M162" s="176"/>
      <c r="N162" s="176"/>
      <c r="O162" s="176">
        <f>SUM(O156:O157)</f>
        <v>13000000</v>
      </c>
      <c r="P162" s="180"/>
    </row>
    <row r="163" spans="1:16" s="1" customFormat="1" ht="12.75">
      <c r="A163" s="173"/>
      <c r="B163" s="173"/>
      <c r="C163" s="173"/>
      <c r="D163" s="177"/>
      <c r="E163" s="175"/>
      <c r="F163" s="175"/>
      <c r="G163" s="175"/>
      <c r="H163" s="176">
        <f>SUM(H156:H158)</f>
        <v>127554222</v>
      </c>
      <c r="I163" s="176">
        <f>SUM(I156:I158)</f>
        <v>8278322</v>
      </c>
      <c r="J163" s="176">
        <f>SUM(J156:J158)</f>
        <v>26861900</v>
      </c>
      <c r="K163" s="176">
        <f>SUM(K156:K157)</f>
        <v>29466000</v>
      </c>
      <c r="L163" s="176">
        <f>SUM(L156:L157)</f>
        <v>18923000</v>
      </c>
      <c r="M163" s="176">
        <f>SUM(M156:M157)</f>
        <v>15375000</v>
      </c>
      <c r="N163" s="176">
        <f>SUM(N156:N157)</f>
        <v>15650000</v>
      </c>
      <c r="O163" s="176"/>
      <c r="P163" s="180"/>
    </row>
    <row r="164" spans="1:16" s="1" customFormat="1" ht="12.75">
      <c r="A164" s="173"/>
      <c r="B164" s="173"/>
      <c r="C164" s="173"/>
      <c r="D164" s="177"/>
      <c r="E164" s="175"/>
      <c r="F164" s="175"/>
      <c r="G164" s="175"/>
      <c r="H164" s="9"/>
      <c r="I164" s="9"/>
      <c r="J164" s="9"/>
      <c r="K164" s="9"/>
      <c r="L164" s="9"/>
      <c r="M164" s="9"/>
      <c r="N164" s="9"/>
      <c r="O164" s="9"/>
      <c r="P164" s="180"/>
    </row>
    <row r="165" spans="8:15" ht="26.25">
      <c r="H165" s="9"/>
      <c r="J165" s="9"/>
      <c r="K165" s="9"/>
      <c r="L165" s="9"/>
      <c r="M165" s="9"/>
      <c r="N165" s="9"/>
      <c r="O165" s="9"/>
    </row>
    <row r="166" spans="8:15" ht="26.25">
      <c r="H166" s="9"/>
      <c r="J166" s="9"/>
      <c r="K166" s="9"/>
      <c r="L166" s="9"/>
      <c r="M166" s="9"/>
      <c r="N166" s="9"/>
      <c r="O166" s="9"/>
    </row>
    <row r="167" spans="8:15" ht="26.25">
      <c r="H167" s="9"/>
      <c r="J167" s="9"/>
      <c r="K167" s="9"/>
      <c r="L167" s="9"/>
      <c r="M167" s="9"/>
      <c r="N167" s="9"/>
      <c r="O167" s="9"/>
    </row>
    <row r="168" spans="8:15" ht="26.25">
      <c r="H168" s="9"/>
      <c r="J168" s="9"/>
      <c r="K168" s="9"/>
      <c r="L168" s="9"/>
      <c r="M168" s="9"/>
      <c r="N168" s="9"/>
      <c r="O168" s="9"/>
    </row>
    <row r="169" spans="8:15" ht="26.25">
      <c r="H169" s="9"/>
      <c r="J169" s="9"/>
      <c r="K169" s="9"/>
      <c r="L169" s="9"/>
      <c r="M169" s="9"/>
      <c r="N169" s="9"/>
      <c r="O169" s="9"/>
    </row>
    <row r="170" spans="8:15" ht="26.25">
      <c r="H170" s="9"/>
      <c r="J170" s="9"/>
      <c r="K170" s="9"/>
      <c r="L170" s="9"/>
      <c r="M170" s="9"/>
      <c r="N170" s="9"/>
      <c r="O170" s="9"/>
    </row>
    <row r="171" spans="12:13" ht="26.25">
      <c r="L171" s="8"/>
      <c r="M171" s="8"/>
    </row>
    <row r="172" spans="12:13" ht="26.25">
      <c r="L172" s="8"/>
      <c r="M172" s="8"/>
    </row>
    <row r="173" spans="12:13" ht="26.25">
      <c r="L173" s="8"/>
      <c r="M173" s="8"/>
    </row>
    <row r="174" spans="12:13" ht="26.25">
      <c r="L174" s="8"/>
      <c r="M174" s="8"/>
    </row>
    <row r="175" spans="12:13" ht="26.25">
      <c r="L175" s="8"/>
      <c r="M175" s="8"/>
    </row>
    <row r="176" spans="12:13" ht="26.25">
      <c r="L176" s="8"/>
      <c r="M176" s="8"/>
    </row>
    <row r="177" spans="12:13" ht="26.25">
      <c r="L177" s="8"/>
      <c r="M177" s="8"/>
    </row>
    <row r="178" spans="12:13" ht="26.25">
      <c r="L178" s="8"/>
      <c r="M178" s="8"/>
    </row>
    <row r="179" spans="12:13" ht="26.25">
      <c r="L179" s="8"/>
      <c r="M179" s="8"/>
    </row>
    <row r="180" spans="12:13" ht="26.25">
      <c r="L180" s="8"/>
      <c r="M180" s="8"/>
    </row>
    <row r="181" spans="12:13" ht="26.25">
      <c r="L181" s="8"/>
      <c r="M181" s="8"/>
    </row>
    <row r="182" spans="12:13" ht="26.25">
      <c r="L182" s="8"/>
      <c r="M182" s="8"/>
    </row>
    <row r="183" spans="12:13" ht="26.25">
      <c r="L183" s="8"/>
      <c r="M183" s="8"/>
    </row>
    <row r="184" spans="12:13" ht="26.25">
      <c r="L184" s="8"/>
      <c r="M184" s="8"/>
    </row>
    <row r="185" spans="12:13" ht="26.25">
      <c r="L185" s="8"/>
      <c r="M185" s="8"/>
    </row>
    <row r="186" spans="12:13" ht="26.25">
      <c r="L186" s="8"/>
      <c r="M186" s="8"/>
    </row>
    <row r="187" spans="12:13" ht="26.25">
      <c r="L187" s="8"/>
      <c r="M187" s="8"/>
    </row>
    <row r="188" spans="12:13" ht="26.25">
      <c r="L188" s="8"/>
      <c r="M188" s="8"/>
    </row>
    <row r="189" spans="12:13" ht="26.25">
      <c r="L189" s="8"/>
      <c r="M189" s="8"/>
    </row>
    <row r="190" spans="12:13" ht="26.25">
      <c r="L190" s="8"/>
      <c r="M190" s="8"/>
    </row>
    <row r="191" spans="12:13" ht="26.25">
      <c r="L191" s="8"/>
      <c r="M191" s="8"/>
    </row>
    <row r="192" spans="12:13" ht="26.25">
      <c r="L192" s="8"/>
      <c r="M192" s="8"/>
    </row>
    <row r="193" spans="12:13" ht="26.25">
      <c r="L193" s="8"/>
      <c r="M193" s="8"/>
    </row>
    <row r="194" spans="12:13" ht="26.25">
      <c r="L194" s="8"/>
      <c r="M194" s="8"/>
    </row>
    <row r="195" spans="12:13" ht="26.25">
      <c r="L195" s="8"/>
      <c r="M195" s="8"/>
    </row>
    <row r="196" spans="12:13" ht="26.25">
      <c r="L196" s="8"/>
      <c r="M196" s="8"/>
    </row>
    <row r="197" spans="12:13" ht="26.25">
      <c r="L197" s="8"/>
      <c r="M197" s="8"/>
    </row>
    <row r="198" spans="12:13" ht="26.25">
      <c r="L198" s="8"/>
      <c r="M198" s="8"/>
    </row>
    <row r="199" spans="12:13" ht="26.25">
      <c r="L199" s="8"/>
      <c r="M199" s="8"/>
    </row>
    <row r="200" spans="12:13" ht="26.25">
      <c r="L200" s="8"/>
      <c r="M200" s="8"/>
    </row>
    <row r="201" spans="12:13" ht="26.25">
      <c r="L201" s="8"/>
      <c r="M201" s="8"/>
    </row>
    <row r="202" spans="12:13" ht="26.25">
      <c r="L202" s="8"/>
      <c r="M202" s="8"/>
    </row>
    <row r="203" spans="12:13" ht="26.25">
      <c r="L203" s="8"/>
      <c r="M203" s="8"/>
    </row>
    <row r="204" spans="12:13" ht="26.25">
      <c r="L204" s="8"/>
      <c r="M204" s="8"/>
    </row>
    <row r="205" spans="12:13" ht="26.25">
      <c r="L205" s="8"/>
      <c r="M205" s="8"/>
    </row>
    <row r="206" spans="12:13" ht="26.25">
      <c r="L206" s="8"/>
      <c r="M206" s="8"/>
    </row>
    <row r="207" spans="12:13" ht="26.25">
      <c r="L207" s="8"/>
      <c r="M207" s="8"/>
    </row>
    <row r="208" spans="12:13" ht="26.25">
      <c r="L208" s="8"/>
      <c r="M208" s="8"/>
    </row>
    <row r="209" spans="12:13" ht="26.25">
      <c r="L209" s="8"/>
      <c r="M209" s="8"/>
    </row>
    <row r="210" spans="12:13" ht="26.25">
      <c r="L210" s="8"/>
      <c r="M210" s="8"/>
    </row>
    <row r="211" spans="12:13" ht="26.25">
      <c r="L211" s="8"/>
      <c r="M211" s="8"/>
    </row>
    <row r="212" spans="12:13" ht="26.25">
      <c r="L212" s="8"/>
      <c r="M212" s="8"/>
    </row>
    <row r="213" spans="12:13" ht="26.25">
      <c r="L213" s="8"/>
      <c r="M213" s="8"/>
    </row>
    <row r="214" spans="12:13" ht="26.25">
      <c r="L214" s="8"/>
      <c r="M214" s="8"/>
    </row>
    <row r="215" spans="12:13" ht="26.25">
      <c r="L215" s="8"/>
      <c r="M215" s="8"/>
    </row>
    <row r="216" spans="12:13" ht="26.25">
      <c r="L216" s="8"/>
      <c r="M216" s="8"/>
    </row>
    <row r="217" spans="12:13" ht="26.25">
      <c r="L217" s="8"/>
      <c r="M217" s="8"/>
    </row>
    <row r="218" spans="12:13" ht="26.25">
      <c r="L218" s="8"/>
      <c r="M218" s="8"/>
    </row>
    <row r="219" spans="12:13" ht="26.25">
      <c r="L219" s="8"/>
      <c r="M219" s="8"/>
    </row>
    <row r="220" spans="12:13" ht="26.25">
      <c r="L220" s="8"/>
      <c r="M220" s="8"/>
    </row>
    <row r="221" spans="12:13" ht="26.25">
      <c r="L221" s="8"/>
      <c r="M221" s="8"/>
    </row>
    <row r="222" spans="12:13" ht="26.25">
      <c r="L222" s="8"/>
      <c r="M222" s="8"/>
    </row>
    <row r="223" spans="12:13" ht="26.25">
      <c r="L223" s="8"/>
      <c r="M223" s="8"/>
    </row>
    <row r="224" spans="12:13" ht="26.25">
      <c r="L224" s="8"/>
      <c r="M224" s="8"/>
    </row>
    <row r="225" spans="12:13" ht="26.25">
      <c r="L225" s="8"/>
      <c r="M225" s="8"/>
    </row>
    <row r="226" spans="12:13" ht="26.25">
      <c r="L226" s="8"/>
      <c r="M226" s="8"/>
    </row>
    <row r="227" spans="12:13" ht="26.25">
      <c r="L227" s="8"/>
      <c r="M227" s="8"/>
    </row>
    <row r="228" spans="12:13" ht="26.25">
      <c r="L228" s="8"/>
      <c r="M228" s="8"/>
    </row>
    <row r="229" spans="12:13" ht="26.25">
      <c r="L229" s="8"/>
      <c r="M229" s="8"/>
    </row>
    <row r="230" spans="12:13" ht="26.25">
      <c r="L230" s="8"/>
      <c r="M230" s="8"/>
    </row>
    <row r="231" spans="12:13" ht="26.25">
      <c r="L231" s="8"/>
      <c r="M231" s="8"/>
    </row>
    <row r="232" spans="12:13" ht="26.25">
      <c r="L232" s="8"/>
      <c r="M232" s="8"/>
    </row>
    <row r="233" spans="12:13" ht="26.25">
      <c r="L233" s="8"/>
      <c r="M233" s="8"/>
    </row>
    <row r="234" spans="12:13" ht="26.25">
      <c r="L234" s="8"/>
      <c r="M234" s="8"/>
    </row>
    <row r="235" spans="12:13" ht="26.25">
      <c r="L235" s="8"/>
      <c r="M235" s="8"/>
    </row>
  </sheetData>
  <mergeCells count="265">
    <mergeCell ref="O1:P1"/>
    <mergeCell ref="A63:A66"/>
    <mergeCell ref="B63:B66"/>
    <mergeCell ref="C63:C66"/>
    <mergeCell ref="E63:E66"/>
    <mergeCell ref="F63:F66"/>
    <mergeCell ref="G63:G66"/>
    <mergeCell ref="B46:B48"/>
    <mergeCell ref="C46:C48"/>
    <mergeCell ref="A8:G8"/>
    <mergeCell ref="E104:E106"/>
    <mergeCell ref="F104:F106"/>
    <mergeCell ref="G104:G106"/>
    <mergeCell ref="B95:B97"/>
    <mergeCell ref="C95:C97"/>
    <mergeCell ref="E95:E97"/>
    <mergeCell ref="F95:F97"/>
    <mergeCell ref="G95:G97"/>
    <mergeCell ref="F98:F100"/>
    <mergeCell ref="G98:G100"/>
    <mergeCell ref="G133:G137"/>
    <mergeCell ref="A138:A140"/>
    <mergeCell ref="B138:B140"/>
    <mergeCell ref="G138:G140"/>
    <mergeCell ref="A133:A137"/>
    <mergeCell ref="B133:B137"/>
    <mergeCell ref="C133:C137"/>
    <mergeCell ref="A24:G24"/>
    <mergeCell ref="A25:A28"/>
    <mergeCell ref="B25:B28"/>
    <mergeCell ref="C25:C28"/>
    <mergeCell ref="B55:B58"/>
    <mergeCell ref="C55:C58"/>
    <mergeCell ref="E133:E137"/>
    <mergeCell ref="F133:F137"/>
    <mergeCell ref="A46:A48"/>
    <mergeCell ref="A36:G36"/>
    <mergeCell ref="A37:A40"/>
    <mergeCell ref="G46:G48"/>
    <mergeCell ref="E37:E40"/>
    <mergeCell ref="F37:F40"/>
    <mergeCell ref="A42:A45"/>
    <mergeCell ref="B42:B45"/>
    <mergeCell ref="G37:G40"/>
    <mergeCell ref="A41:G41"/>
    <mergeCell ref="A94:G94"/>
    <mergeCell ref="A95:A97"/>
    <mergeCell ref="A67:A70"/>
    <mergeCell ref="B67:B70"/>
    <mergeCell ref="C67:C70"/>
    <mergeCell ref="E67:E70"/>
    <mergeCell ref="F67:F70"/>
    <mergeCell ref="G67:G70"/>
    <mergeCell ref="A71:A73"/>
    <mergeCell ref="A74:A77"/>
    <mergeCell ref="G116:G118"/>
    <mergeCell ref="F101:F103"/>
    <mergeCell ref="G101:G103"/>
    <mergeCell ref="F81:F84"/>
    <mergeCell ref="G81:G84"/>
    <mergeCell ref="A85:G85"/>
    <mergeCell ref="A86:A89"/>
    <mergeCell ref="B86:B89"/>
    <mergeCell ref="C86:C89"/>
    <mergeCell ref="E86:E89"/>
    <mergeCell ref="A113:A115"/>
    <mergeCell ref="B113:B115"/>
    <mergeCell ref="C113:C115"/>
    <mergeCell ref="F116:F118"/>
    <mergeCell ref="A122:A124"/>
    <mergeCell ref="E113:E115"/>
    <mergeCell ref="F113:F115"/>
    <mergeCell ref="G113:G115"/>
    <mergeCell ref="A116:A118"/>
    <mergeCell ref="B116:B118"/>
    <mergeCell ref="C116:C118"/>
    <mergeCell ref="E116:E118"/>
    <mergeCell ref="A119:A121"/>
    <mergeCell ref="B119:B121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I4:O4"/>
    <mergeCell ref="B9:B11"/>
    <mergeCell ref="C9:C11"/>
    <mergeCell ref="E9:E11"/>
    <mergeCell ref="P4:P6"/>
    <mergeCell ref="I5:I6"/>
    <mergeCell ref="J5:J6"/>
    <mergeCell ref="K5:O5"/>
    <mergeCell ref="F9:F11"/>
    <mergeCell ref="G9:G11"/>
    <mergeCell ref="A12:G12"/>
    <mergeCell ref="A13:A15"/>
    <mergeCell ref="B13:B15"/>
    <mergeCell ref="C13:C15"/>
    <mergeCell ref="E13:E15"/>
    <mergeCell ref="F13:F15"/>
    <mergeCell ref="G13:G15"/>
    <mergeCell ref="A9:A11"/>
    <mergeCell ref="E20:E23"/>
    <mergeCell ref="F20:F23"/>
    <mergeCell ref="G20:G23"/>
    <mergeCell ref="A16:A19"/>
    <mergeCell ref="B16:B19"/>
    <mergeCell ref="C16:C19"/>
    <mergeCell ref="F16:F19"/>
    <mergeCell ref="E16:E19"/>
    <mergeCell ref="G16:G19"/>
    <mergeCell ref="A20:A23"/>
    <mergeCell ref="E25:E28"/>
    <mergeCell ref="F25:F28"/>
    <mergeCell ref="G25:G28"/>
    <mergeCell ref="B20:B23"/>
    <mergeCell ref="C20:C23"/>
    <mergeCell ref="A29:G29"/>
    <mergeCell ref="E33:E35"/>
    <mergeCell ref="F33:F35"/>
    <mergeCell ref="G33:G35"/>
    <mergeCell ref="A30:A32"/>
    <mergeCell ref="B30:B32"/>
    <mergeCell ref="C30:C32"/>
    <mergeCell ref="E30:E32"/>
    <mergeCell ref="F30:F32"/>
    <mergeCell ref="B37:B40"/>
    <mergeCell ref="C37:C40"/>
    <mergeCell ref="G30:G32"/>
    <mergeCell ref="A33:A35"/>
    <mergeCell ref="B33:B35"/>
    <mergeCell ref="C33:C35"/>
    <mergeCell ref="C42:C45"/>
    <mergeCell ref="E42:E45"/>
    <mergeCell ref="F42:F45"/>
    <mergeCell ref="G42:G45"/>
    <mergeCell ref="D46:D48"/>
    <mergeCell ref="E46:F47"/>
    <mergeCell ref="H46:H48"/>
    <mergeCell ref="I46:O46"/>
    <mergeCell ref="P46:P48"/>
    <mergeCell ref="I47:I48"/>
    <mergeCell ref="J47:J48"/>
    <mergeCell ref="K47:O47"/>
    <mergeCell ref="A50:G50"/>
    <mergeCell ref="A51:A54"/>
    <mergeCell ref="B51:B54"/>
    <mergeCell ref="C51:C54"/>
    <mergeCell ref="E51:E54"/>
    <mergeCell ref="F51:F54"/>
    <mergeCell ref="G51:G54"/>
    <mergeCell ref="E55:E58"/>
    <mergeCell ref="F55:F58"/>
    <mergeCell ref="G55:G58"/>
    <mergeCell ref="A59:A62"/>
    <mergeCell ref="B59:B62"/>
    <mergeCell ref="C59:C62"/>
    <mergeCell ref="E59:E62"/>
    <mergeCell ref="F59:F62"/>
    <mergeCell ref="G59:G62"/>
    <mergeCell ref="A55:A58"/>
    <mergeCell ref="A78:A80"/>
    <mergeCell ref="B78:B80"/>
    <mergeCell ref="C78:C80"/>
    <mergeCell ref="E78:E80"/>
    <mergeCell ref="B81:B84"/>
    <mergeCell ref="C81:C84"/>
    <mergeCell ref="E81:E84"/>
    <mergeCell ref="G74:G77"/>
    <mergeCell ref="F78:F80"/>
    <mergeCell ref="G78:G80"/>
    <mergeCell ref="E74:E77"/>
    <mergeCell ref="F74:F77"/>
    <mergeCell ref="B74:B77"/>
    <mergeCell ref="C74:C77"/>
    <mergeCell ref="G86:G89"/>
    <mergeCell ref="A90:A92"/>
    <mergeCell ref="B90:B92"/>
    <mergeCell ref="C90:C92"/>
    <mergeCell ref="D90:D92"/>
    <mergeCell ref="E90:F91"/>
    <mergeCell ref="G90:G92"/>
    <mergeCell ref="F86:F89"/>
    <mergeCell ref="A81:A84"/>
    <mergeCell ref="H90:H92"/>
    <mergeCell ref="I90:O90"/>
    <mergeCell ref="P90:P92"/>
    <mergeCell ref="I91:I92"/>
    <mergeCell ref="J91:J92"/>
    <mergeCell ref="K91:O91"/>
    <mergeCell ref="A98:A100"/>
    <mergeCell ref="B98:B100"/>
    <mergeCell ref="C98:C100"/>
    <mergeCell ref="E98:E100"/>
    <mergeCell ref="B107:B109"/>
    <mergeCell ref="C107:C109"/>
    <mergeCell ref="E107:E109"/>
    <mergeCell ref="A101:A103"/>
    <mergeCell ref="B101:B103"/>
    <mergeCell ref="C101:C103"/>
    <mergeCell ref="E101:E103"/>
    <mergeCell ref="A104:A106"/>
    <mergeCell ref="B104:B106"/>
    <mergeCell ref="C104:C106"/>
    <mergeCell ref="G119:G121"/>
    <mergeCell ref="F107:F109"/>
    <mergeCell ref="G107:G109"/>
    <mergeCell ref="A110:A112"/>
    <mergeCell ref="B110:B112"/>
    <mergeCell ref="C110:C112"/>
    <mergeCell ref="E110:E112"/>
    <mergeCell ref="F110:F112"/>
    <mergeCell ref="G110:G112"/>
    <mergeCell ref="A107:A109"/>
    <mergeCell ref="F122:F124"/>
    <mergeCell ref="C119:C121"/>
    <mergeCell ref="E119:E121"/>
    <mergeCell ref="F119:F121"/>
    <mergeCell ref="G122:G124"/>
    <mergeCell ref="A125:A127"/>
    <mergeCell ref="B125:B127"/>
    <mergeCell ref="C125:C127"/>
    <mergeCell ref="E125:E127"/>
    <mergeCell ref="F125:F127"/>
    <mergeCell ref="G125:G127"/>
    <mergeCell ref="B122:B124"/>
    <mergeCell ref="C122:C124"/>
    <mergeCell ref="E122:E124"/>
    <mergeCell ref="A128:G128"/>
    <mergeCell ref="A129:A132"/>
    <mergeCell ref="B129:B132"/>
    <mergeCell ref="C129:C132"/>
    <mergeCell ref="E129:E132"/>
    <mergeCell ref="F129:F132"/>
    <mergeCell ref="G129:G132"/>
    <mergeCell ref="H138:H140"/>
    <mergeCell ref="I138:O138"/>
    <mergeCell ref="P138:P140"/>
    <mergeCell ref="I139:I140"/>
    <mergeCell ref="J139:J140"/>
    <mergeCell ref="K139:O139"/>
    <mergeCell ref="B147:B150"/>
    <mergeCell ref="C147:C150"/>
    <mergeCell ref="E147:E150"/>
    <mergeCell ref="C138:C140"/>
    <mergeCell ref="D138:D140"/>
    <mergeCell ref="E138:F139"/>
    <mergeCell ref="A146:G146"/>
    <mergeCell ref="A142:G142"/>
    <mergeCell ref="A143:A145"/>
    <mergeCell ref="B143:B145"/>
    <mergeCell ref="F147:F150"/>
    <mergeCell ref="G147:G150"/>
    <mergeCell ref="A159:O159"/>
    <mergeCell ref="A151:A154"/>
    <mergeCell ref="B151:B154"/>
    <mergeCell ref="C151:C154"/>
    <mergeCell ref="E151:E154"/>
    <mergeCell ref="F151:F154"/>
    <mergeCell ref="G151:G154"/>
    <mergeCell ref="A147:A150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9" r:id="rId1"/>
  <rowBreaks count="4" manualBreakCount="4">
    <brk id="45" max="255" man="1"/>
    <brk id="89" max="255" man="1"/>
    <brk id="137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2008-11-19T16:19:56Z</dcterms:modified>
  <cp:category/>
  <cp:version/>
  <cp:contentType/>
  <cp:contentStatus/>
</cp:coreProperties>
</file>