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GFOŚiGW" sheetId="1" r:id="rId1"/>
  </sheets>
  <definedNames>
    <definedName name="_xlnm.Print_Area" localSheetId="0">'GFOŚiGW'!$A$1:$E$56</definedName>
  </definedNames>
  <calcPr fullCalcOnLoad="1" fullPrecision="0"/>
</workbook>
</file>

<file path=xl/sharedStrings.xml><?xml version="1.0" encoding="utf-8"?>
<sst xmlns="http://schemas.openxmlformats.org/spreadsheetml/2006/main" count="77" uniqueCount="50">
  <si>
    <t>Dostarczanie wody</t>
  </si>
  <si>
    <t>Gospodarka odpadami</t>
  </si>
  <si>
    <t>Gospodarka ściekowa i ochrona wód</t>
  </si>
  <si>
    <t>Lp.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</si>
  <si>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</si>
  <si>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</si>
  <si>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</si>
  <si>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</si>
  <si>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</si>
  <si>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</si>
  <si>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</si>
  <si>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7.</t>
  </si>
  <si>
    <t>8.</t>
  </si>
  <si>
    <t>9.</t>
  </si>
  <si>
    <t>10.</t>
  </si>
  <si>
    <t>Urządzanie i utrzymanie zieleni w miastach i gminach</t>
  </si>
  <si>
    <t>Środki finansowe pozostałe z 2008 r.</t>
  </si>
  <si>
    <t>Kwota zrealizowana 
w 2008 r.</t>
  </si>
  <si>
    <t>2.</t>
  </si>
  <si>
    <t>3.</t>
  </si>
  <si>
    <t>1.</t>
  </si>
  <si>
    <t>4.</t>
  </si>
  <si>
    <t>5.</t>
  </si>
  <si>
    <t>6.</t>
  </si>
  <si>
    <t>8.1. CZĘŚĆ TABELARYCZNA</t>
  </si>
  <si>
    <t>Gminnego Funduszu Ochrony Środowiska i Gospodarki Wodnej w Policach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</si>
  <si>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</si>
  <si>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</si>
  <si>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</si>
  <si>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</si>
  <si>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</si>
  <si>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</si>
  <si>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Ochrona powietrza atmosferycznego i klimatu</t>
  </si>
  <si>
    <t>Opieka nad zwierzętami</t>
  </si>
  <si>
    <t>Edukacja ekologiczna</t>
  </si>
  <si>
    <t>Melioracje</t>
  </si>
  <si>
    <t>Różne rozliczenia finansowe</t>
  </si>
  <si>
    <t>Odprowadzenie nadwyżki z tytułu art. 404 ustawy z dnia 27 kwietnia 2001 r. Prawo ochrony środowiska (Dz.U. z 2008 r. Nr 25, poz. 150) do WFOŚiGW 
woj. zachodniopomorskiego za rok 2008</t>
  </si>
  <si>
    <t>Odprowadzenie nadwyżki z tytułu art. 404 ustawy z dnia 27 kwietnia 2001 r. Prawo ochrony środowiska (Dz.U. z 2008 r. Nr 25, poz. 150) do WFOŚiGW 
woj. zachodniopomorskiego za rok 2007</t>
  </si>
  <si>
    <t>Wyszczególnienie</t>
  </si>
  <si>
    <t>Dział 900                             Rozdział 90011</t>
  </si>
  <si>
    <t>Inne zadania</t>
  </si>
  <si>
    <t>IV</t>
  </si>
  <si>
    <t>STAN FUNDUSZU NA KONIEC ROKU</t>
  </si>
  <si>
    <t>Środki finansowe pozostałe z 2007 r.</t>
  </si>
  <si>
    <t>Zestawienie wykonania przychodów i wydatków</t>
  </si>
  <si>
    <t>wydatki bieżące</t>
  </si>
  <si>
    <t>wydatki majątkowe</t>
  </si>
  <si>
    <t>za 2008 rok</t>
  </si>
  <si>
    <t>Plan na 2008 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</si>
</sst>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color indexed="17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u val="single"/>
      <sz val="12"/>
      <name val="Arial CE"/>
      <family val="2"/>
    </font>
    <font>
      <sz val="11"/>
      <color indexed="57"/>
      <name val="Arial CE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0" fontId="16" fillId="0" borderId="0" xfId="0" applyNumberFormat="1" applyFont="1" applyAlignment="1">
      <alignment/>
    </xf>
    <xf numFmtId="43" fontId="16" fillId="0" borderId="0" xfId="42" applyFont="1" applyAlignment="1">
      <alignment/>
    </xf>
    <xf numFmtId="3" fontId="16" fillId="0" borderId="0" xfId="0" applyNumberFormat="1" applyFont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4" fontId="7" fillId="33" borderId="11" xfId="53" applyNumberFormat="1" applyFont="1" applyFill="1" applyBorder="1" applyAlignment="1">
      <alignment horizontal="right" vertical="center"/>
      <protection/>
    </xf>
    <xf numFmtId="4" fontId="7" fillId="33" borderId="12" xfId="53" applyNumberFormat="1" applyFont="1" applyFill="1" applyBorder="1" applyAlignment="1">
      <alignment horizontal="right" vertical="center"/>
      <protection/>
    </xf>
    <xf numFmtId="4" fontId="5" fillId="0" borderId="13" xfId="53" applyNumberFormat="1" applyFont="1" applyBorder="1" applyAlignment="1">
      <alignment horizontal="right" vertical="center"/>
      <protection/>
    </xf>
    <xf numFmtId="4" fontId="5" fillId="0" borderId="14" xfId="53" applyNumberFormat="1" applyFont="1" applyBorder="1" applyAlignment="1">
      <alignment horizontal="right" vertical="center"/>
      <protection/>
    </xf>
    <xf numFmtId="0" fontId="5" fillId="33" borderId="15" xfId="52" applyFont="1" applyFill="1" applyBorder="1" applyAlignment="1">
      <alignment vertical="center" wrapText="1"/>
      <protection/>
    </xf>
    <xf numFmtId="4" fontId="7" fillId="33" borderId="16" xfId="53" applyNumberFormat="1" applyFont="1" applyFill="1" applyBorder="1" applyAlignment="1">
      <alignment horizontal="right" vertical="center"/>
      <protection/>
    </xf>
    <xf numFmtId="4" fontId="7" fillId="33" borderId="17" xfId="53" applyNumberFormat="1" applyFont="1" applyFill="1" applyBorder="1" applyAlignment="1">
      <alignment horizontal="right" vertical="center"/>
      <protection/>
    </xf>
    <xf numFmtId="0" fontId="5" fillId="33" borderId="18" xfId="52" applyFont="1" applyFill="1" applyBorder="1" applyAlignment="1">
      <alignment vertical="center" wrapText="1"/>
      <protection/>
    </xf>
    <xf numFmtId="4" fontId="7" fillId="33" borderId="19" xfId="53" applyNumberFormat="1" applyFont="1" applyFill="1" applyBorder="1" applyAlignment="1">
      <alignment horizontal="right" vertical="center"/>
      <protection/>
    </xf>
    <xf numFmtId="4" fontId="7" fillId="33" borderId="20" xfId="53" applyNumberFormat="1" applyFont="1" applyFill="1" applyBorder="1" applyAlignment="1">
      <alignment horizontal="right" vertical="center"/>
      <protection/>
    </xf>
    <xf numFmtId="4" fontId="7" fillId="0" borderId="21" xfId="53" applyNumberFormat="1" applyFont="1" applyBorder="1" applyAlignment="1">
      <alignment horizontal="right" vertical="center"/>
      <protection/>
    </xf>
    <xf numFmtId="0" fontId="5" fillId="0" borderId="22" xfId="52" applyFont="1" applyBorder="1" applyAlignment="1">
      <alignment vertical="center" wrapText="1"/>
      <protection/>
    </xf>
    <xf numFmtId="4" fontId="7" fillId="0" borderId="14" xfId="53" applyNumberFormat="1" applyFont="1" applyBorder="1" applyAlignment="1">
      <alignment horizontal="right" vertical="center"/>
      <protection/>
    </xf>
    <xf numFmtId="0" fontId="5" fillId="0" borderId="23" xfId="52" applyFont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24" xfId="53" applyNumberFormat="1" applyFont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" fillId="33" borderId="28" xfId="53" applyFont="1" applyFill="1" applyBorder="1" applyAlignment="1">
      <alignment horizontal="center" vertical="center" wrapText="1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7" fillId="33" borderId="3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170" fontId="13" fillId="33" borderId="28" xfId="0" applyNumberFormat="1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vertical="center" wrapText="1"/>
    </xf>
    <xf numFmtId="170" fontId="14" fillId="0" borderId="10" xfId="0" applyNumberFormat="1" applyFont="1" applyBorder="1" applyAlignment="1">
      <alignment horizontal="right" vertical="center" wrapText="1"/>
    </xf>
    <xf numFmtId="4" fontId="5" fillId="0" borderId="33" xfId="53" applyNumberFormat="1" applyFont="1" applyBorder="1" applyAlignment="1">
      <alignment horizontal="right" vertical="center"/>
      <protection/>
    </xf>
    <xf numFmtId="0" fontId="7" fillId="33" borderId="27" xfId="0" applyFont="1" applyFill="1" applyBorder="1" applyAlignment="1">
      <alignment horizontal="center" vertical="center"/>
    </xf>
    <xf numFmtId="170" fontId="7" fillId="33" borderId="28" xfId="0" applyNumberFormat="1" applyFont="1" applyFill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4" fontId="5" fillId="0" borderId="37" xfId="53" applyNumberFormat="1" applyFont="1" applyBorder="1" applyAlignment="1">
      <alignment horizontal="right" vertical="center"/>
      <protection/>
    </xf>
    <xf numFmtId="0" fontId="13" fillId="33" borderId="11" xfId="0" applyFont="1" applyFill="1" applyBorder="1" applyAlignment="1">
      <alignment horizontal="left" vertical="center"/>
    </xf>
    <xf numFmtId="3" fontId="7" fillId="33" borderId="28" xfId="0" applyNumberFormat="1" applyFont="1" applyFill="1" applyBorder="1" applyAlignment="1">
      <alignment vertical="center" wrapText="1"/>
    </xf>
    <xf numFmtId="3" fontId="7" fillId="33" borderId="38" xfId="0" applyNumberFormat="1" applyFont="1" applyFill="1" applyBorder="1" applyAlignment="1">
      <alignment vertical="center" wrapText="1"/>
    </xf>
    <xf numFmtId="3" fontId="7" fillId="33" borderId="39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4" fontId="7" fillId="0" borderId="40" xfId="53" applyNumberFormat="1" applyFont="1" applyBorder="1" applyAlignment="1">
      <alignment horizontal="right" vertical="center"/>
      <protection/>
    </xf>
    <xf numFmtId="0" fontId="5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4" fontId="7" fillId="0" borderId="21" xfId="53" applyNumberFormat="1" applyFont="1" applyFill="1" applyBorder="1" applyAlignment="1">
      <alignment horizontal="right" vertical="center"/>
      <protection/>
    </xf>
    <xf numFmtId="4" fontId="5" fillId="0" borderId="14" xfId="53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9" xfId="52" applyFont="1" applyBorder="1" applyAlignment="1">
      <alignment vertical="center" wrapText="1"/>
      <protection/>
    </xf>
    <xf numFmtId="3" fontId="5" fillId="0" borderId="39" xfId="0" applyNumberFormat="1" applyFont="1" applyBorder="1" applyAlignment="1">
      <alignment vertical="center" wrapText="1"/>
    </xf>
    <xf numFmtId="4" fontId="5" fillId="0" borderId="47" xfId="53" applyNumberFormat="1" applyFont="1" applyBorder="1" applyAlignment="1">
      <alignment horizontal="right" vertical="center"/>
      <protection/>
    </xf>
    <xf numFmtId="0" fontId="13" fillId="33" borderId="48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4" fontId="5" fillId="0" borderId="17" xfId="53" applyNumberFormat="1" applyFont="1" applyBorder="1" applyAlignment="1">
      <alignment horizontal="right" vertical="center"/>
      <protection/>
    </xf>
    <xf numFmtId="0" fontId="5" fillId="0" borderId="24" xfId="52" applyFont="1" applyBorder="1" applyAlignment="1">
      <alignment vertical="center" wrapText="1"/>
      <protection/>
    </xf>
    <xf numFmtId="3" fontId="5" fillId="0" borderId="49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4" fontId="7" fillId="33" borderId="28" xfId="53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" fontId="5" fillId="0" borderId="28" xfId="5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76_1(1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showGridLines="0" tabSelected="1" view="pageBreakPreview" zoomScaleSheetLayoutView="100" zoomScalePageLayoutView="0" workbookViewId="0" topLeftCell="A1">
      <selection activeCell="H12" sqref="H11:I12"/>
    </sheetView>
  </sheetViews>
  <sheetFormatPr defaultColWidth="9.00390625" defaultRowHeight="24.75" customHeight="1"/>
  <cols>
    <col min="1" max="1" width="5.00390625" style="7" bestFit="1" customWidth="1"/>
    <col min="2" max="2" width="90.75390625" style="0" customWidth="1"/>
    <col min="3" max="3" width="17.875" style="0" bestFit="1" customWidth="1"/>
    <col min="4" max="4" width="16.25390625" style="0" bestFit="1" customWidth="1"/>
    <col min="5" max="5" width="13.875" style="5" customWidth="1"/>
    <col min="8" max="8" width="19.25390625" style="0" bestFit="1" customWidth="1"/>
    <col min="9" max="9" width="17.125" style="0" bestFit="1" customWidth="1"/>
    <col min="10" max="10" width="18.25390625" style="0" bestFit="1" customWidth="1"/>
    <col min="11" max="11" width="17.125" style="0" bestFit="1" customWidth="1"/>
    <col min="12" max="12" width="15.625" style="0" bestFit="1" customWidth="1"/>
  </cols>
  <sheetData>
    <row r="1" spans="1:5" ht="33" customHeight="1">
      <c r="A1" s="110" t="s">
        <v>24</v>
      </c>
      <c r="B1" s="110"/>
      <c r="C1" s="110"/>
      <c r="D1" s="110"/>
      <c r="E1" s="110"/>
    </row>
    <row r="2" spans="1:5" ht="15.75">
      <c r="A2" s="111" t="s">
        <v>45</v>
      </c>
      <c r="B2" s="111"/>
      <c r="C2" s="111"/>
      <c r="D2" s="111"/>
      <c r="E2" s="111"/>
    </row>
    <row r="3" spans="1:5" ht="15.75">
      <c r="A3" s="111" t="s">
        <v>25</v>
      </c>
      <c r="B3" s="111"/>
      <c r="C3" s="111"/>
      <c r="D3" s="111"/>
      <c r="E3" s="111"/>
    </row>
    <row r="4" spans="1:5" ht="15.75">
      <c r="A4" s="111" t="s">
        <v>48</v>
      </c>
      <c r="B4" s="111"/>
      <c r="C4" s="111"/>
      <c r="D4" s="111"/>
      <c r="E4" s="111"/>
    </row>
    <row r="5" spans="1:5" ht="15.75">
      <c r="A5" s="4"/>
      <c r="B5" s="4"/>
      <c r="C5" s="4"/>
      <c r="D5" s="4"/>
      <c r="E5" s="4"/>
    </row>
    <row r="6" spans="1:5" s="2" customFormat="1" ht="15.75" thickBot="1">
      <c r="A6" s="1"/>
      <c r="B6" s="3"/>
      <c r="D6" s="6"/>
      <c r="E6" s="6"/>
    </row>
    <row r="7" spans="1:5" s="2" customFormat="1" ht="20.25" customHeight="1" thickBot="1">
      <c r="A7" s="112" t="s">
        <v>40</v>
      </c>
      <c r="B7" s="113"/>
      <c r="C7" s="113"/>
      <c r="D7" s="42"/>
      <c r="E7" s="43"/>
    </row>
    <row r="8" spans="1:5" s="2" customFormat="1" ht="39" thickBot="1">
      <c r="A8" s="44" t="s">
        <v>3</v>
      </c>
      <c r="B8" s="45" t="s">
        <v>39</v>
      </c>
      <c r="C8" s="46" t="s">
        <v>49</v>
      </c>
      <c r="D8" s="22" t="s">
        <v>17</v>
      </c>
      <c r="E8" s="23" t="s">
        <v>4</v>
      </c>
    </row>
    <row r="9" spans="1:5" s="2" customFormat="1" ht="12.75" thickBot="1">
      <c r="A9" s="47">
        <v>1</v>
      </c>
      <c r="B9" s="48">
        <v>2</v>
      </c>
      <c r="C9" s="49">
        <v>3</v>
      </c>
      <c r="D9" s="49">
        <v>4</v>
      </c>
      <c r="E9" s="41">
        <v>5</v>
      </c>
    </row>
    <row r="10" spans="1:5" s="2" customFormat="1" ht="12.75" thickBot="1">
      <c r="A10" s="50"/>
      <c r="B10" s="51"/>
      <c r="C10" s="52"/>
      <c r="D10" s="21"/>
      <c r="E10" s="53"/>
    </row>
    <row r="11" spans="1:10" s="2" customFormat="1" ht="24.75" customHeight="1" thickBot="1">
      <c r="A11" s="54" t="s">
        <v>5</v>
      </c>
      <c r="B11" s="55" t="s">
        <v>6</v>
      </c>
      <c r="C11" s="56">
        <f>SUM(C12)</f>
        <v>14035347</v>
      </c>
      <c r="D11" s="24">
        <f>SUM(D12)</f>
        <v>14035347.48</v>
      </c>
      <c r="E11" s="25">
        <f>SUM(D11/C11)*100</f>
        <v>100</v>
      </c>
      <c r="H11" s="40"/>
      <c r="I11" s="15"/>
      <c r="J11" s="16"/>
    </row>
    <row r="12" spans="1:12" s="2" customFormat="1" ht="24.75" customHeight="1" thickBot="1">
      <c r="A12" s="57" t="s">
        <v>20</v>
      </c>
      <c r="B12" s="58" t="s">
        <v>44</v>
      </c>
      <c r="C12" s="59">
        <v>14035347</v>
      </c>
      <c r="D12" s="26">
        <v>14035347.48</v>
      </c>
      <c r="E12" s="60">
        <f>SUM(D12/C12)*100</f>
        <v>100</v>
      </c>
      <c r="G12" s="12"/>
      <c r="H12" s="13"/>
      <c r="I12" s="17"/>
      <c r="J12" s="16"/>
      <c r="K12" s="9"/>
      <c r="L12" s="9"/>
    </row>
    <row r="13" spans="1:12" s="2" customFormat="1" ht="24.75" customHeight="1" thickBot="1">
      <c r="A13" s="61" t="s">
        <v>7</v>
      </c>
      <c r="B13" s="55" t="s">
        <v>8</v>
      </c>
      <c r="C13" s="62">
        <f>SUM(C14:C19)</f>
        <v>18932391</v>
      </c>
      <c r="D13" s="24">
        <f>SUM(D14+D15+D16+D17+D18+D19)</f>
        <v>19137756.08</v>
      </c>
      <c r="E13" s="25">
        <f>SUM(D13/C13)*100</f>
        <v>101.08</v>
      </c>
      <c r="G13" s="12"/>
      <c r="H13" s="9"/>
      <c r="I13" s="17"/>
      <c r="J13" s="16"/>
      <c r="K13" s="9"/>
      <c r="L13" s="9"/>
    </row>
    <row r="14" spans="1:12" s="2" customFormat="1" ht="24.75" customHeight="1">
      <c r="A14" s="63" t="s">
        <v>20</v>
      </c>
      <c r="B14" s="64" t="s">
        <v>26</v>
      </c>
      <c r="C14" s="65">
        <v>34000</v>
      </c>
      <c r="D14" s="66">
        <v>34046.49</v>
      </c>
      <c r="E14" s="103">
        <f aca="true" t="shared" si="0" ref="E14:E19">SUM(D14/C14)*100</f>
        <v>100.14</v>
      </c>
      <c r="G14" s="106"/>
      <c r="H14" s="9"/>
      <c r="I14" s="17"/>
      <c r="J14" s="16"/>
      <c r="K14" s="9"/>
      <c r="L14" s="9"/>
    </row>
    <row r="15" spans="1:12" s="2" customFormat="1" ht="24.75" customHeight="1">
      <c r="A15" s="67" t="s">
        <v>18</v>
      </c>
      <c r="B15" s="68" t="s">
        <v>27</v>
      </c>
      <c r="C15" s="69">
        <v>732000</v>
      </c>
      <c r="D15" s="70">
        <v>897154.27</v>
      </c>
      <c r="E15" s="72">
        <f t="shared" si="0"/>
        <v>122.56</v>
      </c>
      <c r="G15" s="9"/>
      <c r="H15" s="9"/>
      <c r="I15" s="17"/>
      <c r="J15" s="16"/>
      <c r="K15" s="9"/>
      <c r="L15" s="9"/>
    </row>
    <row r="16" spans="1:12" s="2" customFormat="1" ht="24.75" customHeight="1">
      <c r="A16" s="67" t="s">
        <v>19</v>
      </c>
      <c r="B16" s="68" t="s">
        <v>28</v>
      </c>
      <c r="C16" s="69">
        <v>486200</v>
      </c>
      <c r="D16" s="70">
        <v>486653.33</v>
      </c>
      <c r="E16" s="72">
        <f t="shared" si="0"/>
        <v>100.09</v>
      </c>
      <c r="G16" s="9"/>
      <c r="H16" s="9"/>
      <c r="I16" s="17"/>
      <c r="J16" s="16"/>
      <c r="K16" s="9"/>
      <c r="L16" s="9"/>
    </row>
    <row r="17" spans="1:12" s="2" customFormat="1" ht="24.75" customHeight="1">
      <c r="A17" s="67" t="s">
        <v>21</v>
      </c>
      <c r="B17" s="68" t="s">
        <v>29</v>
      </c>
      <c r="C17" s="69">
        <v>15968300</v>
      </c>
      <c r="D17" s="70">
        <v>15968266.74</v>
      </c>
      <c r="E17" s="72">
        <f t="shared" si="0"/>
        <v>100</v>
      </c>
      <c r="G17" s="9"/>
      <c r="H17" s="9"/>
      <c r="I17" s="17"/>
      <c r="J17" s="16"/>
      <c r="K17" s="9"/>
      <c r="L17" s="9"/>
    </row>
    <row r="18" spans="1:12" s="2" customFormat="1" ht="24.75" customHeight="1">
      <c r="A18" s="67" t="s">
        <v>22</v>
      </c>
      <c r="B18" s="68" t="s">
        <v>30</v>
      </c>
      <c r="C18" s="69">
        <v>741094</v>
      </c>
      <c r="D18" s="70">
        <v>749256.3</v>
      </c>
      <c r="E18" s="72">
        <f t="shared" si="0"/>
        <v>101.1</v>
      </c>
      <c r="G18" s="9"/>
      <c r="H18" s="9"/>
      <c r="I18" s="17"/>
      <c r="J18" s="16"/>
      <c r="K18" s="9"/>
      <c r="L18" s="9"/>
    </row>
    <row r="19" spans="1:12" s="2" customFormat="1" ht="24.75" customHeight="1" thickBot="1">
      <c r="A19" s="67" t="s">
        <v>23</v>
      </c>
      <c r="B19" s="71" t="s">
        <v>31</v>
      </c>
      <c r="C19" s="69">
        <v>970797</v>
      </c>
      <c r="D19" s="70">
        <v>1002378.95</v>
      </c>
      <c r="E19" s="98">
        <f t="shared" si="0"/>
        <v>103.25</v>
      </c>
      <c r="G19" s="9"/>
      <c r="H19" s="9"/>
      <c r="I19" s="9"/>
      <c r="J19" s="10"/>
      <c r="K19" s="9"/>
      <c r="L19" s="9"/>
    </row>
    <row r="20" spans="1:14" s="2" customFormat="1" ht="24.75" customHeight="1" thickBot="1">
      <c r="A20" s="44" t="s">
        <v>9</v>
      </c>
      <c r="B20" s="73" t="s">
        <v>10</v>
      </c>
      <c r="C20" s="74">
        <f>SUM(C21+C22)</f>
        <v>32967738</v>
      </c>
      <c r="D20" s="24">
        <f>SUM(D23+D26+D29+D32+D35+D38+D41+D45+D48+D51)</f>
        <v>27605547.86</v>
      </c>
      <c r="E20" s="25">
        <f>SUM(D20/C20)*100</f>
        <v>83.74</v>
      </c>
      <c r="G20" s="9"/>
      <c r="H20" s="9"/>
      <c r="I20" s="16"/>
      <c r="J20" s="16"/>
      <c r="K20" s="10"/>
      <c r="L20" s="8"/>
      <c r="M20" s="8"/>
      <c r="N20" s="8"/>
    </row>
    <row r="21" spans="1:14" s="2" customFormat="1" ht="24.75" customHeight="1">
      <c r="A21" s="114"/>
      <c r="B21" s="28" t="s">
        <v>46</v>
      </c>
      <c r="C21" s="75">
        <f>SUM(C24+C27+C30+C33+C36+C39+C42+C46+C49+C52+C53)</f>
        <v>22109569</v>
      </c>
      <c r="D21" s="29">
        <f>SUM(D24+D27+D30+D33+D36+D39+D42+D46+D49+D52)</f>
        <v>17406656.64</v>
      </c>
      <c r="E21" s="30">
        <f>SUM(D21/C21)*100</f>
        <v>78.73</v>
      </c>
      <c r="G21" s="9"/>
      <c r="H21" s="9"/>
      <c r="I21" s="16"/>
      <c r="J21" s="16"/>
      <c r="K21" s="10"/>
      <c r="L21" s="8"/>
      <c r="M21" s="8"/>
      <c r="N21" s="8"/>
    </row>
    <row r="22" spans="1:14" s="2" customFormat="1" ht="24.75" customHeight="1" thickBot="1">
      <c r="A22" s="115"/>
      <c r="B22" s="31" t="s">
        <v>47</v>
      </c>
      <c r="C22" s="76">
        <f>SUM(C25+C28+C31+C34+C37+C40+C43+C47+C50+C54)</f>
        <v>10858169</v>
      </c>
      <c r="D22" s="32">
        <f>SUM(D25+D28+D31+D34+D37+D40+D43+D47+D50+D54)</f>
        <v>10198891.22</v>
      </c>
      <c r="E22" s="33">
        <f>SUM(D22/C22)*100</f>
        <v>93.93</v>
      </c>
      <c r="G22" s="9"/>
      <c r="H22" s="9"/>
      <c r="I22" s="16"/>
      <c r="J22" s="16"/>
      <c r="K22" s="10"/>
      <c r="L22" s="8"/>
      <c r="M22" s="8"/>
      <c r="N22" s="8"/>
    </row>
    <row r="23" spans="1:14" s="2" customFormat="1" ht="24.75" customHeight="1">
      <c r="A23" s="63" t="s">
        <v>20</v>
      </c>
      <c r="B23" s="77" t="s">
        <v>0</v>
      </c>
      <c r="C23" s="78">
        <f>SUM(C24+C25)</f>
        <v>259091</v>
      </c>
      <c r="D23" s="34">
        <f>SUM(D24+D25)</f>
        <v>199890.68</v>
      </c>
      <c r="E23" s="79">
        <f>SUM(D23/C23)*100</f>
        <v>77.15</v>
      </c>
      <c r="G23" s="9"/>
      <c r="H23" s="9"/>
      <c r="I23" s="16"/>
      <c r="J23" s="16"/>
      <c r="K23" s="10"/>
      <c r="L23" s="8"/>
      <c r="M23" s="8"/>
      <c r="N23" s="8"/>
    </row>
    <row r="24" spans="1:14" s="2" customFormat="1" ht="24.75" customHeight="1">
      <c r="A24" s="80"/>
      <c r="B24" s="35" t="s">
        <v>46</v>
      </c>
      <c r="C24" s="69">
        <v>0</v>
      </c>
      <c r="D24" s="27">
        <v>0</v>
      </c>
      <c r="E24" s="72">
        <v>0</v>
      </c>
      <c r="G24" s="9"/>
      <c r="H24" s="9"/>
      <c r="I24" s="11"/>
      <c r="J24" s="11"/>
      <c r="K24" s="10"/>
      <c r="L24" s="8"/>
      <c r="M24" s="8"/>
      <c r="N24" s="8"/>
    </row>
    <row r="25" spans="1:12" s="2" customFormat="1" ht="24.75" customHeight="1">
      <c r="A25" s="63"/>
      <c r="B25" s="35" t="s">
        <v>47</v>
      </c>
      <c r="C25" s="69">
        <v>259091</v>
      </c>
      <c r="D25" s="27">
        <v>199890.68</v>
      </c>
      <c r="E25" s="72">
        <f aca="true" t="shared" si="1" ref="E25:E42">SUM(D25/C25)*100</f>
        <v>77.15</v>
      </c>
      <c r="G25" s="9"/>
      <c r="H25" s="9"/>
      <c r="I25" s="9"/>
      <c r="J25" s="13"/>
      <c r="K25" s="14"/>
      <c r="L25" s="14"/>
    </row>
    <row r="26" spans="1:11" s="2" customFormat="1" ht="24.75" customHeight="1">
      <c r="A26" s="63" t="s">
        <v>18</v>
      </c>
      <c r="B26" s="81" t="s">
        <v>2</v>
      </c>
      <c r="C26" s="82">
        <f>SUM(C27+C28)</f>
        <v>4905976</v>
      </c>
      <c r="D26" s="36">
        <f>SUM(D27+D28)</f>
        <v>4583292.88</v>
      </c>
      <c r="E26" s="79">
        <f t="shared" si="1"/>
        <v>93.42</v>
      </c>
      <c r="G26" s="9"/>
      <c r="H26" s="9"/>
      <c r="I26" s="11"/>
      <c r="J26" s="11">
        <f>SUM(J20:J21,J23)</f>
        <v>0</v>
      </c>
      <c r="K26" s="9"/>
    </row>
    <row r="27" spans="1:10" s="2" customFormat="1" ht="24.75" customHeight="1">
      <c r="A27" s="80"/>
      <c r="B27" s="35" t="s">
        <v>46</v>
      </c>
      <c r="C27" s="69">
        <v>400000</v>
      </c>
      <c r="D27" s="27">
        <v>399617.07</v>
      </c>
      <c r="E27" s="72">
        <f t="shared" si="1"/>
        <v>99.9</v>
      </c>
      <c r="H27" s="9"/>
      <c r="I27" s="11"/>
      <c r="J27" s="11">
        <f>SUM(J22)</f>
        <v>0</v>
      </c>
    </row>
    <row r="28" spans="1:5" s="2" customFormat="1" ht="24.75" customHeight="1">
      <c r="A28" s="63"/>
      <c r="B28" s="35" t="s">
        <v>47</v>
      </c>
      <c r="C28" s="69">
        <v>4505976</v>
      </c>
      <c r="D28" s="27">
        <v>4183675.81</v>
      </c>
      <c r="E28" s="72">
        <f t="shared" si="1"/>
        <v>92.85</v>
      </c>
    </row>
    <row r="29" spans="1:10" s="2" customFormat="1" ht="24.75" customHeight="1">
      <c r="A29" s="57" t="s">
        <v>19</v>
      </c>
      <c r="B29" s="83" t="s">
        <v>1</v>
      </c>
      <c r="C29" s="82">
        <f>SUM(C30+C31)</f>
        <v>1598624</v>
      </c>
      <c r="D29" s="36">
        <f>SUM(D30+D31)</f>
        <v>1308437.05</v>
      </c>
      <c r="E29" s="79">
        <f t="shared" si="1"/>
        <v>81.85</v>
      </c>
      <c r="I29" s="19"/>
      <c r="J29" s="18">
        <f>SUM(J14:J19)</f>
        <v>0</v>
      </c>
    </row>
    <row r="30" spans="1:10" s="2" customFormat="1" ht="24.75" customHeight="1">
      <c r="A30" s="80"/>
      <c r="B30" s="37" t="s">
        <v>46</v>
      </c>
      <c r="C30" s="69">
        <v>598624</v>
      </c>
      <c r="D30" s="27">
        <v>357817.16</v>
      </c>
      <c r="E30" s="72">
        <f t="shared" si="1"/>
        <v>59.77</v>
      </c>
      <c r="H30" s="9"/>
      <c r="I30" s="19"/>
      <c r="J30" s="18">
        <f>SUM(J20:J23)</f>
        <v>0</v>
      </c>
    </row>
    <row r="31" spans="1:10" s="2" customFormat="1" ht="24.75" customHeight="1">
      <c r="A31" s="63"/>
      <c r="B31" s="35" t="s">
        <v>47</v>
      </c>
      <c r="C31" s="69">
        <v>1000000</v>
      </c>
      <c r="D31" s="27">
        <v>950619.89</v>
      </c>
      <c r="E31" s="72">
        <f t="shared" si="1"/>
        <v>95.06</v>
      </c>
      <c r="I31" s="20"/>
      <c r="J31" s="18">
        <f>SUM(J29:J30)</f>
        <v>0</v>
      </c>
    </row>
    <row r="32" spans="1:5" s="2" customFormat="1" ht="24.75" customHeight="1">
      <c r="A32" s="67" t="s">
        <v>21</v>
      </c>
      <c r="B32" s="83" t="s">
        <v>15</v>
      </c>
      <c r="C32" s="82">
        <f>SUM(C33+C34)</f>
        <v>1181349</v>
      </c>
      <c r="D32" s="36">
        <f>SUM(D33+D34)</f>
        <v>566695.24</v>
      </c>
      <c r="E32" s="79">
        <f t="shared" si="1"/>
        <v>47.97</v>
      </c>
    </row>
    <row r="33" spans="1:5" s="2" customFormat="1" ht="24.75" customHeight="1">
      <c r="A33" s="84"/>
      <c r="B33" s="37" t="s">
        <v>46</v>
      </c>
      <c r="C33" s="69">
        <v>982247</v>
      </c>
      <c r="D33" s="27">
        <v>378215.24</v>
      </c>
      <c r="E33" s="72">
        <f t="shared" si="1"/>
        <v>38.51</v>
      </c>
    </row>
    <row r="34" spans="1:5" s="2" customFormat="1" ht="24.75" customHeight="1">
      <c r="A34" s="85"/>
      <c r="B34" s="35" t="s">
        <v>47</v>
      </c>
      <c r="C34" s="69">
        <v>199102</v>
      </c>
      <c r="D34" s="27">
        <v>188480</v>
      </c>
      <c r="E34" s="72">
        <f t="shared" si="1"/>
        <v>94.67</v>
      </c>
    </row>
    <row r="35" spans="1:5" s="2" customFormat="1" ht="24.75" customHeight="1">
      <c r="A35" s="67" t="s">
        <v>22</v>
      </c>
      <c r="B35" s="86" t="s">
        <v>32</v>
      </c>
      <c r="C35" s="82">
        <f>SUM(C36+C37)</f>
        <v>4749000</v>
      </c>
      <c r="D35" s="36">
        <f>SUM(D36+D37)</f>
        <v>4644587.27</v>
      </c>
      <c r="E35" s="79">
        <f t="shared" si="1"/>
        <v>97.8</v>
      </c>
    </row>
    <row r="36" spans="1:5" s="2" customFormat="1" ht="24.75" customHeight="1">
      <c r="A36" s="80"/>
      <c r="B36" s="37" t="s">
        <v>46</v>
      </c>
      <c r="C36" s="69">
        <v>250000</v>
      </c>
      <c r="D36" s="27">
        <v>250000</v>
      </c>
      <c r="E36" s="72">
        <f t="shared" si="1"/>
        <v>100</v>
      </c>
    </row>
    <row r="37" spans="1:5" s="2" customFormat="1" ht="24.75" customHeight="1">
      <c r="A37" s="57"/>
      <c r="B37" s="38" t="s">
        <v>47</v>
      </c>
      <c r="C37" s="87">
        <v>4499000</v>
      </c>
      <c r="D37" s="27">
        <v>4394587.27</v>
      </c>
      <c r="E37" s="72">
        <f t="shared" si="1"/>
        <v>97.68</v>
      </c>
    </row>
    <row r="38" spans="1:5" s="2" customFormat="1" ht="24.75" customHeight="1">
      <c r="A38" s="67" t="s">
        <v>23</v>
      </c>
      <c r="B38" s="88" t="s">
        <v>33</v>
      </c>
      <c r="C38" s="89">
        <f>SUM(C39+C40)</f>
        <v>386000</v>
      </c>
      <c r="D38" s="36">
        <f>SUM(D39+D40)</f>
        <v>231412.85</v>
      </c>
      <c r="E38" s="79">
        <f t="shared" si="1"/>
        <v>59.95</v>
      </c>
    </row>
    <row r="39" spans="1:5" s="2" customFormat="1" ht="24.75" customHeight="1">
      <c r="A39" s="57"/>
      <c r="B39" s="37" t="s">
        <v>46</v>
      </c>
      <c r="C39" s="69">
        <v>236000</v>
      </c>
      <c r="D39" s="27">
        <v>180340.85</v>
      </c>
      <c r="E39" s="72">
        <f t="shared" si="1"/>
        <v>76.42</v>
      </c>
    </row>
    <row r="40" spans="1:5" s="2" customFormat="1" ht="24.75" customHeight="1">
      <c r="A40" s="63"/>
      <c r="B40" s="35" t="s">
        <v>47</v>
      </c>
      <c r="C40" s="69">
        <v>150000</v>
      </c>
      <c r="D40" s="27">
        <v>51072</v>
      </c>
      <c r="E40" s="72">
        <f t="shared" si="1"/>
        <v>34.05</v>
      </c>
    </row>
    <row r="41" spans="1:5" s="2" customFormat="1" ht="24.75" customHeight="1">
      <c r="A41" s="67" t="s">
        <v>11</v>
      </c>
      <c r="B41" s="90" t="s">
        <v>34</v>
      </c>
      <c r="C41" s="82">
        <f>SUM(C42+C43)</f>
        <v>348000</v>
      </c>
      <c r="D41" s="36">
        <f>SUM(D42+D43)</f>
        <v>149834.42</v>
      </c>
      <c r="E41" s="79">
        <f t="shared" si="1"/>
        <v>43.06</v>
      </c>
    </row>
    <row r="42" spans="1:5" s="2" customFormat="1" ht="24.75" customHeight="1">
      <c r="A42" s="67"/>
      <c r="B42" s="37" t="s">
        <v>46</v>
      </c>
      <c r="C42" s="69">
        <v>348000</v>
      </c>
      <c r="D42" s="27">
        <v>149834.42</v>
      </c>
      <c r="E42" s="72">
        <f t="shared" si="1"/>
        <v>43.06</v>
      </c>
    </row>
    <row r="43" spans="1:5" s="2" customFormat="1" ht="24.75" customHeight="1" thickBot="1">
      <c r="A43" s="95"/>
      <c r="B43" s="104" t="s">
        <v>47</v>
      </c>
      <c r="C43" s="105">
        <v>0</v>
      </c>
      <c r="D43" s="39">
        <v>0</v>
      </c>
      <c r="E43" s="98">
        <v>0</v>
      </c>
    </row>
    <row r="44" spans="1:5" s="2" customFormat="1" ht="12.75" thickBot="1">
      <c r="A44" s="47">
        <v>1</v>
      </c>
      <c r="B44" s="48">
        <v>2</v>
      </c>
      <c r="C44" s="49">
        <v>3</v>
      </c>
      <c r="D44" s="49">
        <v>4</v>
      </c>
      <c r="E44" s="41">
        <v>5</v>
      </c>
    </row>
    <row r="45" spans="1:5" s="2" customFormat="1" ht="30" customHeight="1">
      <c r="A45" s="67" t="s">
        <v>12</v>
      </c>
      <c r="B45" s="88" t="s">
        <v>35</v>
      </c>
      <c r="C45" s="82">
        <f>SUM(C46+C47)</f>
        <v>223000</v>
      </c>
      <c r="D45" s="36">
        <f>SUM(D46+D47)</f>
        <v>222999.26</v>
      </c>
      <c r="E45" s="79">
        <f>SUM(D45/C45)*100</f>
        <v>100</v>
      </c>
    </row>
    <row r="46" spans="1:5" s="2" customFormat="1" ht="24.75" customHeight="1">
      <c r="A46" s="57"/>
      <c r="B46" s="37" t="s">
        <v>46</v>
      </c>
      <c r="C46" s="69">
        <v>223000</v>
      </c>
      <c r="D46" s="27">
        <v>222999.26</v>
      </c>
      <c r="E46" s="72">
        <f>SUM(D46/C46)*100</f>
        <v>100</v>
      </c>
    </row>
    <row r="47" spans="1:5" s="2" customFormat="1" ht="24.75" customHeight="1">
      <c r="A47" s="57"/>
      <c r="B47" s="35" t="s">
        <v>47</v>
      </c>
      <c r="C47" s="69">
        <v>0</v>
      </c>
      <c r="D47" s="27">
        <v>0</v>
      </c>
      <c r="E47" s="72">
        <v>0</v>
      </c>
    </row>
    <row r="48" spans="1:5" s="2" customFormat="1" ht="24.75" customHeight="1">
      <c r="A48" s="67" t="s">
        <v>13</v>
      </c>
      <c r="B48" s="91" t="s">
        <v>41</v>
      </c>
      <c r="C48" s="82">
        <f>SUM(C49+C50)</f>
        <v>287910</v>
      </c>
      <c r="D48" s="92">
        <f>SUM(D49+D50)</f>
        <v>234622.21</v>
      </c>
      <c r="E48" s="79">
        <f aca="true" t="shared" si="2" ref="E48:E53">SUM(D48/C48)*100</f>
        <v>81.49</v>
      </c>
    </row>
    <row r="49" spans="1:5" s="2" customFormat="1" ht="24.75" customHeight="1">
      <c r="A49" s="57"/>
      <c r="B49" s="37" t="s">
        <v>46</v>
      </c>
      <c r="C49" s="69">
        <v>42910</v>
      </c>
      <c r="D49" s="93">
        <v>4056.64</v>
      </c>
      <c r="E49" s="72">
        <f t="shared" si="2"/>
        <v>9.45</v>
      </c>
    </row>
    <row r="50" spans="1:5" s="2" customFormat="1" ht="27" customHeight="1">
      <c r="A50" s="57"/>
      <c r="B50" s="35" t="s">
        <v>47</v>
      </c>
      <c r="C50" s="69">
        <v>245000</v>
      </c>
      <c r="D50" s="27">
        <v>230565.57</v>
      </c>
      <c r="E50" s="72">
        <f t="shared" si="2"/>
        <v>94.11</v>
      </c>
    </row>
    <row r="51" spans="1:5" s="2" customFormat="1" ht="24.75" customHeight="1">
      <c r="A51" s="67" t="s">
        <v>14</v>
      </c>
      <c r="B51" s="94" t="s">
        <v>36</v>
      </c>
      <c r="C51" s="82">
        <f>SUM(C52+C53+C54)</f>
        <v>19028788</v>
      </c>
      <c r="D51" s="36">
        <f>SUM(D52+D53)</f>
        <v>15463776</v>
      </c>
      <c r="E51" s="79">
        <f t="shared" si="2"/>
        <v>81.27</v>
      </c>
    </row>
    <row r="52" spans="1:5" s="2" customFormat="1" ht="54.75" customHeight="1">
      <c r="A52" s="57"/>
      <c r="B52" s="68" t="s">
        <v>38</v>
      </c>
      <c r="C52" s="69">
        <v>15463776</v>
      </c>
      <c r="D52" s="93">
        <v>15463776</v>
      </c>
      <c r="E52" s="72">
        <f t="shared" si="2"/>
        <v>100</v>
      </c>
    </row>
    <row r="53" spans="1:5" s="2" customFormat="1" ht="54.75" customHeight="1">
      <c r="A53" s="57"/>
      <c r="B53" s="68" t="s">
        <v>37</v>
      </c>
      <c r="C53" s="69">
        <v>3565012</v>
      </c>
      <c r="D53" s="27">
        <v>0</v>
      </c>
      <c r="E53" s="72">
        <f t="shared" si="2"/>
        <v>0</v>
      </c>
    </row>
    <row r="54" spans="1:5" ht="24.75" customHeight="1" thickBot="1">
      <c r="A54" s="95"/>
      <c r="B54" s="96" t="s">
        <v>47</v>
      </c>
      <c r="C54" s="97">
        <v>0</v>
      </c>
      <c r="D54" s="39">
        <v>0</v>
      </c>
      <c r="E54" s="72">
        <v>0</v>
      </c>
    </row>
    <row r="55" spans="1:5" ht="24.75" customHeight="1" thickBot="1">
      <c r="A55" s="61" t="s">
        <v>42</v>
      </c>
      <c r="B55" s="99" t="s">
        <v>43</v>
      </c>
      <c r="C55" s="76">
        <f>SUM(C56)</f>
        <v>0</v>
      </c>
      <c r="D55" s="107">
        <f>SUM(D56)</f>
        <v>5567555.7</v>
      </c>
      <c r="E55" s="108"/>
    </row>
    <row r="56" spans="1:5" ht="24.75" customHeight="1" thickBot="1">
      <c r="A56" s="100" t="s">
        <v>20</v>
      </c>
      <c r="B56" s="101" t="s">
        <v>16</v>
      </c>
      <c r="C56" s="102">
        <v>0</v>
      </c>
      <c r="D56" s="109">
        <v>5567555.7</v>
      </c>
      <c r="E56" s="108"/>
    </row>
  </sheetData>
  <sheetProtection/>
  <mergeCells count="8">
    <mergeCell ref="D55:E55"/>
    <mergeCell ref="D56:E56"/>
    <mergeCell ref="A1:E1"/>
    <mergeCell ref="A2:E2"/>
    <mergeCell ref="A3:E3"/>
    <mergeCell ref="A4:E4"/>
    <mergeCell ref="A7:C7"/>
    <mergeCell ref="A21:A22"/>
  </mergeCells>
  <printOptions horizontalCentered="1"/>
  <pageMargins left="0.7874015748031497" right="0.3937007874015748" top="0.5905511811023623" bottom="0.1968503937007874" header="0.5118110236220472" footer="0.5118110236220472"/>
  <pageSetup horizontalDpi="1200" verticalDpi="1200" orientation="portrait" paperSize="9" scale="70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2009-03-31T09:15:06Z</dcterms:modified>
  <cp:category/>
  <cp:version/>
  <cp:contentType/>
  <cp:contentStatus/>
</cp:coreProperties>
</file>