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7-wydatki na programy współfin." sheetId="1" r:id="rId1"/>
  </sheets>
  <definedNames>
    <definedName name="_xlnm.Print_Area" localSheetId="0">'7-wydatki na programy współfin.'!$A$1:$Q$27</definedName>
  </definedNames>
  <calcPr fullCalcOnLoad="1" fullPrecision="0"/>
</workbook>
</file>

<file path=xl/sharedStrings.xml><?xml version="1.0" encoding="utf-8"?>
<sst xmlns="http://schemas.openxmlformats.org/spreadsheetml/2006/main" count="102" uniqueCount="72">
  <si>
    <t>"Skrzydła dla najmłodszych - wyrównywanie szans w dostępie do edukacji przedszkolnej 
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</si>
  <si>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</si>
  <si>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</si>
  <si>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</si>
  <si>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</si>
  <si>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</si>
  <si>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11.</t>
  </si>
  <si>
    <t>"Łatwiejszy dostęp do edukacji poprzez kurs języka niemieckiego w Tanowie" 
nr projektu POKL/1/9.5/94-2/07</t>
  </si>
  <si>
    <t>12.</t>
  </si>
  <si>
    <t>"Nauka języka angielskiego szansą podnoszenia poziomu wykształcenia i kwalifikacji" 
nr projektu POKL/1/9.5/95-2/07</t>
  </si>
  <si>
    <t>13.</t>
  </si>
  <si>
    <t>"Edukacja i kultura w Pilchowie - teatr i literatura bez tajemnic" 
nr projektu POKL/1/9.5/96-1/07</t>
  </si>
  <si>
    <t>14.</t>
  </si>
  <si>
    <t>"Łatwiejszy dostęp do edukacji poprzez  kurs języka niemieckiego w Trzebieży" 
nr projektu POKL/1/9.5/97-2/07</t>
  </si>
  <si>
    <t>15.</t>
  </si>
  <si>
    <t>"Język angielski szansą zdobycia lepszego wykształcenia w Drogoradzu" 
nr projektu POKL/1/9.5/98-2/07</t>
  </si>
  <si>
    <t>16.</t>
  </si>
  <si>
    <t>"Dostęp do edukacji na wsi - dziennikarstwo, literatura i język polski" 
nr projektu POKL/1/9.5/99-1/07</t>
  </si>
  <si>
    <t>17.</t>
  </si>
  <si>
    <t>"Język angielski szansą lepszego wykształcenia w Przęsocinie" 
nr projektu POKL/1/9.5/100-2/07</t>
  </si>
  <si>
    <t>18.</t>
  </si>
  <si>
    <t>"Język angielski - lepsze wykształcenie, lepsze kwalifikacje, lepsza przyszłość" 
nr projektu POKL/1/9.5/101-2/07</t>
  </si>
  <si>
    <t>19.</t>
  </si>
  <si>
    <t>20.</t>
  </si>
  <si>
    <t>Przebudowa rurociągu na cieku melioracyjnym "Grzybnica" oraz budowa sieci kanalizacji sanitarnej w ul. Kochanowskiego w Policach</t>
  </si>
  <si>
    <t>Program Rozwoju Obszarów Wiejskich</t>
  </si>
  <si>
    <t xml:space="preserve">1.5. Wydatki na programy i projekty realizowane ze środków, o których mowa w art. 5 ust. 1 pkt 2 i 3 ustawy o finansach publicznych,
       w części związanej z realizacją zadań gminy. </t>
  </si>
  <si>
    <t>Wykonanie
w 2008 r.</t>
  </si>
  <si>
    <t>OGÓŁEM</t>
  </si>
  <si>
    <t>Jednostka organizacyjna realizująca program
lub koordynująca wykonywanie programu</t>
  </si>
  <si>
    <t>w zł</t>
  </si>
  <si>
    <t>Lp.</t>
  </si>
  <si>
    <t>7.</t>
  </si>
  <si>
    <t>8.</t>
  </si>
  <si>
    <t>9.</t>
  </si>
  <si>
    <t>10.</t>
  </si>
  <si>
    <t>Łączne nakłady finansowe</t>
  </si>
  <si>
    <t>Rok rozpoczęcia</t>
  </si>
  <si>
    <t>Rok zakończenia</t>
  </si>
  <si>
    <t>2.</t>
  </si>
  <si>
    <t>3.</t>
  </si>
  <si>
    <t>1.</t>
  </si>
  <si>
    <t>4.</t>
  </si>
  <si>
    <t>5.</t>
  </si>
  <si>
    <t>6.</t>
  </si>
  <si>
    <t>Okres realizacji</t>
  </si>
  <si>
    <t>Dział</t>
  </si>
  <si>
    <t>"Język angielski - lepszy start, lepsze jutro" 
nr projektu POKL/1/9.5/233/08</t>
  </si>
  <si>
    <t>Budowa świetlicy wiejskiej w Trzeszczynie</t>
  </si>
  <si>
    <t>Rozdział</t>
  </si>
  <si>
    <t>z tego:</t>
  </si>
  <si>
    <t>Nazwa programu</t>
  </si>
  <si>
    <t>Nazwa projektu</t>
  </si>
  <si>
    <t>Koszty kwalifikowane 
w ramach projektu</t>
  </si>
  <si>
    <t>Plan na 2008 r.</t>
  </si>
  <si>
    <t>Realizacja
12:11</t>
  </si>
  <si>
    <t>środki budżetowe</t>
  </si>
  <si>
    <t>dotacje z GFOŚiGW</t>
  </si>
  <si>
    <t>środki pomocowe</t>
  </si>
  <si>
    <t>inne środki</t>
  </si>
  <si>
    <t>Regionalny Program Operacyjny dla województwa zachodniopomorskiego</t>
  </si>
  <si>
    <t>Wydział TI</t>
  </si>
  <si>
    <t xml:space="preserve"> INTERREG IV</t>
  </si>
  <si>
    <t>Budowa infrastruktury informatycznej oraz systemu informacji przestrzennej GIS</t>
  </si>
  <si>
    <t>Wydział UA</t>
  </si>
  <si>
    <t>Przebudowa remizy OSP w Trzebieży oraz ochrona przeciwpożarowa na terenie gminy</t>
  </si>
  <si>
    <t xml:space="preserve">Program polsko-niemiecki </t>
  </si>
  <si>
    <t>Poznajemy historię Szczecina</t>
  </si>
  <si>
    <t>Szkoła Podstawowa nr 8 
w Policach</t>
  </si>
  <si>
    <t>Program Operacyjny Kapitał Ludzki</t>
  </si>
  <si>
    <t>Pobudka – rozwój potencjału zawodowego młodzieży w wieku 18 – 25 lat</t>
  </si>
  <si>
    <t>Ośrodek Pomocy Społecznej 
w Policach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</si>
</sst>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1" fillId="33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right" vertical="center" wrapText="1"/>
    </xf>
    <xf numFmtId="167" fontId="4" fillId="33" borderId="15" xfId="42" applyNumberFormat="1" applyFont="1" applyFill="1" applyBorder="1" applyAlignment="1">
      <alignment horizontal="right" vertical="center" wrapText="1"/>
    </xf>
    <xf numFmtId="43" fontId="4" fillId="0" borderId="15" xfId="42" applyFont="1" applyFill="1" applyBorder="1" applyAlignment="1">
      <alignment horizontal="right" vertical="center" wrapText="1"/>
    </xf>
    <xf numFmtId="43" fontId="4" fillId="0" borderId="16" xfId="42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167" fontId="4" fillId="33" borderId="10" xfId="42" applyNumberFormat="1" applyFont="1" applyFill="1" applyBorder="1" applyAlignment="1">
      <alignment horizontal="right" vertical="center" wrapText="1"/>
    </xf>
    <xf numFmtId="43" fontId="4" fillId="0" borderId="10" xfId="42" applyFont="1" applyFill="1" applyBorder="1" applyAlignment="1">
      <alignment horizontal="right" vertical="center" wrapText="1"/>
    </xf>
    <xf numFmtId="43" fontId="4" fillId="0" borderId="11" xfId="42" applyFont="1" applyFill="1" applyBorder="1" applyAlignment="1">
      <alignment horizontal="right" vertical="center"/>
    </xf>
    <xf numFmtId="10" fontId="0" fillId="0" borderId="17" xfId="54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167" fontId="4" fillId="0" borderId="10" xfId="42" applyNumberFormat="1" applyFont="1" applyFill="1" applyBorder="1" applyAlignment="1">
      <alignment horizontal="right" vertical="center" wrapText="1"/>
    </xf>
    <xf numFmtId="10" fontId="0" fillId="0" borderId="17" xfId="54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167" fontId="4" fillId="0" borderId="12" xfId="42" applyNumberFormat="1" applyFont="1" applyFill="1" applyBorder="1" applyAlignment="1">
      <alignment horizontal="right" vertical="center" wrapText="1"/>
    </xf>
    <xf numFmtId="43" fontId="4" fillId="0" borderId="12" xfId="42" applyFont="1" applyFill="1" applyBorder="1" applyAlignment="1">
      <alignment horizontal="right" vertical="center" wrapText="1"/>
    </xf>
    <xf numFmtId="43" fontId="4" fillId="0" borderId="13" xfId="42" applyFont="1" applyFill="1" applyBorder="1" applyAlignment="1">
      <alignment horizontal="right" vertical="center"/>
    </xf>
    <xf numFmtId="10" fontId="0" fillId="0" borderId="18" xfId="54" applyNumberFormat="1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0" fontId="0" fillId="0" borderId="22" xfId="54" applyNumberFormat="1" applyFont="1" applyBorder="1" applyAlignment="1">
      <alignment vertical="center"/>
    </xf>
    <xf numFmtId="3" fontId="1" fillId="33" borderId="19" xfId="42" applyNumberFormat="1" applyFont="1" applyFill="1" applyBorder="1" applyAlignment="1">
      <alignment horizontal="right" vertical="center" wrapText="1"/>
    </xf>
    <xf numFmtId="43" fontId="1" fillId="0" borderId="23" xfId="42" applyFont="1" applyFill="1" applyBorder="1" applyAlignment="1">
      <alignment horizontal="right" vertical="center" wrapText="1"/>
    </xf>
    <xf numFmtId="43" fontId="1" fillId="0" borderId="19" xfId="42" applyFont="1" applyFill="1" applyBorder="1" applyAlignment="1">
      <alignment horizontal="right" vertical="center" wrapText="1"/>
    </xf>
    <xf numFmtId="10" fontId="7" fillId="0" borderId="21" xfId="54" applyNumberFormat="1" applyFont="1" applyBorder="1" applyAlignment="1">
      <alignment vertical="center"/>
    </xf>
    <xf numFmtId="0" fontId="6" fillId="34" borderId="24" xfId="0" applyFont="1" applyFill="1" applyBorder="1" applyAlignment="1">
      <alignment horizont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 wrapText="1"/>
    </xf>
    <xf numFmtId="167" fontId="4" fillId="0" borderId="27" xfId="42" applyNumberFormat="1" applyFont="1" applyFill="1" applyBorder="1" applyAlignment="1">
      <alignment horizontal="right" vertical="center" wrapText="1"/>
    </xf>
    <xf numFmtId="43" fontId="4" fillId="0" borderId="27" xfId="42" applyFont="1" applyFill="1" applyBorder="1" applyAlignment="1">
      <alignment horizontal="right" vertical="center" wrapText="1"/>
    </xf>
    <xf numFmtId="43" fontId="4" fillId="0" borderId="28" xfId="42" applyFont="1" applyFill="1" applyBorder="1" applyAlignment="1">
      <alignment horizontal="right" vertical="center"/>
    </xf>
    <xf numFmtId="0" fontId="4" fillId="36" borderId="24" xfId="0" applyFont="1" applyFill="1" applyBorder="1" applyAlignment="1">
      <alignment horizontal="center" vertical="center" wrapText="1"/>
    </xf>
    <xf numFmtId="10" fontId="0" fillId="0" borderId="29" xfId="54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7" fillId="34" borderId="3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27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"/>
  <cols>
    <col min="1" max="1" width="3.375" style="5" bestFit="1" customWidth="1"/>
    <col min="2" max="2" width="6.125" style="5" customWidth="1"/>
    <col min="3" max="3" width="9.25390625" style="5" customWidth="1"/>
    <col min="4" max="4" width="35.375" style="5" customWidth="1"/>
    <col min="5" max="5" width="36.25390625" style="5" customWidth="1"/>
    <col min="6" max="6" width="25.25390625" style="5" customWidth="1"/>
    <col min="7" max="7" width="12.25390625" style="5" customWidth="1"/>
    <col min="8" max="8" width="11.875" style="5" customWidth="1"/>
    <col min="9" max="9" width="13.125" style="5" bestFit="1" customWidth="1"/>
    <col min="10" max="10" width="15.625" style="5" customWidth="1"/>
    <col min="11" max="11" width="17.875" style="5" customWidth="1"/>
    <col min="12" max="12" width="14.75390625" style="5" customWidth="1"/>
    <col min="13" max="13" width="12.625" style="5" bestFit="1" customWidth="1"/>
    <col min="14" max="14" width="14.00390625" style="5" customWidth="1"/>
    <col min="15" max="15" width="15.25390625" style="5" customWidth="1"/>
    <col min="16" max="16" width="13.375" style="5" customWidth="1"/>
    <col min="17" max="17" width="11.00390625" style="5" customWidth="1"/>
    <col min="18" max="18" width="9.125" style="5" customWidth="1"/>
    <col min="19" max="19" width="12.75390625" style="5" bestFit="1" customWidth="1"/>
    <col min="20" max="20" width="11.625" style="5" bestFit="1" customWidth="1"/>
    <col min="21" max="16384" width="9.125" style="5" customWidth="1"/>
  </cols>
  <sheetData>
    <row r="1" spans="1:17" ht="64.5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6.5" thickBot="1">
      <c r="A2" s="4"/>
      <c r="B2" s="4"/>
      <c r="C2" s="4"/>
      <c r="D2" s="4"/>
      <c r="E2" s="4"/>
      <c r="F2" s="4"/>
      <c r="G2" s="4"/>
      <c r="H2" s="4"/>
      <c r="I2" s="4"/>
      <c r="J2" s="4"/>
      <c r="Q2" s="2" t="s">
        <v>30</v>
      </c>
    </row>
    <row r="3" spans="1:17" ht="24" customHeight="1">
      <c r="A3" s="82" t="s">
        <v>31</v>
      </c>
      <c r="B3" s="71" t="s">
        <v>46</v>
      </c>
      <c r="C3" s="71" t="s">
        <v>49</v>
      </c>
      <c r="D3" s="71" t="s">
        <v>51</v>
      </c>
      <c r="E3" s="71" t="s">
        <v>52</v>
      </c>
      <c r="F3" s="71" t="s">
        <v>29</v>
      </c>
      <c r="G3" s="71" t="s">
        <v>45</v>
      </c>
      <c r="H3" s="71"/>
      <c r="I3" s="71" t="s">
        <v>36</v>
      </c>
      <c r="J3" s="71" t="s">
        <v>53</v>
      </c>
      <c r="K3" s="78" t="s">
        <v>54</v>
      </c>
      <c r="L3" s="78" t="s">
        <v>27</v>
      </c>
      <c r="M3" s="80" t="s">
        <v>50</v>
      </c>
      <c r="N3" s="81"/>
      <c r="O3" s="81"/>
      <c r="P3" s="81"/>
      <c r="Q3" s="73" t="s">
        <v>55</v>
      </c>
    </row>
    <row r="4" spans="1:17" ht="28.5" customHeight="1">
      <c r="A4" s="83"/>
      <c r="B4" s="72"/>
      <c r="C4" s="72"/>
      <c r="D4" s="72"/>
      <c r="E4" s="72"/>
      <c r="F4" s="72"/>
      <c r="G4" s="6" t="s">
        <v>37</v>
      </c>
      <c r="H4" s="6" t="s">
        <v>38</v>
      </c>
      <c r="I4" s="72"/>
      <c r="J4" s="72"/>
      <c r="K4" s="79"/>
      <c r="L4" s="79"/>
      <c r="M4" s="7" t="s">
        <v>56</v>
      </c>
      <c r="N4" s="8" t="s">
        <v>57</v>
      </c>
      <c r="O4" s="9" t="s">
        <v>58</v>
      </c>
      <c r="P4" s="9" t="s">
        <v>59</v>
      </c>
      <c r="Q4" s="74"/>
    </row>
    <row r="5" spans="1:17" ht="12.75" thickBot="1">
      <c r="A5" s="56">
        <v>1</v>
      </c>
      <c r="B5" s="10">
        <v>2</v>
      </c>
      <c r="C5" s="10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2">
        <v>13</v>
      </c>
      <c r="N5" s="11">
        <v>14</v>
      </c>
      <c r="O5" s="13">
        <v>15</v>
      </c>
      <c r="P5" s="13">
        <v>16</v>
      </c>
      <c r="Q5" s="14">
        <v>17</v>
      </c>
    </row>
    <row r="6" spans="1:17" s="3" customFormat="1" ht="24">
      <c r="A6" s="57" t="s">
        <v>41</v>
      </c>
      <c r="B6" s="19">
        <v>750</v>
      </c>
      <c r="C6" s="19">
        <v>75023</v>
      </c>
      <c r="D6" s="20" t="s">
        <v>62</v>
      </c>
      <c r="E6" s="20" t="s">
        <v>63</v>
      </c>
      <c r="F6" s="21" t="s">
        <v>64</v>
      </c>
      <c r="G6" s="19">
        <v>2008</v>
      </c>
      <c r="H6" s="19">
        <v>2008</v>
      </c>
      <c r="I6" s="22">
        <v>1144900</v>
      </c>
      <c r="J6" s="22">
        <v>1142900</v>
      </c>
      <c r="K6" s="23">
        <v>22000</v>
      </c>
      <c r="L6" s="24">
        <f>SUM(M6:P6)</f>
        <v>6550</v>
      </c>
      <c r="M6" s="24">
        <v>982.5</v>
      </c>
      <c r="N6" s="24">
        <v>0</v>
      </c>
      <c r="O6" s="24">
        <v>5567.5</v>
      </c>
      <c r="P6" s="25">
        <v>0</v>
      </c>
      <c r="Q6" s="26">
        <f aca="true" t="shared" si="0" ref="Q6:Q27">SUM(L6/K6)</f>
        <v>0.2977</v>
      </c>
    </row>
    <row r="7" spans="1:17" s="3" customFormat="1" ht="24">
      <c r="A7" s="57" t="s">
        <v>39</v>
      </c>
      <c r="B7" s="19">
        <v>754</v>
      </c>
      <c r="C7" s="19">
        <v>75412</v>
      </c>
      <c r="D7" s="20" t="s">
        <v>60</v>
      </c>
      <c r="E7" s="20" t="s">
        <v>65</v>
      </c>
      <c r="F7" s="21" t="s">
        <v>61</v>
      </c>
      <c r="G7" s="19">
        <v>2004</v>
      </c>
      <c r="H7" s="19">
        <v>2008</v>
      </c>
      <c r="I7" s="22">
        <v>1176800</v>
      </c>
      <c r="J7" s="22">
        <v>1133700</v>
      </c>
      <c r="K7" s="23">
        <v>1138000</v>
      </c>
      <c r="L7" s="24">
        <f aca="true" t="shared" si="1" ref="L7:L26">SUM(M7:P7)</f>
        <v>0</v>
      </c>
      <c r="M7" s="24">
        <v>0</v>
      </c>
      <c r="N7" s="24">
        <v>0</v>
      </c>
      <c r="O7" s="24">
        <v>0</v>
      </c>
      <c r="P7" s="25">
        <v>0</v>
      </c>
      <c r="Q7" s="26">
        <f t="shared" si="0"/>
        <v>0</v>
      </c>
    </row>
    <row r="8" spans="1:17" s="3" customFormat="1" ht="24">
      <c r="A8" s="57" t="s">
        <v>40</v>
      </c>
      <c r="B8" s="19">
        <v>801</v>
      </c>
      <c r="C8" s="19">
        <v>80101</v>
      </c>
      <c r="D8" s="20" t="s">
        <v>66</v>
      </c>
      <c r="E8" s="20" t="s">
        <v>67</v>
      </c>
      <c r="F8" s="27" t="s">
        <v>68</v>
      </c>
      <c r="G8" s="19">
        <v>2008</v>
      </c>
      <c r="H8" s="19">
        <v>2008</v>
      </c>
      <c r="I8" s="22">
        <v>2500</v>
      </c>
      <c r="J8" s="22">
        <v>2500</v>
      </c>
      <c r="K8" s="23">
        <v>2500</v>
      </c>
      <c r="L8" s="24">
        <f t="shared" si="1"/>
        <v>2500</v>
      </c>
      <c r="M8" s="24">
        <v>0</v>
      </c>
      <c r="N8" s="24">
        <v>0</v>
      </c>
      <c r="O8" s="24">
        <v>1672</v>
      </c>
      <c r="P8" s="25">
        <v>828</v>
      </c>
      <c r="Q8" s="26">
        <f t="shared" si="0"/>
        <v>1</v>
      </c>
    </row>
    <row r="9" spans="1:17" s="1" customFormat="1" ht="24" customHeight="1">
      <c r="A9" s="57" t="s">
        <v>42</v>
      </c>
      <c r="B9" s="19">
        <v>853</v>
      </c>
      <c r="C9" s="19">
        <v>85395</v>
      </c>
      <c r="D9" s="20" t="s">
        <v>69</v>
      </c>
      <c r="E9" s="20" t="s">
        <v>70</v>
      </c>
      <c r="F9" s="27" t="s">
        <v>71</v>
      </c>
      <c r="G9" s="19">
        <v>2008</v>
      </c>
      <c r="H9" s="19">
        <v>2008</v>
      </c>
      <c r="I9" s="22">
        <v>315246</v>
      </c>
      <c r="J9" s="22">
        <v>315246</v>
      </c>
      <c r="K9" s="23">
        <v>315238</v>
      </c>
      <c r="L9" s="24">
        <f>SUM(M9:P9)</f>
        <v>291345.82</v>
      </c>
      <c r="M9" s="24">
        <v>31524.96</v>
      </c>
      <c r="N9" s="24">
        <v>0</v>
      </c>
      <c r="O9" s="24">
        <v>245375.12</v>
      </c>
      <c r="P9" s="25">
        <v>14445.74</v>
      </c>
      <c r="Q9" s="26">
        <f t="shared" si="0"/>
        <v>0.9242</v>
      </c>
    </row>
    <row r="10" spans="1:20" s="3" customFormat="1" ht="48">
      <c r="A10" s="57" t="s">
        <v>43</v>
      </c>
      <c r="B10" s="28">
        <v>853</v>
      </c>
      <c r="C10" s="28">
        <v>85395</v>
      </c>
      <c r="D10" s="29" t="s">
        <v>69</v>
      </c>
      <c r="E10" s="29" t="s">
        <v>0</v>
      </c>
      <c r="F10" s="30" t="s">
        <v>1</v>
      </c>
      <c r="G10" s="28">
        <v>2008</v>
      </c>
      <c r="H10" s="28">
        <v>2009</v>
      </c>
      <c r="I10" s="31">
        <v>465066</v>
      </c>
      <c r="J10" s="31">
        <v>465066</v>
      </c>
      <c r="K10" s="32">
        <v>180178</v>
      </c>
      <c r="L10" s="24">
        <f t="shared" si="1"/>
        <v>174216.08</v>
      </c>
      <c r="M10" s="24">
        <v>0</v>
      </c>
      <c r="N10" s="24">
        <v>0</v>
      </c>
      <c r="O10" s="24">
        <v>148083.68</v>
      </c>
      <c r="P10" s="25">
        <v>26132.4</v>
      </c>
      <c r="Q10" s="33">
        <f t="shared" si="0"/>
        <v>0.9669</v>
      </c>
      <c r="S10" s="69"/>
      <c r="T10" s="69"/>
    </row>
    <row r="11" spans="1:20" s="3" customFormat="1" ht="36">
      <c r="A11" s="57" t="s">
        <v>44</v>
      </c>
      <c r="B11" s="28">
        <v>853</v>
      </c>
      <c r="C11" s="28">
        <v>85395</v>
      </c>
      <c r="D11" s="29" t="s">
        <v>69</v>
      </c>
      <c r="E11" s="29" t="s">
        <v>2</v>
      </c>
      <c r="F11" s="30" t="s">
        <v>1</v>
      </c>
      <c r="G11" s="28">
        <v>2008</v>
      </c>
      <c r="H11" s="28">
        <v>2009</v>
      </c>
      <c r="I11" s="31">
        <v>47889</v>
      </c>
      <c r="J11" s="31">
        <v>47889</v>
      </c>
      <c r="K11" s="32">
        <v>26469</v>
      </c>
      <c r="L11" s="24">
        <f t="shared" si="1"/>
        <v>26456.62</v>
      </c>
      <c r="M11" s="24">
        <v>0</v>
      </c>
      <c r="N11" s="24">
        <v>0</v>
      </c>
      <c r="O11" s="24">
        <v>22488.12</v>
      </c>
      <c r="P11" s="25">
        <v>3968.5</v>
      </c>
      <c r="Q11" s="33">
        <f t="shared" si="0"/>
        <v>0.9995</v>
      </c>
      <c r="S11" s="69"/>
      <c r="T11" s="69"/>
    </row>
    <row r="12" spans="1:19" s="1" customFormat="1" ht="36">
      <c r="A12" s="57" t="s">
        <v>32</v>
      </c>
      <c r="B12" s="28">
        <v>853</v>
      </c>
      <c r="C12" s="28">
        <v>85395</v>
      </c>
      <c r="D12" s="29" t="s">
        <v>69</v>
      </c>
      <c r="E12" s="29" t="s">
        <v>3</v>
      </c>
      <c r="F12" s="30" t="s">
        <v>1</v>
      </c>
      <c r="G12" s="28">
        <v>2008</v>
      </c>
      <c r="H12" s="28">
        <v>2009</v>
      </c>
      <c r="I12" s="31">
        <v>48389</v>
      </c>
      <c r="J12" s="31">
        <v>48389</v>
      </c>
      <c r="K12" s="32">
        <v>26969</v>
      </c>
      <c r="L12" s="24">
        <f t="shared" si="1"/>
        <v>26957.63</v>
      </c>
      <c r="M12" s="24">
        <v>0</v>
      </c>
      <c r="N12" s="24">
        <v>0</v>
      </c>
      <c r="O12" s="24">
        <v>22913.98</v>
      </c>
      <c r="P12" s="25">
        <v>4043.65</v>
      </c>
      <c r="Q12" s="33">
        <f t="shared" si="0"/>
        <v>0.9996</v>
      </c>
      <c r="S12" s="70"/>
    </row>
    <row r="13" spans="1:17" s="3" customFormat="1" ht="36">
      <c r="A13" s="57" t="s">
        <v>33</v>
      </c>
      <c r="B13" s="28">
        <v>853</v>
      </c>
      <c r="C13" s="28">
        <v>85395</v>
      </c>
      <c r="D13" s="29" t="s">
        <v>69</v>
      </c>
      <c r="E13" s="29" t="s">
        <v>4</v>
      </c>
      <c r="F13" s="30" t="s">
        <v>1</v>
      </c>
      <c r="G13" s="28">
        <v>2008</v>
      </c>
      <c r="H13" s="28">
        <v>2009</v>
      </c>
      <c r="I13" s="31">
        <v>47843</v>
      </c>
      <c r="J13" s="31">
        <v>47843</v>
      </c>
      <c r="K13" s="32">
        <v>21789</v>
      </c>
      <c r="L13" s="24">
        <f t="shared" si="1"/>
        <v>21750.14</v>
      </c>
      <c r="M13" s="24">
        <v>0</v>
      </c>
      <c r="N13" s="24">
        <v>0</v>
      </c>
      <c r="O13" s="24">
        <v>18487.61</v>
      </c>
      <c r="P13" s="25">
        <v>3262.53</v>
      </c>
      <c r="Q13" s="33">
        <f t="shared" si="0"/>
        <v>0.9982</v>
      </c>
    </row>
    <row r="14" spans="1:17" s="3" customFormat="1" ht="36">
      <c r="A14" s="57" t="s">
        <v>34</v>
      </c>
      <c r="B14" s="28">
        <v>853</v>
      </c>
      <c r="C14" s="28">
        <v>85395</v>
      </c>
      <c r="D14" s="29" t="s">
        <v>69</v>
      </c>
      <c r="E14" s="29" t="s">
        <v>5</v>
      </c>
      <c r="F14" s="30" t="s">
        <v>1</v>
      </c>
      <c r="G14" s="28">
        <v>2008</v>
      </c>
      <c r="H14" s="28">
        <v>2009</v>
      </c>
      <c r="I14" s="31">
        <v>49549</v>
      </c>
      <c r="J14" s="31">
        <v>49549</v>
      </c>
      <c r="K14" s="32">
        <v>27449</v>
      </c>
      <c r="L14" s="24">
        <f t="shared" si="1"/>
        <v>27432.62</v>
      </c>
      <c r="M14" s="24">
        <v>0</v>
      </c>
      <c r="N14" s="24">
        <v>0</v>
      </c>
      <c r="O14" s="24">
        <v>23317.72</v>
      </c>
      <c r="P14" s="25">
        <v>4114.9</v>
      </c>
      <c r="Q14" s="33">
        <f t="shared" si="0"/>
        <v>0.9994</v>
      </c>
    </row>
    <row r="15" spans="1:17" s="3" customFormat="1" ht="36">
      <c r="A15" s="57" t="s">
        <v>35</v>
      </c>
      <c r="B15" s="28">
        <v>853</v>
      </c>
      <c r="C15" s="28">
        <v>85395</v>
      </c>
      <c r="D15" s="29" t="s">
        <v>69</v>
      </c>
      <c r="E15" s="29" t="s">
        <v>7</v>
      </c>
      <c r="F15" s="30" t="s">
        <v>1</v>
      </c>
      <c r="G15" s="28">
        <v>2008</v>
      </c>
      <c r="H15" s="28">
        <v>2009</v>
      </c>
      <c r="I15" s="31">
        <v>48389</v>
      </c>
      <c r="J15" s="31">
        <v>48389</v>
      </c>
      <c r="K15" s="32">
        <v>26969</v>
      </c>
      <c r="L15" s="24">
        <f t="shared" si="1"/>
        <v>26957.63</v>
      </c>
      <c r="M15" s="24">
        <v>0</v>
      </c>
      <c r="N15" s="24">
        <v>0</v>
      </c>
      <c r="O15" s="24">
        <v>22913.98</v>
      </c>
      <c r="P15" s="25">
        <v>4043.65</v>
      </c>
      <c r="Q15" s="33">
        <f>SUM(L15/K15)</f>
        <v>0.9996</v>
      </c>
    </row>
    <row r="16" spans="1:17" s="3" customFormat="1" ht="48">
      <c r="A16" s="57" t="s">
        <v>6</v>
      </c>
      <c r="B16" s="28">
        <v>853</v>
      </c>
      <c r="C16" s="28">
        <v>85395</v>
      </c>
      <c r="D16" s="29" t="s">
        <v>69</v>
      </c>
      <c r="E16" s="29" t="s">
        <v>9</v>
      </c>
      <c r="F16" s="30" t="s">
        <v>1</v>
      </c>
      <c r="G16" s="28">
        <v>2008</v>
      </c>
      <c r="H16" s="28">
        <v>2009</v>
      </c>
      <c r="I16" s="31">
        <v>49549</v>
      </c>
      <c r="J16" s="31">
        <f>I16</f>
        <v>49549</v>
      </c>
      <c r="K16" s="32">
        <v>27449</v>
      </c>
      <c r="L16" s="24">
        <f t="shared" si="1"/>
        <v>27432.62</v>
      </c>
      <c r="M16" s="24">
        <v>0</v>
      </c>
      <c r="N16" s="24">
        <v>0</v>
      </c>
      <c r="O16" s="24">
        <v>23317.72</v>
      </c>
      <c r="P16" s="25">
        <v>4114.9</v>
      </c>
      <c r="Q16" s="33">
        <f t="shared" si="0"/>
        <v>0.9994</v>
      </c>
    </row>
    <row r="17" spans="1:17" s="3" customFormat="1" ht="36">
      <c r="A17" s="57" t="s">
        <v>8</v>
      </c>
      <c r="B17" s="28">
        <v>853</v>
      </c>
      <c r="C17" s="28">
        <v>85395</v>
      </c>
      <c r="D17" s="29" t="s">
        <v>69</v>
      </c>
      <c r="E17" s="29" t="s">
        <v>11</v>
      </c>
      <c r="F17" s="30" t="s">
        <v>1</v>
      </c>
      <c r="G17" s="28">
        <v>2008</v>
      </c>
      <c r="H17" s="28">
        <v>2009</v>
      </c>
      <c r="I17" s="31">
        <v>47843</v>
      </c>
      <c r="J17" s="31">
        <v>47843</v>
      </c>
      <c r="K17" s="32">
        <v>21789</v>
      </c>
      <c r="L17" s="24">
        <f t="shared" si="1"/>
        <v>21763.11</v>
      </c>
      <c r="M17" s="24">
        <v>0</v>
      </c>
      <c r="N17" s="24">
        <v>0</v>
      </c>
      <c r="O17" s="24">
        <v>18498.66</v>
      </c>
      <c r="P17" s="25">
        <v>3264.45</v>
      </c>
      <c r="Q17" s="33">
        <f t="shared" si="0"/>
        <v>0.9988</v>
      </c>
    </row>
    <row r="18" spans="1:17" s="3" customFormat="1" ht="36">
      <c r="A18" s="57" t="s">
        <v>10</v>
      </c>
      <c r="B18" s="28">
        <v>853</v>
      </c>
      <c r="C18" s="28">
        <v>85395</v>
      </c>
      <c r="D18" s="29" t="s">
        <v>69</v>
      </c>
      <c r="E18" s="29" t="s">
        <v>13</v>
      </c>
      <c r="F18" s="34" t="s">
        <v>1</v>
      </c>
      <c r="G18" s="28">
        <v>2008</v>
      </c>
      <c r="H18" s="28">
        <v>2009</v>
      </c>
      <c r="I18" s="31">
        <v>47889</v>
      </c>
      <c r="J18" s="31">
        <f>I18</f>
        <v>47889</v>
      </c>
      <c r="K18" s="32">
        <v>26469</v>
      </c>
      <c r="L18" s="24">
        <f t="shared" si="1"/>
        <v>26457.63</v>
      </c>
      <c r="M18" s="24">
        <v>0</v>
      </c>
      <c r="N18" s="24">
        <v>0</v>
      </c>
      <c r="O18" s="24">
        <v>22488.99</v>
      </c>
      <c r="P18" s="25">
        <v>3968.64</v>
      </c>
      <c r="Q18" s="33">
        <f t="shared" si="0"/>
        <v>0.9996</v>
      </c>
    </row>
    <row r="19" spans="1:17" s="3" customFormat="1" ht="36">
      <c r="A19" s="57" t="s">
        <v>12</v>
      </c>
      <c r="B19" s="28">
        <v>853</v>
      </c>
      <c r="C19" s="28">
        <v>85395</v>
      </c>
      <c r="D19" s="29" t="s">
        <v>69</v>
      </c>
      <c r="E19" s="29" t="s">
        <v>15</v>
      </c>
      <c r="F19" s="34" t="s">
        <v>1</v>
      </c>
      <c r="G19" s="28">
        <v>2008</v>
      </c>
      <c r="H19" s="28">
        <v>2009</v>
      </c>
      <c r="I19" s="31">
        <v>47889</v>
      </c>
      <c r="J19" s="31">
        <v>47889</v>
      </c>
      <c r="K19" s="32">
        <v>26469</v>
      </c>
      <c r="L19" s="24">
        <f t="shared" si="1"/>
        <v>26456.63</v>
      </c>
      <c r="M19" s="24">
        <v>0</v>
      </c>
      <c r="N19" s="24">
        <v>0</v>
      </c>
      <c r="O19" s="24">
        <v>22488.12</v>
      </c>
      <c r="P19" s="25">
        <v>3968.51</v>
      </c>
      <c r="Q19" s="33">
        <f t="shared" si="0"/>
        <v>0.9995</v>
      </c>
    </row>
    <row r="20" spans="1:17" s="3" customFormat="1" ht="36">
      <c r="A20" s="57" t="s">
        <v>14</v>
      </c>
      <c r="B20" s="28">
        <v>853</v>
      </c>
      <c r="C20" s="28">
        <v>85395</v>
      </c>
      <c r="D20" s="29" t="s">
        <v>69</v>
      </c>
      <c r="E20" s="29" t="s">
        <v>17</v>
      </c>
      <c r="F20" s="30" t="s">
        <v>1</v>
      </c>
      <c r="G20" s="28">
        <v>2008</v>
      </c>
      <c r="H20" s="28">
        <v>2009</v>
      </c>
      <c r="I20" s="31">
        <v>45630</v>
      </c>
      <c r="J20" s="31">
        <v>45630</v>
      </c>
      <c r="K20" s="32">
        <v>20142</v>
      </c>
      <c r="L20" s="24">
        <f t="shared" si="1"/>
        <v>20060.12</v>
      </c>
      <c r="M20" s="24">
        <v>0</v>
      </c>
      <c r="N20" s="24">
        <v>0</v>
      </c>
      <c r="O20" s="24">
        <v>17051.11</v>
      </c>
      <c r="P20" s="25">
        <v>3009.01</v>
      </c>
      <c r="Q20" s="33">
        <f t="shared" si="0"/>
        <v>0.9959</v>
      </c>
    </row>
    <row r="21" spans="1:17" s="3" customFormat="1" ht="36">
      <c r="A21" s="57" t="s">
        <v>16</v>
      </c>
      <c r="B21" s="28">
        <v>853</v>
      </c>
      <c r="C21" s="28">
        <v>85395</v>
      </c>
      <c r="D21" s="29" t="s">
        <v>69</v>
      </c>
      <c r="E21" s="29" t="s">
        <v>19</v>
      </c>
      <c r="F21" s="30" t="s">
        <v>1</v>
      </c>
      <c r="G21" s="28">
        <v>2008</v>
      </c>
      <c r="H21" s="28">
        <v>2009</v>
      </c>
      <c r="I21" s="31">
        <v>48689</v>
      </c>
      <c r="J21" s="31">
        <v>48689</v>
      </c>
      <c r="K21" s="32">
        <v>27169</v>
      </c>
      <c r="L21" s="24">
        <f t="shared" si="1"/>
        <v>27156.62</v>
      </c>
      <c r="M21" s="24">
        <v>0</v>
      </c>
      <c r="N21" s="24">
        <v>0</v>
      </c>
      <c r="O21" s="24">
        <v>23083.13</v>
      </c>
      <c r="P21" s="25">
        <v>4073.49</v>
      </c>
      <c r="Q21" s="33">
        <f t="shared" si="0"/>
        <v>0.9995</v>
      </c>
    </row>
    <row r="22" spans="1:17" s="3" customFormat="1" ht="36.75" thickBot="1">
      <c r="A22" s="57" t="s">
        <v>18</v>
      </c>
      <c r="B22" s="35">
        <v>853</v>
      </c>
      <c r="C22" s="35">
        <v>85395</v>
      </c>
      <c r="D22" s="36" t="s">
        <v>69</v>
      </c>
      <c r="E22" s="36" t="s">
        <v>21</v>
      </c>
      <c r="F22" s="37" t="s">
        <v>1</v>
      </c>
      <c r="G22" s="35">
        <v>2008</v>
      </c>
      <c r="H22" s="35">
        <v>2009</v>
      </c>
      <c r="I22" s="38">
        <v>47889</v>
      </c>
      <c r="J22" s="38">
        <v>47889</v>
      </c>
      <c r="K22" s="39">
        <v>26469</v>
      </c>
      <c r="L22" s="40">
        <f t="shared" si="1"/>
        <v>26456.62</v>
      </c>
      <c r="M22" s="40">
        <v>0</v>
      </c>
      <c r="N22" s="40">
        <v>0</v>
      </c>
      <c r="O22" s="40">
        <v>22488.12</v>
      </c>
      <c r="P22" s="41">
        <v>3968.5</v>
      </c>
      <c r="Q22" s="42">
        <f t="shared" si="0"/>
        <v>0.9995</v>
      </c>
    </row>
    <row r="23" spans="1:17" ht="12.75" thickBot="1">
      <c r="A23" s="68">
        <v>1</v>
      </c>
      <c r="B23" s="43">
        <v>2</v>
      </c>
      <c r="C23" s="43">
        <v>3</v>
      </c>
      <c r="D23" s="44">
        <v>4</v>
      </c>
      <c r="E23" s="44">
        <v>5</v>
      </c>
      <c r="F23" s="44">
        <v>6</v>
      </c>
      <c r="G23" s="44">
        <v>7</v>
      </c>
      <c r="H23" s="44">
        <v>8</v>
      </c>
      <c r="I23" s="44">
        <v>9</v>
      </c>
      <c r="J23" s="44">
        <v>10</v>
      </c>
      <c r="K23" s="44">
        <v>11</v>
      </c>
      <c r="L23" s="44">
        <v>12</v>
      </c>
      <c r="M23" s="45">
        <v>13</v>
      </c>
      <c r="N23" s="44">
        <v>14</v>
      </c>
      <c r="O23" s="46">
        <v>15</v>
      </c>
      <c r="P23" s="46">
        <v>16</v>
      </c>
      <c r="Q23" s="47">
        <v>17</v>
      </c>
    </row>
    <row r="24" spans="1:17" s="3" customFormat="1" ht="25.5">
      <c r="A24" s="58" t="s">
        <v>20</v>
      </c>
      <c r="B24" s="59">
        <v>853</v>
      </c>
      <c r="C24" s="59">
        <v>85395</v>
      </c>
      <c r="D24" s="60" t="s">
        <v>69</v>
      </c>
      <c r="E24" s="60" t="s">
        <v>47</v>
      </c>
      <c r="F24" s="61" t="s">
        <v>1</v>
      </c>
      <c r="G24" s="59">
        <v>2008</v>
      </c>
      <c r="H24" s="59">
        <v>2009</v>
      </c>
      <c r="I24" s="62">
        <v>45169</v>
      </c>
      <c r="J24" s="62">
        <v>45169</v>
      </c>
      <c r="K24" s="63">
        <v>26469</v>
      </c>
      <c r="L24" s="64">
        <f>SUM(M24:P24)</f>
        <v>11512.47</v>
      </c>
      <c r="M24" s="64">
        <v>0</v>
      </c>
      <c r="N24" s="64">
        <v>0</v>
      </c>
      <c r="O24" s="64">
        <v>9785.6</v>
      </c>
      <c r="P24" s="65">
        <v>1726.87</v>
      </c>
      <c r="Q24" s="67">
        <f>SUM(L24/K24)</f>
        <v>0.4349</v>
      </c>
    </row>
    <row r="25" spans="1:17" s="3" customFormat="1" ht="48">
      <c r="A25" s="57" t="s">
        <v>22</v>
      </c>
      <c r="B25" s="19">
        <v>900</v>
      </c>
      <c r="C25" s="19">
        <v>90001</v>
      </c>
      <c r="D25" s="20" t="s">
        <v>60</v>
      </c>
      <c r="E25" s="20" t="s">
        <v>24</v>
      </c>
      <c r="F25" s="21" t="s">
        <v>61</v>
      </c>
      <c r="G25" s="19">
        <v>2007</v>
      </c>
      <c r="H25" s="19">
        <v>2009</v>
      </c>
      <c r="I25" s="22">
        <v>1874432</v>
      </c>
      <c r="J25" s="22">
        <v>1800000</v>
      </c>
      <c r="K25" s="23">
        <v>1265000</v>
      </c>
      <c r="L25" s="24">
        <f t="shared" si="1"/>
        <v>61850.51</v>
      </c>
      <c r="M25" s="24"/>
      <c r="N25" s="24">
        <v>61850.51</v>
      </c>
      <c r="O25" s="24">
        <v>0</v>
      </c>
      <c r="P25" s="25">
        <v>0</v>
      </c>
      <c r="Q25" s="26">
        <f t="shared" si="0"/>
        <v>0.0489</v>
      </c>
    </row>
    <row r="26" spans="1:17" s="3" customFormat="1" ht="26.25" thickBot="1">
      <c r="A26" s="66" t="s">
        <v>23</v>
      </c>
      <c r="B26" s="48">
        <v>921</v>
      </c>
      <c r="C26" s="48">
        <v>92109</v>
      </c>
      <c r="D26" s="49" t="s">
        <v>25</v>
      </c>
      <c r="E26" s="49" t="s">
        <v>48</v>
      </c>
      <c r="F26" s="50" t="s">
        <v>61</v>
      </c>
      <c r="G26" s="48">
        <v>2006</v>
      </c>
      <c r="H26" s="48">
        <v>2009</v>
      </c>
      <c r="I26" s="15">
        <v>1070000</v>
      </c>
      <c r="J26" s="15">
        <v>1000000</v>
      </c>
      <c r="K26" s="16">
        <v>510000</v>
      </c>
      <c r="L26" s="17">
        <f t="shared" si="1"/>
        <v>9760</v>
      </c>
      <c r="M26" s="17">
        <v>9760</v>
      </c>
      <c r="N26" s="17">
        <v>0</v>
      </c>
      <c r="O26" s="17">
        <v>0</v>
      </c>
      <c r="P26" s="18">
        <v>0</v>
      </c>
      <c r="Q26" s="51">
        <f t="shared" si="0"/>
        <v>0.0191</v>
      </c>
    </row>
    <row r="27" spans="1:17" ht="16.5" thickBot="1">
      <c r="A27" s="75" t="s">
        <v>28</v>
      </c>
      <c r="B27" s="76"/>
      <c r="C27" s="76"/>
      <c r="D27" s="76"/>
      <c r="E27" s="76"/>
      <c r="F27" s="76"/>
      <c r="G27" s="76"/>
      <c r="H27" s="76"/>
      <c r="I27" s="52">
        <f>SUM(I6:I22,I24:I26)</f>
        <v>6671550</v>
      </c>
      <c r="J27" s="52">
        <f>SUM(J6:J22,J24:J26)</f>
        <v>6482018</v>
      </c>
      <c r="K27" s="52">
        <f>SUM(K6:K22,K24:K26)</f>
        <v>3764986</v>
      </c>
      <c r="L27" s="53">
        <f>SUM(M27:P27)</f>
        <v>863072.87</v>
      </c>
      <c r="M27" s="54">
        <f>SUM(M6:M22,M24:M26)</f>
        <v>42267.46</v>
      </c>
      <c r="N27" s="54">
        <f>SUM(N6:N22,N24:N26)</f>
        <v>61850.51</v>
      </c>
      <c r="O27" s="54">
        <f>SUM(O6:O22,O24:O26)</f>
        <v>670021.16</v>
      </c>
      <c r="P27" s="54">
        <f>SUM(P6:P22,P24:P26)</f>
        <v>88933.74</v>
      </c>
      <c r="Q27" s="55">
        <f t="shared" si="0"/>
        <v>0.2292</v>
      </c>
    </row>
  </sheetData>
  <sheetProtection/>
  <mergeCells count="15">
    <mergeCell ref="A27:H27"/>
    <mergeCell ref="A1:Q1"/>
    <mergeCell ref="J3:J4"/>
    <mergeCell ref="K3:K4"/>
    <mergeCell ref="L3:L4"/>
    <mergeCell ref="M3:P3"/>
    <mergeCell ref="F3:F4"/>
    <mergeCell ref="A3:A4"/>
    <mergeCell ref="B3:B4"/>
    <mergeCell ref="I3:I4"/>
    <mergeCell ref="C3:C4"/>
    <mergeCell ref="D3:D4"/>
    <mergeCell ref="E3:E4"/>
    <mergeCell ref="G3:H3"/>
    <mergeCell ref="Q3:Q4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6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2009-03-31T09:10:21Z</dcterms:modified>
  <cp:category/>
  <cp:version/>
  <cp:contentType/>
  <cp:contentStatus/>
</cp:coreProperties>
</file>