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4-dotacje dla zakł. budż." sheetId="1" r:id="rId1"/>
    <sheet name="5-dotacje celowe - programy" sheetId="2" r:id="rId2"/>
    <sheet name="6-dotacje poz." sheetId="3" r:id="rId3"/>
    <sheet name="6-dotacje -pomoc finansowa" sheetId="4" r:id="rId4"/>
    <sheet name="6-dotacje w ramach porozumień" sheetId="5" r:id="rId5"/>
    <sheet name="7-dotacje zadania wspólne" sheetId="6" r:id="rId6"/>
  </sheets>
  <definedNames>
    <definedName name="_xlnm.Print_Area" localSheetId="0">'4-dotacje dla zakł. budż.'!$A$1:$G$145</definedName>
    <definedName name="_xlnm.Print_Area" localSheetId="1">'5-dotacje celowe - programy'!$A$1:$G$136</definedName>
    <definedName name="_xlnm.Print_Area" localSheetId="3">'6-dotacje -pomoc finansowa'!$A$1:$G$35</definedName>
    <definedName name="_xlnm.Print_Area" localSheetId="2">'6-dotacje poz.'!$A$1:$G$44</definedName>
    <definedName name="_xlnm.Print_Area" localSheetId="4">'6-dotacje w ramach porozumień'!$A$1:$G$35</definedName>
    <definedName name="_xlnm.Print_Area" localSheetId="5">'7-dotacje zadania wspólne'!$A$1:$G$16</definedName>
  </definedNames>
  <calcPr fullCalcOnLoad="1" fullPrecision="0"/>
</workbook>
</file>

<file path=xl/sharedStrings.xml><?xml version="1.0" encoding="utf-8"?>
<sst xmlns="http://schemas.openxmlformats.org/spreadsheetml/2006/main" count="341" uniqueCount="186">
  <si>
    <t>Stowarzyszenie Hospicjum Królowej Apostołów</t>
  </si>
  <si>
    <t>Fundacja Zachodniopomorskie Hospicjum dla Dzieci</t>
  </si>
  <si>
    <t xml:space="preserve"> Oddział Regionalny </t>
  </si>
  <si>
    <t>Polickie Towarzystwo Strzeleckie i Miłośników</t>
  </si>
  <si>
    <t>Broni Dawnej "Grajcar"</t>
  </si>
  <si>
    <t xml:space="preserve">Klub Piłkarski Police </t>
  </si>
  <si>
    <t>UKL "Ósemka" w Policach</t>
  </si>
  <si>
    <t>UKS "Activ" w Policach</t>
  </si>
  <si>
    <t xml:space="preserve">UKS "Błyskawica" w Policach </t>
  </si>
  <si>
    <t>Realizacja</t>
  </si>
  <si>
    <t>6:5</t>
  </si>
  <si>
    <t>1.4.1. Dotacje dla zakładów budżetowych.</t>
  </si>
  <si>
    <t>Zakład Gospodarki Komunalnej</t>
  </si>
  <si>
    <t>i Mieszkaniowej, z tego na:</t>
  </si>
  <si>
    <t>a) eksploatację i remonty budynków</t>
  </si>
  <si>
    <t xml:space="preserve">    komunalnych</t>
  </si>
  <si>
    <t>b) wydatki inwestycyjne</t>
  </si>
  <si>
    <t>c) utrzymanie cmentarzy</t>
  </si>
  <si>
    <t>Szkoła Podstawowa nr 1, z tego na:</t>
  </si>
  <si>
    <t>Szkoła Podstawowa nr 2, z tego na:</t>
  </si>
  <si>
    <t>Szkoła Podstawowa nr 3, z tego na:</t>
  </si>
  <si>
    <t>Szkoła Podstawowa nr 6, z tego na:</t>
  </si>
  <si>
    <t>Szkoła Podstawowa nr 8, z tego na:</t>
  </si>
  <si>
    <t>Szkoła Podstawowa w Tanowie, z tego na:</t>
  </si>
  <si>
    <t>Szkoła Podstawowa w Trzebieży, z tego na:</t>
  </si>
  <si>
    <t>Przedszkole Publiczne nr 1, z tego na:</t>
  </si>
  <si>
    <t>Przedszkole Publiczne nr 5, z tego na:</t>
  </si>
  <si>
    <t>Przedszkole Publiczne nr 6, z tego na:</t>
  </si>
  <si>
    <t>Przedszkole Publiczne nr 8, z tego na:</t>
  </si>
  <si>
    <t>Przedszkole Publiczne nr 9, z tego na:</t>
  </si>
  <si>
    <t>Przedszkole Publiczne nr 10, z tego na:</t>
  </si>
  <si>
    <t>Przedszkole Publiczne nr 11, z tego na:</t>
  </si>
  <si>
    <t>Przedszkole Publiczne w Tanowie, z tego na:</t>
  </si>
  <si>
    <t>Przedszkole Publiczne w Trzebieży, z tego na:</t>
  </si>
  <si>
    <t>Gimnazjum nr 1, z tego na:</t>
  </si>
  <si>
    <t>Gimnazjum nr 2, z tego na:</t>
  </si>
  <si>
    <t>Gimnazjum nr 3, z tego na:</t>
  </si>
  <si>
    <t>Gimnazjum nr 4, z tego na:</t>
  </si>
  <si>
    <t>Gimnazjum w Trzebieży, z tego na:</t>
  </si>
  <si>
    <t>Realizacja
6:5</t>
  </si>
  <si>
    <t>Polickie Stowarzyszenie Abstynentów</t>
  </si>
  <si>
    <t>"Ostoja" w Policach</t>
  </si>
  <si>
    <t>Zachodniopomorski w Szczecinie</t>
  </si>
  <si>
    <t>Polskie Stowarzyszenie Diabetyków</t>
  </si>
  <si>
    <t>Polski Związek Niewidomych</t>
  </si>
  <si>
    <t>Polickie Stowarzyszenie Piłki Siatkowej</t>
  </si>
  <si>
    <t>Regionalny Oddział Szczeciński im. Stefana Kaczmarka</t>
  </si>
  <si>
    <t xml:space="preserve">Towarzystwo Przyjaciół Dzieci Zachodniopomorski </t>
  </si>
  <si>
    <t>LKS "Rybak" w Trzebieży</t>
  </si>
  <si>
    <t>AKS "Promień" w Policach</t>
  </si>
  <si>
    <t>Nauczycielski Klub Szachowy</t>
  </si>
  <si>
    <t>"Śmiały" w Policach</t>
  </si>
  <si>
    <t>TKKF "Tytan" w Policach</t>
  </si>
  <si>
    <t>1.4.3. Pozostałe dotacje na zadania publiczne.</t>
  </si>
  <si>
    <t xml:space="preserve">1.4.2. Dotacje celowe na zadania własne Gminy realizowane przez podmioty </t>
  </si>
  <si>
    <t>1.4.4. Dotacje celowe na pomoc finansową 
          dla województwa zachodniopomorskiego.</t>
  </si>
  <si>
    <t>1.4.5. Dotacje celowe na pomoc finansową dla powiatu polickiego.</t>
  </si>
  <si>
    <t>1.4.7. Dotacje celowe na zadania wspólne realizowane w drodze umów 
          lub porozumień między jednostkami samorządu terytorialnego.</t>
  </si>
  <si>
    <t>1.4.6. Dotacje celowe na zadania realizowane na podstawie porozumień 
          (umów) między jednostkami samorządu terytorialnego.</t>
  </si>
  <si>
    <t>Polskie Towarzystwo Turystyczno-Krajoznawcze Oddział</t>
  </si>
  <si>
    <t xml:space="preserve"> - w zakresie promocji ochrony zdrowia, rehabilitacji społecznej i leczniczej oraz profilaktyki zdrowotne</t>
  </si>
  <si>
    <t>Okręg Zachodniopomorski Koło w Policach</t>
  </si>
  <si>
    <t>AMICUS</t>
  </si>
  <si>
    <t xml:space="preserve"> - pozostała działalność</t>
  </si>
  <si>
    <t>Regionalne Stowarzyszenie Literacko-Artystyczne</t>
  </si>
  <si>
    <t>w Policach</t>
  </si>
  <si>
    <t xml:space="preserve"> - Dotacja dla Gminy Miasta Szczecin</t>
  </si>
  <si>
    <t xml:space="preserve">   do przedszkoli niepublicznych w Szczecinie</t>
  </si>
  <si>
    <t xml:space="preserve">   do Przedszkola Specjalnego nr 21 w Szczecinie</t>
  </si>
  <si>
    <t>UKS "Chemiczek" w Policach</t>
  </si>
  <si>
    <t>UKS "Trójka" w Policach</t>
  </si>
  <si>
    <t>IUKP "Wodnik" w Policach</t>
  </si>
  <si>
    <t>UKŻ "Bras" w Policach</t>
  </si>
  <si>
    <t>UKS "Fala" w Trzebieży</t>
  </si>
  <si>
    <t>7</t>
  </si>
  <si>
    <t>Zakład Wodociągów i Kanalizacji</t>
  </si>
  <si>
    <t xml:space="preserve">a) wydatki inwestycyjne </t>
  </si>
  <si>
    <t>a) działalność podstawową</t>
  </si>
  <si>
    <t>b) klasy "0"</t>
  </si>
  <si>
    <t>c) dokształcanie i doskonalenie nauczycieli</t>
  </si>
  <si>
    <t>d) pomoc materialną dla uczniów</t>
  </si>
  <si>
    <t>c) klasy "0"</t>
  </si>
  <si>
    <t>d) dokształcanie i doskonalenie nauczycieli</t>
  </si>
  <si>
    <t>e) pomoc materialną dla uczniów</t>
  </si>
  <si>
    <t>c) stołówki szkolne</t>
  </si>
  <si>
    <t>f) pomoc społeczną - pozostała działalność</t>
  </si>
  <si>
    <t>b) dokształcanie i doskonalenie nauczycieli</t>
  </si>
  <si>
    <t>c) pomoc społeczną - pozostała działalność</t>
  </si>
  <si>
    <t>d) pomoc społeczną - pozostała działalność</t>
  </si>
  <si>
    <t>b) pomoc społeczną - pozostała działalność</t>
  </si>
  <si>
    <t>c) pomoc materialną dla uczniów</t>
  </si>
  <si>
    <t>a) działalność podstawowa</t>
  </si>
  <si>
    <t>Pozostałe</t>
  </si>
  <si>
    <t>Zadania w zakresie działalności na rzecz wspierania osób niepełnosprawnych</t>
  </si>
  <si>
    <t>Stowarzyszenie Kobiet po Mastektonii</t>
  </si>
  <si>
    <t>Poz.</t>
  </si>
  <si>
    <t>w zł</t>
  </si>
  <si>
    <t>x</t>
  </si>
  <si>
    <t>Wykonanie</t>
  </si>
  <si>
    <t xml:space="preserve"> - Biblioteka im. M. Skłodowskiej-Curie</t>
  </si>
  <si>
    <t>2.</t>
  </si>
  <si>
    <t>Zadania w zakresie polityki społecznej</t>
  </si>
  <si>
    <t>Zadania w zakresie pomocy społecznej</t>
  </si>
  <si>
    <t xml:space="preserve"> - organizacja wypoczynku dzieci i młodzieży szkolnej</t>
  </si>
  <si>
    <t xml:space="preserve"> - w zakresie ochrony i konserwacji zabytków</t>
  </si>
  <si>
    <t xml:space="preserve"> - w  zakresie kultury i sztuki</t>
  </si>
  <si>
    <t xml:space="preserve">Polskie Towarzystwo Turystyczno Krajoznawcze </t>
  </si>
  <si>
    <t>1.</t>
  </si>
  <si>
    <t xml:space="preserve">          nienależące do sektora finansów publicznych.</t>
  </si>
  <si>
    <t>Stowarzyszenie Przyjaciół Ziemi Polickiej "Skarb"</t>
  </si>
  <si>
    <t>Zadania w zakresie ochrony zdrowia</t>
  </si>
  <si>
    <t xml:space="preserve"> - w zakresie profilaktyki i rozwiązywania problemów alkoholowych</t>
  </si>
  <si>
    <t>Towarzystwo Przyjaciół Dzieci Zachodniopomorskie</t>
  </si>
  <si>
    <t>Koło Pomocy Chorym na Fenyloketonurię</t>
  </si>
  <si>
    <t>Zachodniopomorski Zarząd Wojewódzki</t>
  </si>
  <si>
    <t>Koło w Policach</t>
  </si>
  <si>
    <t xml:space="preserve"> - ośrodki wsparcia</t>
  </si>
  <si>
    <t xml:space="preserve">Umysłowym Koło Terenowe w Policach </t>
  </si>
  <si>
    <t>Prowadzenie Środowiskowego Domu Samopomocy</t>
  </si>
  <si>
    <t>Zachodniopomorskie Centrum Pomocy Bliźniemu</t>
  </si>
  <si>
    <t xml:space="preserve">Monar - Markot </t>
  </si>
  <si>
    <t xml:space="preserve">Dom Samotnych Matek z Dziećmi </t>
  </si>
  <si>
    <t>Polska Inicjatywa Społeczna</t>
  </si>
  <si>
    <t>Polskie Stowarzyszenie na Rzecz Osób z Upośledzeniem</t>
  </si>
  <si>
    <t>Umysłowym Koło Terenowe w Policach</t>
  </si>
  <si>
    <t>Fundacja Pomocy Chorym na Zanik Mięśni</t>
  </si>
  <si>
    <t>"Polskie Amazonki"</t>
  </si>
  <si>
    <t>Polski Związek Głuchych Oddz. Zachodniopomorski</t>
  </si>
  <si>
    <t>Stowarzyszenie na Rzecz Osób Niepełnosprawnych</t>
  </si>
  <si>
    <t>"Amicus"</t>
  </si>
  <si>
    <t>Polski Związek Głuchych Centrum Diagnozy i Rehabilitacji</t>
  </si>
  <si>
    <t>Dzieci i Młodzieży oraz Osób Dorosłych z Uszkodzonym</t>
  </si>
  <si>
    <t>Słuchem im. M. Góralówny</t>
  </si>
  <si>
    <t>Zadania w zakresie edukacyjnej opieki wychowawczej</t>
  </si>
  <si>
    <t>Parafia Rzymskokatolicka pw. św. Kazimierza</t>
  </si>
  <si>
    <t>Związek Harcerstwa Polskiego</t>
  </si>
  <si>
    <t>Towarzystwo Przyjaciół Dzieci</t>
  </si>
  <si>
    <t>Zachodniopomorski Oddział Regionalny</t>
  </si>
  <si>
    <t>Związek Harcerstwa Rzeczypospolitej</t>
  </si>
  <si>
    <t>Okręg Północno - Zachodni ZHR</t>
  </si>
  <si>
    <t>Zadania w zakresie kultury i ochrony dziedzictwa narodowego</t>
  </si>
  <si>
    <t>Parafia Rzymskokatolicka pw. Wniebowzięcia NMP</t>
  </si>
  <si>
    <t>Parafia Rzymskokatolicka pw. Podwyższenia Krzyża</t>
  </si>
  <si>
    <t>Parafia Rzymskokatolicka pw. Piotra i Pawła</t>
  </si>
  <si>
    <t xml:space="preserve">Parafia Rzymskokatolicka pw. Niepokalanego Poczęcia </t>
  </si>
  <si>
    <t>NMP</t>
  </si>
  <si>
    <t>UKS Champion w Policach</t>
  </si>
  <si>
    <t>Stowarzyszenie Klub Karate  KAMIKAZE</t>
  </si>
  <si>
    <t>Klub Aikido "Shugyo"</t>
  </si>
  <si>
    <t>ręcznie</t>
  </si>
  <si>
    <t>Nazwa zadania</t>
  </si>
  <si>
    <t>Studium wykonalności dla obwodnicy zachodniej miasta Szczecina i przeprawy przez Odrę:</t>
  </si>
  <si>
    <t>(dotacja na wydatki bieżące)</t>
  </si>
  <si>
    <t>Częściowa modernizacja ciągów pieszo-jezdnych                w ul. Piastów w Policach:</t>
  </si>
  <si>
    <t>(dotacja na wydatki inwestycyjne)</t>
  </si>
  <si>
    <t>Remont pływalni, a w szczególności remont basenu:</t>
  </si>
  <si>
    <t xml:space="preserve"> - Miejski Ośrodek Kultury w Policach, z tego na:</t>
  </si>
  <si>
    <t xml:space="preserve">    - działalność bieżącą:</t>
  </si>
  <si>
    <t xml:space="preserve">   w Policach, z tego na:</t>
  </si>
  <si>
    <t xml:space="preserve">    - działalność bieżącą</t>
  </si>
  <si>
    <t>DOTACJE CELOWE</t>
  </si>
  <si>
    <t xml:space="preserve">   z tytułu uczęszczania dzieci z Gminy Police</t>
  </si>
  <si>
    <t xml:space="preserve"> - Dotacja dla Gminy Miasta Szczecin                                                                          </t>
  </si>
  <si>
    <t xml:space="preserve">    na działania profilaktyczne dla osób </t>
  </si>
  <si>
    <t xml:space="preserve">    zagrożonych uzależnieniem od alkoholu</t>
  </si>
  <si>
    <t xml:space="preserve">    - działalność inwestycyjną:</t>
  </si>
  <si>
    <t>1.4. Zestawienie udzielonych dotacji w I półroczu 2008 roku.</t>
  </si>
  <si>
    <t>DOTACJE PODMIOTOWE</t>
  </si>
  <si>
    <t>Hospicjum św. Jana Ewangelisty</t>
  </si>
  <si>
    <t>Chorągiew Zachodniopomorska</t>
  </si>
  <si>
    <t xml:space="preserve"> </t>
  </si>
  <si>
    <t>Plan</t>
  </si>
  <si>
    <t>Dział</t>
  </si>
  <si>
    <t>RAZEM</t>
  </si>
  <si>
    <t>Rozdział</t>
  </si>
  <si>
    <t>Treść</t>
  </si>
  <si>
    <t>z tego:</t>
  </si>
  <si>
    <t>Zadania w zakresie kultury fizycznej i sportu</t>
  </si>
  <si>
    <t>Pozostałe środki na pomoc materialną dla uczniów</t>
  </si>
  <si>
    <t>Dotacje celowe na realizację projektu pn. "Pobudka – rozwój potencjału zawodowego młodzieży w wieku 18 – 25 lat",</t>
  </si>
  <si>
    <t xml:space="preserve"> - dotacja celowa dla Gminy Dobra</t>
  </si>
  <si>
    <t xml:space="preserve"> - dotacja celowa dla Gminy Kołbaskowo</t>
  </si>
  <si>
    <t xml:space="preserve"> - dotacja celowa dla Gminy Nowe Warpno</t>
  </si>
  <si>
    <t xml:space="preserve"> - dotacja celowa dla Powiatu Polickiego</t>
  </si>
  <si>
    <t>Zadania w zakresie upowszechniania turystyki</t>
  </si>
  <si>
    <t>Żłobek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</si>
</sst>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  <numFmt numFmtId="186" formatCode="0.000%"/>
    <numFmt numFmtId="187" formatCode="#,##0.000"/>
    <numFmt numFmtId="188" formatCode="#,##0.0000"/>
  </numFmts>
  <fonts count="4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9"/>
      <name val="Arial"/>
      <family val="0"/>
    </font>
    <font>
      <sz val="9"/>
      <color indexed="48"/>
      <name val="Arial CE"/>
      <family val="2"/>
    </font>
    <font>
      <sz val="9"/>
      <color indexed="57"/>
      <name val="Arial CE"/>
      <family val="2"/>
    </font>
    <font>
      <sz val="9"/>
      <color indexed="8"/>
      <name val="Arial CE"/>
      <family val="2"/>
    </font>
    <font>
      <b/>
      <sz val="14"/>
      <color indexed="8"/>
      <name val="Arial CE"/>
      <family val="2"/>
    </font>
    <font>
      <i/>
      <u val="single"/>
      <sz val="9"/>
      <color indexed="8"/>
      <name val="Arial CE"/>
      <family val="2"/>
    </font>
    <font>
      <b/>
      <sz val="9"/>
      <color indexed="8"/>
      <name val="Arial CE"/>
      <family val="2"/>
    </font>
    <font>
      <b/>
      <i/>
      <u val="single"/>
      <sz val="9"/>
      <name val="Arial CE"/>
      <family val="0"/>
    </font>
    <font>
      <b/>
      <sz val="9"/>
      <color indexed="10"/>
      <name val="Arial CE"/>
      <family val="2"/>
    </font>
    <font>
      <u val="single"/>
      <sz val="9"/>
      <name val="Arial CE"/>
      <family val="2"/>
    </font>
    <font>
      <u val="single"/>
      <sz val="9"/>
      <color indexed="8"/>
      <name val="Arial CE"/>
      <family val="2"/>
    </font>
    <font>
      <b/>
      <i/>
      <sz val="9"/>
      <name val="Arial CE"/>
      <family val="2"/>
    </font>
    <font>
      <i/>
      <sz val="9"/>
      <color indexed="8"/>
      <name val="Arial CE"/>
      <family val="2"/>
    </font>
    <font>
      <b/>
      <i/>
      <sz val="9"/>
      <color indexed="10"/>
      <name val="Arial CE"/>
      <family val="2"/>
    </font>
    <font>
      <b/>
      <i/>
      <sz val="9"/>
      <color indexed="8"/>
      <name val="Arial CE"/>
      <family val="2"/>
    </font>
    <font>
      <b/>
      <i/>
      <u val="single"/>
      <sz val="9"/>
      <color indexed="8"/>
      <name val="Arial CE"/>
      <family val="2"/>
    </font>
    <font>
      <sz val="9"/>
      <color indexed="12"/>
      <name val="Arial CE"/>
      <family val="2"/>
    </font>
    <font>
      <sz val="9"/>
      <color indexed="13"/>
      <name val="Arial CE"/>
      <family val="2"/>
    </font>
    <font>
      <sz val="9"/>
      <color indexed="41"/>
      <name val="Arial CE"/>
      <family val="2"/>
    </font>
    <font>
      <sz val="9"/>
      <color indexed="14"/>
      <name val="Arial CE"/>
      <family val="2"/>
    </font>
    <font>
      <i/>
      <u val="single"/>
      <sz val="9"/>
      <color indexed="48"/>
      <name val="Arial CE"/>
      <family val="2"/>
    </font>
    <font>
      <sz val="10"/>
      <color indexed="4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5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9" fontId="0" fillId="0" borderId="1" xfId="21" applyFont="1" applyBorder="1" applyAlignment="1">
      <alignment/>
    </xf>
    <xf numFmtId="0" fontId="11" fillId="0" borderId="0" xfId="18" applyFont="1" applyAlignment="1">
      <alignment horizontal="left"/>
      <protection/>
    </xf>
    <xf numFmtId="0" fontId="0" fillId="0" borderId="0" xfId="18">
      <alignment/>
      <protection/>
    </xf>
    <xf numFmtId="0" fontId="0" fillId="0" borderId="0" xfId="18" applyFont="1">
      <alignment/>
      <protection/>
    </xf>
    <xf numFmtId="0" fontId="6" fillId="0" borderId="0" xfId="18" applyFont="1">
      <alignment/>
      <protection/>
    </xf>
    <xf numFmtId="0" fontId="0" fillId="0" borderId="2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>
      <alignment/>
      <protection/>
    </xf>
    <xf numFmtId="0" fontId="0" fillId="0" borderId="4" xfId="18" applyFont="1" applyBorder="1" applyAlignment="1">
      <alignment horizontal="center"/>
      <protection/>
    </xf>
    <xf numFmtId="0" fontId="0" fillId="0" borderId="3" xfId="18" applyFont="1" applyBorder="1">
      <alignment/>
      <protection/>
    </xf>
    <xf numFmtId="0" fontId="0" fillId="0" borderId="5" xfId="18" applyFont="1" applyBorder="1">
      <alignment/>
      <protection/>
    </xf>
    <xf numFmtId="0" fontId="15" fillId="0" borderId="4" xfId="18" applyFont="1" applyBorder="1">
      <alignment/>
      <protection/>
    </xf>
    <xf numFmtId="3" fontId="15" fillId="0" borderId="5" xfId="18" applyNumberFormat="1" applyFont="1" applyBorder="1">
      <alignment/>
      <protection/>
    </xf>
    <xf numFmtId="0" fontId="0" fillId="0" borderId="6" xfId="18" applyFont="1" applyBorder="1">
      <alignment/>
      <protection/>
    </xf>
    <xf numFmtId="0" fontId="12" fillId="0" borderId="0" xfId="18" applyFont="1" applyAlignment="1">
      <alignment horizontal="right" vertical="center"/>
      <protection/>
    </xf>
    <xf numFmtId="0" fontId="0" fillId="0" borderId="5" xfId="18" applyBorder="1">
      <alignment/>
      <protection/>
    </xf>
    <xf numFmtId="0" fontId="0" fillId="0" borderId="7" xfId="18" applyBorder="1">
      <alignment/>
      <protection/>
    </xf>
    <xf numFmtId="0" fontId="10" fillId="0" borderId="4" xfId="18" applyFont="1" applyBorder="1">
      <alignment/>
      <protection/>
    </xf>
    <xf numFmtId="0" fontId="0" fillId="0" borderId="4" xfId="18" applyFont="1" applyFill="1" applyBorder="1">
      <alignment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0" xfId="18" applyFont="1" applyFill="1">
      <alignment/>
      <protection/>
    </xf>
    <xf numFmtId="0" fontId="15" fillId="0" borderId="0" xfId="18" applyFont="1">
      <alignment/>
      <protection/>
    </xf>
    <xf numFmtId="0" fontId="15" fillId="0" borderId="3" xfId="18" applyFont="1" applyBorder="1" applyAlignment="1">
      <alignment horizontal="center"/>
      <protection/>
    </xf>
    <xf numFmtId="0" fontId="7" fillId="0" borderId="2" xfId="18" applyFont="1" applyBorder="1">
      <alignment/>
      <protection/>
    </xf>
    <xf numFmtId="0" fontId="7" fillId="0" borderId="6" xfId="18" applyFont="1" applyBorder="1">
      <alignment/>
      <protection/>
    </xf>
    <xf numFmtId="3" fontId="0" fillId="0" borderId="0" xfId="18" applyNumberFormat="1" applyFont="1">
      <alignment/>
      <protection/>
    </xf>
    <xf numFmtId="3" fontId="18" fillId="0" borderId="0" xfId="18" applyNumberFormat="1" applyFont="1">
      <alignment/>
      <protection/>
    </xf>
    <xf numFmtId="3" fontId="19" fillId="0" borderId="0" xfId="18" applyNumberFormat="1" applyFont="1">
      <alignment/>
      <protection/>
    </xf>
    <xf numFmtId="3" fontId="15" fillId="0" borderId="0" xfId="18" applyNumberFormat="1" applyFont="1">
      <alignment/>
      <protection/>
    </xf>
    <xf numFmtId="0" fontId="20" fillId="0" borderId="4" xfId="18" applyFont="1" applyBorder="1" applyAlignment="1">
      <alignment horizontal="center"/>
      <protection/>
    </xf>
    <xf numFmtId="3" fontId="20" fillId="0" borderId="4" xfId="18" applyNumberFormat="1" applyFont="1" applyBorder="1" applyAlignment="1">
      <alignment horizontal="right"/>
      <protection/>
    </xf>
    <xf numFmtId="10" fontId="10" fillId="0" borderId="8" xfId="21" applyNumberFormat="1" applyFont="1" applyBorder="1" applyAlignment="1">
      <alignment/>
    </xf>
    <xf numFmtId="10" fontId="0" fillId="0" borderId="1" xfId="21" applyNumberFormat="1" applyFont="1" applyBorder="1" applyAlignment="1">
      <alignment/>
    </xf>
    <xf numFmtId="10" fontId="0" fillId="0" borderId="8" xfId="21" applyNumberFormat="1" applyFont="1" applyBorder="1" applyAlignment="1">
      <alignment/>
    </xf>
    <xf numFmtId="10" fontId="0" fillId="0" borderId="9" xfId="21" applyNumberFormat="1" applyFont="1" applyBorder="1" applyAlignment="1">
      <alignment/>
    </xf>
    <xf numFmtId="10" fontId="0" fillId="0" borderId="10" xfId="21" applyNumberFormat="1" applyFont="1" applyBorder="1" applyAlignment="1">
      <alignment/>
    </xf>
    <xf numFmtId="10" fontId="0" fillId="0" borderId="1" xfId="21" applyNumberFormat="1" applyFont="1" applyBorder="1" applyAlignment="1">
      <alignment/>
    </xf>
    <xf numFmtId="10" fontId="0" fillId="0" borderId="8" xfId="21" applyNumberFormat="1" applyFont="1" applyBorder="1" applyAlignment="1">
      <alignment/>
    </xf>
    <xf numFmtId="0" fontId="0" fillId="0" borderId="4" xfId="18" applyFont="1" applyBorder="1" applyAlignment="1">
      <alignment horizontal="left" wrapText="1"/>
      <protection/>
    </xf>
    <xf numFmtId="0" fontId="0" fillId="0" borderId="5" xfId="18" applyFont="1" applyBorder="1" applyAlignment="1">
      <alignment wrapText="1"/>
      <protection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6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4" xfId="19" applyFont="1" applyBorder="1">
      <alignment/>
      <protection/>
    </xf>
    <xf numFmtId="0" fontId="0" fillId="0" borderId="4" xfId="19" applyFont="1" applyBorder="1" applyAlignment="1">
      <alignment horizontal="center"/>
      <protection/>
    </xf>
    <xf numFmtId="3" fontId="0" fillId="0" borderId="4" xfId="19" applyNumberFormat="1" applyFont="1" applyBorder="1">
      <alignment/>
      <protection/>
    </xf>
    <xf numFmtId="4" fontId="0" fillId="0" borderId="4" xfId="19" applyNumberFormat="1" applyFont="1" applyBorder="1">
      <alignment/>
      <protection/>
    </xf>
    <xf numFmtId="3" fontId="10" fillId="0" borderId="11" xfId="19" applyNumberFormat="1" applyFont="1" applyBorder="1">
      <alignment/>
      <protection/>
    </xf>
    <xf numFmtId="4" fontId="10" fillId="0" borderId="11" xfId="19" applyNumberFormat="1" applyFont="1" applyBorder="1">
      <alignment/>
      <protection/>
    </xf>
    <xf numFmtId="0" fontId="0" fillId="0" borderId="3" xfId="19" applyFont="1" applyBorder="1">
      <alignment/>
      <protection/>
    </xf>
    <xf numFmtId="0" fontId="19" fillId="0" borderId="0" xfId="19" applyFont="1">
      <alignment/>
      <protection/>
    </xf>
    <xf numFmtId="0" fontId="0" fillId="0" borderId="12" xfId="19" applyFont="1" applyBorder="1">
      <alignment/>
      <protection/>
    </xf>
    <xf numFmtId="0" fontId="0" fillId="0" borderId="11" xfId="19" applyFont="1" applyBorder="1">
      <alignment/>
      <protection/>
    </xf>
    <xf numFmtId="0" fontId="0" fillId="0" borderId="11" xfId="19" applyFont="1" applyBorder="1" applyAlignment="1">
      <alignment horizontal="center"/>
      <protection/>
    </xf>
    <xf numFmtId="3" fontId="0" fillId="0" borderId="11" xfId="19" applyNumberFormat="1" applyFont="1" applyBorder="1">
      <alignment/>
      <protection/>
    </xf>
    <xf numFmtId="4" fontId="0" fillId="0" borderId="11" xfId="19" applyNumberFormat="1" applyFont="1" applyBorder="1">
      <alignment/>
      <protection/>
    </xf>
    <xf numFmtId="3" fontId="10" fillId="0" borderId="13" xfId="19" applyNumberFormat="1" applyFont="1" applyBorder="1">
      <alignment/>
      <protection/>
    </xf>
    <xf numFmtId="4" fontId="10" fillId="0" borderId="13" xfId="19" applyNumberFormat="1" applyFont="1" applyBorder="1">
      <alignment/>
      <protection/>
    </xf>
    <xf numFmtId="0" fontId="0" fillId="0" borderId="5" xfId="19" applyFont="1" applyBorder="1" applyAlignment="1">
      <alignment horizontal="center"/>
      <protection/>
    </xf>
    <xf numFmtId="3" fontId="0" fillId="0" borderId="5" xfId="19" applyNumberFormat="1" applyFont="1" applyBorder="1">
      <alignment/>
      <protection/>
    </xf>
    <xf numFmtId="4" fontId="0" fillId="0" borderId="0" xfId="19" applyNumberFormat="1" applyFont="1" applyBorder="1">
      <alignment/>
      <protection/>
    </xf>
    <xf numFmtId="4" fontId="0" fillId="0" borderId="5" xfId="19" applyNumberFormat="1" applyFont="1" applyBorder="1">
      <alignment/>
      <protection/>
    </xf>
    <xf numFmtId="0" fontId="0" fillId="0" borderId="12" xfId="19" applyFont="1" applyBorder="1" applyAlignment="1">
      <alignment horizontal="center"/>
      <protection/>
    </xf>
    <xf numFmtId="0" fontId="0" fillId="0" borderId="13" xfId="19" applyFont="1" applyBorder="1" applyAlignment="1">
      <alignment horizontal="center"/>
      <protection/>
    </xf>
    <xf numFmtId="3" fontId="0" fillId="0" borderId="13" xfId="19" applyNumberFormat="1" applyFont="1" applyBorder="1">
      <alignment/>
      <protection/>
    </xf>
    <xf numFmtId="4" fontId="0" fillId="0" borderId="13" xfId="19" applyNumberFormat="1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19" applyNumberFormat="1" applyFont="1">
      <alignment/>
      <protection/>
    </xf>
    <xf numFmtId="4" fontId="0" fillId="0" borderId="0" xfId="19" applyNumberFormat="1" applyFont="1">
      <alignment/>
      <protection/>
    </xf>
    <xf numFmtId="0" fontId="0" fillId="0" borderId="6" xfId="19" applyFont="1" applyBorder="1">
      <alignment/>
      <protection/>
    </xf>
    <xf numFmtId="3" fontId="0" fillId="0" borderId="6" xfId="19" applyNumberFormat="1" applyFont="1" applyBorder="1">
      <alignment/>
      <protection/>
    </xf>
    <xf numFmtId="4" fontId="0" fillId="0" borderId="6" xfId="19" applyNumberFormat="1" applyFont="1" applyBorder="1">
      <alignment/>
      <protection/>
    </xf>
    <xf numFmtId="0" fontId="0" fillId="0" borderId="14" xfId="19" applyFont="1" applyBorder="1" applyAlignment="1">
      <alignment horizontal="center"/>
      <protection/>
    </xf>
    <xf numFmtId="0" fontId="0" fillId="0" borderId="15" xfId="19" applyFont="1" applyBorder="1">
      <alignment/>
      <protection/>
    </xf>
    <xf numFmtId="0" fontId="0" fillId="0" borderId="15" xfId="19" applyFont="1" applyBorder="1" applyAlignment="1">
      <alignment horizontal="center"/>
      <protection/>
    </xf>
    <xf numFmtId="0" fontId="15" fillId="0" borderId="0" xfId="19" applyFont="1">
      <alignment/>
      <protection/>
    </xf>
    <xf numFmtId="0" fontId="0" fillId="0" borderId="16" xfId="19" applyFont="1" applyBorder="1" applyAlignment="1">
      <alignment horizontal="center"/>
      <protection/>
    </xf>
    <xf numFmtId="4" fontId="0" fillId="0" borderId="5" xfId="18" applyNumberFormat="1" applyFont="1" applyBorder="1">
      <alignment/>
      <protection/>
    </xf>
    <xf numFmtId="10" fontId="0" fillId="0" borderId="7" xfId="21" applyNumberFormat="1" applyFont="1" applyBorder="1" applyAlignment="1">
      <alignment/>
    </xf>
    <xf numFmtId="4" fontId="0" fillId="0" borderId="5" xfId="18" applyNumberFormat="1" applyFont="1" applyFill="1" applyBorder="1">
      <alignment/>
      <protection/>
    </xf>
    <xf numFmtId="10" fontId="0" fillId="0" borderId="7" xfId="21" applyNumberFormat="1" applyFont="1" applyFill="1" applyBorder="1" applyAlignment="1">
      <alignment/>
    </xf>
    <xf numFmtId="0" fontId="10" fillId="0" borderId="4" xfId="18" applyFont="1" applyFill="1" applyBorder="1">
      <alignment/>
      <protection/>
    </xf>
    <xf numFmtId="0" fontId="0" fillId="0" borderId="0" xfId="18" applyFont="1" applyAlignment="1">
      <alignment/>
      <protection/>
    </xf>
    <xf numFmtId="4" fontId="0" fillId="0" borderId="17" xfId="18" applyNumberFormat="1" applyBorder="1">
      <alignment/>
      <protection/>
    </xf>
    <xf numFmtId="10" fontId="0" fillId="0" borderId="18" xfId="21" applyNumberFormat="1" applyBorder="1" applyAlignment="1">
      <alignment/>
    </xf>
    <xf numFmtId="10" fontId="15" fillId="0" borderId="7" xfId="21" applyNumberFormat="1" applyFont="1" applyBorder="1" applyAlignment="1">
      <alignment/>
    </xf>
    <xf numFmtId="0" fontId="20" fillId="0" borderId="0" xfId="18" applyFont="1" applyAlignment="1">
      <alignment horizontal="centerContinuous"/>
      <protection/>
    </xf>
    <xf numFmtId="0" fontId="20" fillId="0" borderId="0" xfId="18" applyFont="1">
      <alignment/>
      <protection/>
    </xf>
    <xf numFmtId="0" fontId="22" fillId="0" borderId="0" xfId="18" applyFont="1" applyAlignment="1">
      <alignment horizontal="right" vertical="center"/>
      <protection/>
    </xf>
    <xf numFmtId="0" fontId="20" fillId="0" borderId="11" xfId="18" applyFont="1" applyBorder="1" applyAlignment="1">
      <alignment horizontal="center"/>
      <protection/>
    </xf>
    <xf numFmtId="4" fontId="20" fillId="0" borderId="5" xfId="18" applyNumberFormat="1" applyFont="1" applyBorder="1">
      <alignment/>
      <protection/>
    </xf>
    <xf numFmtId="10" fontId="20" fillId="0" borderId="1" xfId="21" applyNumberFormat="1" applyFont="1" applyBorder="1" applyAlignment="1">
      <alignment/>
    </xf>
    <xf numFmtId="9" fontId="20" fillId="0" borderId="1" xfId="21" applyFont="1" applyBorder="1" applyAlignment="1">
      <alignment/>
    </xf>
    <xf numFmtId="0" fontId="20" fillId="0" borderId="0" xfId="18" applyFont="1" applyBorder="1" applyAlignment="1">
      <alignment horizontal="center"/>
      <protection/>
    </xf>
    <xf numFmtId="0" fontId="20" fillId="0" borderId="5" xfId="18" applyFont="1" applyBorder="1" applyAlignment="1">
      <alignment horizontal="center"/>
      <protection/>
    </xf>
    <xf numFmtId="0" fontId="19" fillId="0" borderId="0" xfId="18" applyFont="1">
      <alignment/>
      <protection/>
    </xf>
    <xf numFmtId="4" fontId="20" fillId="0" borderId="4" xfId="18" applyNumberFormat="1" applyFont="1" applyBorder="1">
      <alignment/>
      <protection/>
    </xf>
    <xf numFmtId="10" fontId="20" fillId="0" borderId="7" xfId="21" applyNumberFormat="1" applyFont="1" applyBorder="1" applyAlignment="1">
      <alignment/>
    </xf>
    <xf numFmtId="3" fontId="20" fillId="0" borderId="4" xfId="18" applyNumberFormat="1" applyFont="1" applyBorder="1" applyAlignment="1">
      <alignment horizontal="center"/>
      <protection/>
    </xf>
    <xf numFmtId="10" fontId="20" fillId="0" borderId="7" xfId="18" applyNumberFormat="1" applyFont="1" applyBorder="1">
      <alignment/>
      <protection/>
    </xf>
    <xf numFmtId="0" fontId="23" fillId="0" borderId="4" xfId="18" applyFont="1" applyBorder="1" applyAlignment="1">
      <alignment horizontal="center"/>
      <protection/>
    </xf>
    <xf numFmtId="3" fontId="23" fillId="0" borderId="4" xfId="18" applyNumberFormat="1" applyFont="1" applyBorder="1" applyAlignment="1">
      <alignment horizontal="right"/>
      <protection/>
    </xf>
    <xf numFmtId="4" fontId="23" fillId="0" borderId="5" xfId="18" applyNumberFormat="1" applyFont="1" applyBorder="1" applyAlignment="1">
      <alignment horizontal="right"/>
      <protection/>
    </xf>
    <xf numFmtId="10" fontId="23" fillId="0" borderId="7" xfId="21" applyNumberFormat="1" applyFont="1" applyFill="1" applyBorder="1" applyAlignment="1">
      <alignment/>
    </xf>
    <xf numFmtId="3" fontId="0" fillId="0" borderId="4" xfId="18" applyNumberFormat="1" applyFont="1" applyBorder="1" applyAlignment="1">
      <alignment horizontal="right"/>
      <protection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1" xfId="18" applyFont="1" applyBorder="1" applyAlignment="1">
      <alignment horizontal="center"/>
      <protection/>
    </xf>
    <xf numFmtId="0" fontId="10" fillId="0" borderId="5" xfId="18" applyFont="1" applyBorder="1" applyAlignment="1">
      <alignment wrapText="1"/>
      <protection/>
    </xf>
    <xf numFmtId="0" fontId="10" fillId="0" borderId="11" xfId="18" applyFont="1" applyBorder="1">
      <alignment/>
      <protection/>
    </xf>
    <xf numFmtId="3" fontId="10" fillId="0" borderId="13" xfId="18" applyNumberFormat="1" applyFont="1" applyBorder="1" applyAlignment="1">
      <alignment horizontal="right"/>
      <protection/>
    </xf>
    <xf numFmtId="4" fontId="10" fillId="0" borderId="13" xfId="18" applyNumberFormat="1" applyFont="1" applyBorder="1" applyAlignment="1">
      <alignment horizontal="right"/>
      <protection/>
    </xf>
    <xf numFmtId="0" fontId="15" fillId="0" borderId="4" xfId="18" applyFont="1" applyBorder="1" applyAlignment="1">
      <alignment horizontal="center"/>
      <protection/>
    </xf>
    <xf numFmtId="4" fontId="0" fillId="0" borderId="17" xfId="18" applyNumberFormat="1" applyFont="1" applyBorder="1">
      <alignment/>
      <protection/>
    </xf>
    <xf numFmtId="0" fontId="20" fillId="0" borderId="19" xfId="18" applyFont="1" applyBorder="1" applyAlignment="1">
      <alignment horizontal="center"/>
      <protection/>
    </xf>
    <xf numFmtId="3" fontId="20" fillId="0" borderId="19" xfId="18" applyNumberFormat="1" applyFont="1" applyBorder="1" applyAlignment="1">
      <alignment horizontal="right"/>
      <protection/>
    </xf>
    <xf numFmtId="4" fontId="20" fillId="0" borderId="19" xfId="18" applyNumberFormat="1" applyFont="1" applyBorder="1">
      <alignment/>
      <protection/>
    </xf>
    <xf numFmtId="10" fontId="20" fillId="0" borderId="20" xfId="21" applyNumberFormat="1" applyFont="1" applyBorder="1" applyAlignment="1">
      <alignment/>
    </xf>
    <xf numFmtId="0" fontId="0" fillId="0" borderId="13" xfId="19" applyFont="1" applyBorder="1">
      <alignment/>
      <protection/>
    </xf>
    <xf numFmtId="0" fontId="0" fillId="0" borderId="19" xfId="19" applyFont="1" applyBorder="1">
      <alignment/>
      <protection/>
    </xf>
    <xf numFmtId="0" fontId="0" fillId="0" borderId="19" xfId="19" applyFont="1" applyBorder="1" applyAlignment="1">
      <alignment horizontal="center"/>
      <protection/>
    </xf>
    <xf numFmtId="3" fontId="0" fillId="0" borderId="19" xfId="19" applyNumberFormat="1" applyFont="1" applyBorder="1">
      <alignment/>
      <protection/>
    </xf>
    <xf numFmtId="4" fontId="0" fillId="0" borderId="19" xfId="19" applyNumberFormat="1" applyFont="1" applyBorder="1">
      <alignment/>
      <protection/>
    </xf>
    <xf numFmtId="10" fontId="0" fillId="0" borderId="20" xfId="21" applyNumberFormat="1" applyFont="1" applyBorder="1" applyAlignment="1">
      <alignment/>
    </xf>
    <xf numFmtId="0" fontId="7" fillId="0" borderId="6" xfId="19" applyFont="1" applyBorder="1">
      <alignment/>
      <protection/>
    </xf>
    <xf numFmtId="0" fontId="7" fillId="0" borderId="6" xfId="19" applyFont="1" applyBorder="1" applyAlignment="1">
      <alignment horizontal="center"/>
      <protection/>
    </xf>
    <xf numFmtId="3" fontId="7" fillId="0" borderId="6" xfId="19" applyNumberFormat="1" applyFont="1" applyBorder="1" applyAlignment="1">
      <alignment horizontal="center"/>
      <protection/>
    </xf>
    <xf numFmtId="3" fontId="7" fillId="0" borderId="6" xfId="19" applyNumberFormat="1" applyFont="1" applyBorder="1">
      <alignment/>
      <protection/>
    </xf>
    <xf numFmtId="4" fontId="7" fillId="0" borderId="6" xfId="19" applyNumberFormat="1" applyFont="1" applyBorder="1">
      <alignment/>
      <protection/>
    </xf>
    <xf numFmtId="10" fontId="7" fillId="0" borderId="10" xfId="21" applyNumberFormat="1" applyFont="1" applyBorder="1" applyAlignment="1">
      <alignment/>
    </xf>
    <xf numFmtId="0" fontId="0" fillId="2" borderId="12" xfId="19" applyFont="1" applyFill="1" applyBorder="1" applyAlignment="1">
      <alignment horizontal="center"/>
      <protection/>
    </xf>
    <xf numFmtId="0" fontId="0" fillId="2" borderId="11" xfId="19" applyFont="1" applyFill="1" applyBorder="1" applyAlignment="1">
      <alignment horizontal="center"/>
      <protection/>
    </xf>
    <xf numFmtId="0" fontId="10" fillId="2" borderId="11" xfId="19" applyFont="1" applyFill="1" applyBorder="1" applyAlignment="1">
      <alignment horizontal="centerContinuous"/>
      <protection/>
    </xf>
    <xf numFmtId="0" fontId="10" fillId="2" borderId="13" xfId="19" applyFont="1" applyFill="1" applyBorder="1" applyAlignment="1">
      <alignment horizontal="centerContinuous"/>
      <protection/>
    </xf>
    <xf numFmtId="0" fontId="8" fillId="2" borderId="17" xfId="18" applyFont="1" applyFill="1" applyBorder="1" applyAlignment="1">
      <alignment horizontal="center"/>
      <protection/>
    </xf>
    <xf numFmtId="0" fontId="8" fillId="2" borderId="18" xfId="18" applyFont="1" applyFill="1" applyBorder="1" applyAlignment="1">
      <alignment horizontal="center"/>
      <protection/>
    </xf>
    <xf numFmtId="0" fontId="10" fillId="0" borderId="4" xfId="18" applyFont="1" applyBorder="1">
      <alignment/>
      <protection/>
    </xf>
    <xf numFmtId="10" fontId="10" fillId="0" borderId="21" xfId="21" applyNumberFormat="1" applyFont="1" applyBorder="1" applyAlignment="1">
      <alignment/>
    </xf>
    <xf numFmtId="0" fontId="0" fillId="0" borderId="22" xfId="18" applyBorder="1">
      <alignment/>
      <protection/>
    </xf>
    <xf numFmtId="9" fontId="0" fillId="0" borderId="7" xfId="21" applyFont="1" applyFill="1" applyBorder="1" applyAlignment="1">
      <alignment/>
    </xf>
    <xf numFmtId="4" fontId="0" fillId="0" borderId="5" xfId="18" applyNumberFormat="1" applyFont="1" applyBorder="1">
      <alignment/>
      <protection/>
    </xf>
    <xf numFmtId="10" fontId="0" fillId="0" borderId="7" xfId="21" applyNumberFormat="1" applyFont="1" applyBorder="1" applyAlignment="1">
      <alignment/>
    </xf>
    <xf numFmtId="4" fontId="0" fillId="0" borderId="5" xfId="18" applyNumberFormat="1" applyFont="1" applyBorder="1" applyAlignment="1">
      <alignment horizontal="right"/>
      <protection/>
    </xf>
    <xf numFmtId="0" fontId="8" fillId="2" borderId="2" xfId="18" applyFont="1" applyFill="1" applyBorder="1" applyAlignment="1">
      <alignment horizontal="center"/>
      <protection/>
    </xf>
    <xf numFmtId="0" fontId="8" fillId="2" borderId="6" xfId="18" applyFont="1" applyFill="1" applyBorder="1" applyAlignment="1">
      <alignment horizontal="center"/>
      <protection/>
    </xf>
    <xf numFmtId="0" fontId="15" fillId="0" borderId="0" xfId="18" applyFont="1" applyBorder="1" applyAlignment="1">
      <alignment/>
      <protection/>
    </xf>
    <xf numFmtId="10" fontId="7" fillId="0" borderId="18" xfId="21" applyNumberFormat="1" applyFont="1" applyBorder="1" applyAlignment="1">
      <alignment/>
    </xf>
    <xf numFmtId="3" fontId="7" fillId="0" borderId="17" xfId="18" applyNumberFormat="1" applyFont="1" applyBorder="1" applyAlignment="1">
      <alignment horizontal="right" vertical="center"/>
      <protection/>
    </xf>
    <xf numFmtId="0" fontId="0" fillId="0" borderId="5" xfId="18" applyFont="1" applyBorder="1" applyAlignment="1">
      <alignment horizontal="center"/>
      <protection/>
    </xf>
    <xf numFmtId="0" fontId="0" fillId="0" borderId="17" xfId="18" applyFont="1" applyBorder="1" applyAlignment="1">
      <alignment horizontal="center"/>
      <protection/>
    </xf>
    <xf numFmtId="0" fontId="15" fillId="0" borderId="5" xfId="18" applyFont="1" applyBorder="1">
      <alignment/>
      <protection/>
    </xf>
    <xf numFmtId="3" fontId="15" fillId="0" borderId="5" xfId="18" applyNumberFormat="1" applyFont="1" applyBorder="1" applyAlignment="1">
      <alignment horizontal="right" vertical="center"/>
      <protection/>
    </xf>
    <xf numFmtId="0" fontId="7" fillId="0" borderId="17" xfId="18" applyFont="1" applyBorder="1" applyAlignment="1">
      <alignment horizontal="center"/>
      <protection/>
    </xf>
    <xf numFmtId="0" fontId="0" fillId="0" borderId="0" xfId="19" applyFont="1" applyAlignment="1">
      <alignment horizontal="right"/>
      <protection/>
    </xf>
    <xf numFmtId="4" fontId="7" fillId="0" borderId="17" xfId="18" applyNumberFormat="1" applyFont="1" applyBorder="1" applyAlignment="1">
      <alignment horizontal="right" vertical="center"/>
      <protection/>
    </xf>
    <xf numFmtId="3" fontId="0" fillId="0" borderId="5" xfId="18" applyNumberFormat="1" applyFont="1" applyBorder="1" applyAlignment="1">
      <alignment horizontal="right" vertical="center"/>
      <protection/>
    </xf>
    <xf numFmtId="3" fontId="0" fillId="0" borderId="17" xfId="18" applyNumberFormat="1" applyFont="1" applyBorder="1" applyAlignment="1">
      <alignment horizontal="right" vertical="center"/>
      <protection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" fontId="0" fillId="0" borderId="5" xfId="18" applyNumberFormat="1" applyFont="1" applyBorder="1" applyAlignment="1">
      <alignment horizontal="right" vertical="center"/>
      <protection/>
    </xf>
    <xf numFmtId="0" fontId="0" fillId="2" borderId="6" xfId="0" applyFont="1" applyFill="1" applyBorder="1" applyAlignment="1">
      <alignment horizontal="center"/>
    </xf>
    <xf numFmtId="0" fontId="9" fillId="0" borderId="0" xfId="18" applyFont="1" applyAlignment="1">
      <alignment horizontal="centerContinuous"/>
      <protection/>
    </xf>
    <xf numFmtId="0" fontId="15" fillId="0" borderId="0" xfId="18" applyFont="1" applyAlignment="1">
      <alignment horizontal="centerContinuous"/>
      <protection/>
    </xf>
    <xf numFmtId="0" fontId="15" fillId="0" borderId="11" xfId="18" applyFont="1" applyBorder="1">
      <alignment/>
      <protection/>
    </xf>
    <xf numFmtId="3" fontId="20" fillId="0" borderId="11" xfId="18" applyNumberFormat="1" applyFont="1" applyBorder="1" applyAlignment="1">
      <alignment horizontal="right"/>
      <protection/>
    </xf>
    <xf numFmtId="4" fontId="20" fillId="0" borderId="13" xfId="18" applyNumberFormat="1" applyFont="1" applyBorder="1">
      <alignment/>
      <protection/>
    </xf>
    <xf numFmtId="10" fontId="20" fillId="0" borderId="8" xfId="21" applyNumberFormat="1" applyFont="1" applyBorder="1" applyAlignment="1">
      <alignment/>
    </xf>
    <xf numFmtId="0" fontId="15" fillId="0" borderId="4" xfId="18" applyFont="1" applyBorder="1" applyAlignment="1">
      <alignment wrapText="1"/>
      <protection/>
    </xf>
    <xf numFmtId="3" fontId="6" fillId="0" borderId="0" xfId="18" applyNumberFormat="1" applyFont="1">
      <alignment/>
      <protection/>
    </xf>
    <xf numFmtId="0" fontId="25" fillId="0" borderId="4" xfId="18" applyFont="1" applyBorder="1">
      <alignment/>
      <protection/>
    </xf>
    <xf numFmtId="0" fontId="24" fillId="0" borderId="0" xfId="18" applyFont="1">
      <alignment/>
      <protection/>
    </xf>
    <xf numFmtId="0" fontId="0" fillId="0" borderId="4" xfId="18" applyFont="1" applyBorder="1">
      <alignment/>
      <protection/>
    </xf>
    <xf numFmtId="0" fontId="26" fillId="0" borderId="4" xfId="18" applyFont="1" applyBorder="1">
      <alignment/>
      <protection/>
    </xf>
    <xf numFmtId="3" fontId="27" fillId="0" borderId="4" xfId="18" applyNumberFormat="1" applyFont="1" applyBorder="1" applyAlignment="1">
      <alignment horizontal="right"/>
      <protection/>
    </xf>
    <xf numFmtId="4" fontId="27" fillId="0" borderId="4" xfId="18" applyNumberFormat="1" applyFont="1" applyBorder="1" applyAlignment="1">
      <alignment horizontal="right"/>
      <protection/>
    </xf>
    <xf numFmtId="3" fontId="15" fillId="0" borderId="0" xfId="18" applyNumberFormat="1" applyFont="1" applyAlignment="1">
      <alignment horizontal="right"/>
      <protection/>
    </xf>
    <xf numFmtId="0" fontId="10" fillId="0" borderId="23" xfId="18" applyFont="1" applyBorder="1" applyAlignment="1">
      <alignment wrapText="1"/>
      <protection/>
    </xf>
    <xf numFmtId="0" fontId="0" fillId="0" borderId="24" xfId="18" applyFont="1" applyBorder="1" applyAlignment="1">
      <alignment horizontal="center"/>
      <protection/>
    </xf>
    <xf numFmtId="0" fontId="0" fillId="0" borderId="15" xfId="18" applyFont="1" applyBorder="1" applyAlignment="1">
      <alignment horizontal="center"/>
      <protection/>
    </xf>
    <xf numFmtId="3" fontId="0" fillId="0" borderId="15" xfId="18" applyNumberFormat="1" applyFont="1" applyBorder="1" applyAlignment="1">
      <alignment horizontal="right"/>
      <protection/>
    </xf>
    <xf numFmtId="4" fontId="0" fillId="0" borderId="15" xfId="18" applyNumberFormat="1" applyFont="1" applyBorder="1">
      <alignment/>
      <protection/>
    </xf>
    <xf numFmtId="0" fontId="25" fillId="0" borderId="5" xfId="18" applyFont="1" applyBorder="1" applyAlignment="1">
      <alignment wrapText="1"/>
      <protection/>
    </xf>
    <xf numFmtId="0" fontId="0" fillId="0" borderId="4" xfId="18" applyFont="1" applyBorder="1" applyAlignment="1">
      <alignment horizontal="center"/>
      <protection/>
    </xf>
    <xf numFmtId="3" fontId="0" fillId="0" borderId="4" xfId="18" applyNumberFormat="1" applyFont="1" applyBorder="1" applyAlignment="1">
      <alignment horizontal="right"/>
      <protection/>
    </xf>
    <xf numFmtId="0" fontId="25" fillId="0" borderId="4" xfId="18" applyFont="1" applyBorder="1" applyAlignment="1">
      <alignment wrapText="1"/>
      <protection/>
    </xf>
    <xf numFmtId="0" fontId="15" fillId="0" borderId="19" xfId="18" applyFont="1" applyBorder="1">
      <alignment/>
      <protection/>
    </xf>
    <xf numFmtId="0" fontId="7" fillId="0" borderId="6" xfId="18" applyFont="1" applyBorder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3" fontId="0" fillId="0" borderId="7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4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3" fontId="0" fillId="0" borderId="4" xfId="15" applyFont="1" applyBorder="1" applyAlignment="1">
      <alignment/>
    </xf>
    <xf numFmtId="4" fontId="0" fillId="0" borderId="4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/>
    </xf>
    <xf numFmtId="43" fontId="0" fillId="0" borderId="0" xfId="15" applyAlignment="1">
      <alignment/>
    </xf>
    <xf numFmtId="0" fontId="0" fillId="0" borderId="12" xfId="18" applyFont="1" applyBorder="1" applyAlignment="1">
      <alignment horizontal="center"/>
      <protection/>
    </xf>
    <xf numFmtId="4" fontId="10" fillId="0" borderId="11" xfId="18" applyNumberFormat="1" applyFont="1" applyBorder="1" applyAlignment="1">
      <alignment horizontal="right" vertical="center"/>
      <protection/>
    </xf>
    <xf numFmtId="0" fontId="0" fillId="0" borderId="3" xfId="18" applyFont="1" applyBorder="1" applyAlignment="1">
      <alignment horizontal="center"/>
      <protection/>
    </xf>
    <xf numFmtId="4" fontId="0" fillId="0" borderId="11" xfId="18" applyNumberFormat="1" applyFont="1" applyBorder="1" applyAlignment="1">
      <alignment horizontal="right" vertical="center"/>
      <protection/>
    </xf>
    <xf numFmtId="43" fontId="24" fillId="0" borderId="0" xfId="15" applyFont="1" applyAlignment="1">
      <alignment/>
    </xf>
    <xf numFmtId="4" fontId="0" fillId="0" borderId="5" xfId="18" applyNumberFormat="1" applyFont="1" applyBorder="1" applyAlignment="1">
      <alignment/>
      <protection/>
    </xf>
    <xf numFmtId="10" fontId="0" fillId="0" borderId="7" xfId="21" applyNumberFormat="1" applyFont="1" applyBorder="1" applyAlignment="1">
      <alignment/>
    </xf>
    <xf numFmtId="0" fontId="0" fillId="0" borderId="4" xfId="18" applyFont="1" applyFill="1" applyBorder="1">
      <alignment/>
      <protection/>
    </xf>
    <xf numFmtId="0" fontId="0" fillId="0" borderId="4" xfId="18" applyFont="1" applyFill="1" applyBorder="1" applyAlignment="1">
      <alignment horizontal="center"/>
      <protection/>
    </xf>
    <xf numFmtId="4" fontId="0" fillId="0" borderId="13" xfId="18" applyNumberFormat="1" applyFont="1" applyFill="1" applyBorder="1" applyAlignment="1">
      <alignment horizontal="right" vertical="center"/>
      <protection/>
    </xf>
    <xf numFmtId="43" fontId="0" fillId="0" borderId="0" xfId="15" applyFont="1" applyFill="1" applyAlignment="1">
      <alignment/>
    </xf>
    <xf numFmtId="4" fontId="0" fillId="0" borderId="5" xfId="18" applyNumberFormat="1" applyFont="1" applyFill="1" applyBorder="1" applyAlignment="1">
      <alignment horizontal="right" vertical="center"/>
      <protection/>
    </xf>
    <xf numFmtId="0" fontId="0" fillId="0" borderId="4" xfId="18" applyFont="1" applyFill="1" applyBorder="1" applyAlignment="1">
      <alignment horizontal="center"/>
      <protection/>
    </xf>
    <xf numFmtId="0" fontId="0" fillId="0" borderId="29" xfId="18" applyFont="1" applyFill="1" applyBorder="1" applyAlignment="1">
      <alignment horizontal="center"/>
      <protection/>
    </xf>
    <xf numFmtId="0" fontId="0" fillId="0" borderId="15" xfId="18" applyFont="1" applyFill="1" applyBorder="1" applyAlignment="1">
      <alignment horizontal="center"/>
      <protection/>
    </xf>
    <xf numFmtId="4" fontId="0" fillId="0" borderId="23" xfId="18" applyNumberFormat="1" applyFont="1" applyFill="1" applyBorder="1">
      <alignment/>
      <protection/>
    </xf>
    <xf numFmtId="10" fontId="0" fillId="0" borderId="30" xfId="21" applyNumberFormat="1" applyFont="1" applyFill="1" applyBorder="1" applyAlignment="1">
      <alignment/>
    </xf>
    <xf numFmtId="0" fontId="0" fillId="0" borderId="12" xfId="18" applyFont="1" applyFill="1" applyBorder="1" applyAlignment="1">
      <alignment horizontal="center"/>
      <protection/>
    </xf>
    <xf numFmtId="0" fontId="0" fillId="0" borderId="11" xfId="18" applyFont="1" applyFill="1" applyBorder="1" applyAlignment="1">
      <alignment horizontal="center"/>
      <protection/>
    </xf>
    <xf numFmtId="4" fontId="10" fillId="0" borderId="11" xfId="18" applyNumberFormat="1" applyFont="1" applyFill="1" applyBorder="1" applyAlignment="1">
      <alignment horizontal="right" vertical="center"/>
      <protection/>
    </xf>
    <xf numFmtId="10" fontId="10" fillId="0" borderId="8" xfId="21" applyNumberFormat="1" applyFont="1" applyFill="1" applyBorder="1" applyAlignment="1">
      <alignment/>
    </xf>
    <xf numFmtId="9" fontId="0" fillId="0" borderId="1" xfId="21" applyFont="1" applyFill="1" applyBorder="1" applyAlignment="1">
      <alignment/>
    </xf>
    <xf numFmtId="9" fontId="0" fillId="0" borderId="1" xfId="21" applyFont="1" applyFill="1" applyBorder="1" applyAlignment="1">
      <alignment/>
    </xf>
    <xf numFmtId="43" fontId="17" fillId="0" borderId="0" xfId="15" applyFont="1" applyAlignment="1">
      <alignment/>
    </xf>
    <xf numFmtId="0" fontId="15" fillId="0" borderId="3" xfId="18" applyFont="1" applyBorder="1" applyAlignment="1">
      <alignment/>
      <protection/>
    </xf>
    <xf numFmtId="43" fontId="0" fillId="0" borderId="0" xfId="15" applyFont="1" applyAlignment="1">
      <alignment/>
    </xf>
    <xf numFmtId="4" fontId="0" fillId="0" borderId="13" xfId="18" applyNumberFormat="1" applyFont="1" applyBorder="1">
      <alignment/>
      <protection/>
    </xf>
    <xf numFmtId="10" fontId="0" fillId="0" borderId="21" xfId="21" applyNumberFormat="1" applyFont="1" applyBorder="1" applyAlignment="1">
      <alignment/>
    </xf>
    <xf numFmtId="0" fontId="0" fillId="0" borderId="6" xfId="18" applyFont="1" applyBorder="1" applyAlignment="1">
      <alignment horizontal="center"/>
      <protection/>
    </xf>
    <xf numFmtId="10" fontId="0" fillId="0" borderId="18" xfId="21" applyNumberFormat="1" applyFont="1" applyBorder="1" applyAlignment="1">
      <alignment/>
    </xf>
    <xf numFmtId="3" fontId="15" fillId="0" borderId="4" xfId="18" applyNumberFormat="1" applyFont="1" applyBorder="1" applyAlignment="1">
      <alignment horizontal="right" vertical="center"/>
      <protection/>
    </xf>
    <xf numFmtId="4" fontId="7" fillId="0" borderId="6" xfId="18" applyNumberFormat="1" applyFont="1" applyBorder="1" applyAlignment="1">
      <alignment horizontal="right" vertical="center"/>
      <protection/>
    </xf>
    <xf numFmtId="10" fontId="7" fillId="0" borderId="10" xfId="21" applyNumberFormat="1" applyFont="1" applyBorder="1" applyAlignment="1">
      <alignment/>
    </xf>
    <xf numFmtId="10" fontId="10" fillId="0" borderId="9" xfId="21" applyNumberFormat="1" applyFont="1" applyBorder="1" applyAlignment="1">
      <alignment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>
      <alignment/>
      <protection/>
    </xf>
    <xf numFmtId="0" fontId="0" fillId="0" borderId="4" xfId="18" applyFont="1" applyBorder="1" applyAlignment="1">
      <alignment horizontal="center"/>
      <protection/>
    </xf>
    <xf numFmtId="3" fontId="0" fillId="0" borderId="4" xfId="18" applyNumberFormat="1" applyFont="1" applyBorder="1" applyAlignment="1">
      <alignment horizontal="right"/>
      <protection/>
    </xf>
    <xf numFmtId="4" fontId="0" fillId="0" borderId="5" xfId="18" applyNumberFormat="1" applyFont="1" applyBorder="1">
      <alignment/>
      <protection/>
    </xf>
    <xf numFmtId="10" fontId="0" fillId="0" borderId="1" xfId="21" applyNumberFormat="1" applyFont="1" applyBorder="1" applyAlignment="1">
      <alignment/>
    </xf>
    <xf numFmtId="0" fontId="0" fillId="0" borderId="3" xfId="18" applyFont="1" applyBorder="1" applyAlignment="1">
      <alignment/>
      <protection/>
    </xf>
    <xf numFmtId="0" fontId="0" fillId="0" borderId="31" xfId="18" applyFont="1" applyBorder="1" applyAlignment="1">
      <alignment horizontal="centerContinuous"/>
      <protection/>
    </xf>
    <xf numFmtId="0" fontId="28" fillId="0" borderId="3" xfId="18" applyFont="1" applyBorder="1" applyAlignment="1">
      <alignment horizontal="centerContinuous"/>
      <protection/>
    </xf>
    <xf numFmtId="0" fontId="28" fillId="0" borderId="5" xfId="18" applyFont="1" applyBorder="1" applyAlignment="1">
      <alignment wrapText="1"/>
      <protection/>
    </xf>
    <xf numFmtId="0" fontId="28" fillId="0" borderId="0" xfId="18" applyFont="1" applyBorder="1" applyAlignment="1">
      <alignment horizontal="center"/>
      <protection/>
    </xf>
    <xf numFmtId="0" fontId="28" fillId="0" borderId="4" xfId="18" applyFont="1" applyBorder="1" applyAlignment="1">
      <alignment horizontal="center"/>
      <protection/>
    </xf>
    <xf numFmtId="3" fontId="28" fillId="0" borderId="4" xfId="18" applyNumberFormat="1" applyFont="1" applyBorder="1" applyAlignment="1">
      <alignment horizontal="right"/>
      <protection/>
    </xf>
    <xf numFmtId="4" fontId="28" fillId="0" borderId="4" xfId="18" applyNumberFormat="1" applyFont="1" applyBorder="1" applyAlignment="1">
      <alignment horizontal="right"/>
      <protection/>
    </xf>
    <xf numFmtId="10" fontId="28" fillId="0" borderId="1" xfId="21" applyNumberFormat="1" applyFont="1" applyBorder="1" applyAlignment="1">
      <alignment/>
    </xf>
    <xf numFmtId="0" fontId="24" fillId="0" borderId="4" xfId="18" applyFont="1" applyBorder="1" applyAlignment="1">
      <alignment wrapText="1"/>
      <protection/>
    </xf>
    <xf numFmtId="3" fontId="24" fillId="0" borderId="4" xfId="18" applyNumberFormat="1" applyFont="1" applyBorder="1" applyAlignment="1">
      <alignment horizontal="right"/>
      <protection/>
    </xf>
    <xf numFmtId="4" fontId="24" fillId="0" borderId="5" xfId="18" applyNumberFormat="1" applyFont="1" applyBorder="1">
      <alignment/>
      <protection/>
    </xf>
    <xf numFmtId="0" fontId="0" fillId="0" borderId="3" xfId="18" applyFont="1" applyBorder="1" applyAlignment="1">
      <alignment horizontal="centerContinuous"/>
      <protection/>
    </xf>
    <xf numFmtId="3" fontId="29" fillId="0" borderId="4" xfId="18" applyNumberFormat="1" applyFont="1" applyBorder="1" applyAlignment="1">
      <alignment horizontal="right"/>
      <protection/>
    </xf>
    <xf numFmtId="4" fontId="29" fillId="0" borderId="5" xfId="18" applyNumberFormat="1" applyFont="1" applyBorder="1">
      <alignment/>
      <protection/>
    </xf>
    <xf numFmtId="9" fontId="29" fillId="0" borderId="1" xfId="21" applyFont="1" applyBorder="1" applyAlignment="1">
      <alignment/>
    </xf>
    <xf numFmtId="0" fontId="0" fillId="0" borderId="3" xfId="18" applyFont="1" applyBorder="1" applyAlignment="1">
      <alignment horizontal="centerContinuous"/>
      <protection/>
    </xf>
    <xf numFmtId="0" fontId="24" fillId="0" borderId="5" xfId="18" applyFont="1" applyBorder="1" applyAlignment="1">
      <alignment wrapText="1"/>
      <protection/>
    </xf>
    <xf numFmtId="4" fontId="24" fillId="0" borderId="4" xfId="18" applyNumberFormat="1" applyFont="1" applyBorder="1" applyAlignment="1">
      <alignment horizontal="right"/>
      <protection/>
    </xf>
    <xf numFmtId="0" fontId="30" fillId="0" borderId="4" xfId="18" applyFont="1" applyBorder="1" applyAlignment="1">
      <alignment wrapText="1"/>
      <protection/>
    </xf>
    <xf numFmtId="0" fontId="31" fillId="0" borderId="5" xfId="18" applyFont="1" applyBorder="1" applyAlignment="1">
      <alignment horizontal="center"/>
      <protection/>
    </xf>
    <xf numFmtId="0" fontId="31" fillId="0" borderId="4" xfId="18" applyFont="1" applyBorder="1" applyAlignment="1">
      <alignment horizontal="center"/>
      <protection/>
    </xf>
    <xf numFmtId="3" fontId="31" fillId="0" borderId="4" xfId="18" applyNumberFormat="1" applyFont="1" applyBorder="1" applyAlignment="1">
      <alignment horizontal="right"/>
      <protection/>
    </xf>
    <xf numFmtId="4" fontId="31" fillId="0" borderId="5" xfId="18" applyNumberFormat="1" applyFont="1" applyBorder="1">
      <alignment/>
      <protection/>
    </xf>
    <xf numFmtId="9" fontId="31" fillId="0" borderId="1" xfId="21" applyFont="1" applyBorder="1" applyAlignment="1">
      <alignment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>
      <alignment/>
      <protection/>
    </xf>
    <xf numFmtId="0" fontId="0" fillId="0" borderId="13" xfId="18" applyFont="1" applyBorder="1">
      <alignment/>
      <protection/>
    </xf>
    <xf numFmtId="0" fontId="0" fillId="0" borderId="11" xfId="18" applyFont="1" applyBorder="1" applyAlignment="1">
      <alignment horizontal="center"/>
      <protection/>
    </xf>
    <xf numFmtId="3" fontId="0" fillId="0" borderId="11" xfId="18" applyNumberFormat="1" applyFont="1" applyBorder="1" applyAlignment="1">
      <alignment horizontal="right"/>
      <protection/>
    </xf>
    <xf numFmtId="4" fontId="0" fillId="0" borderId="13" xfId="18" applyNumberFormat="1" applyFont="1" applyBorder="1">
      <alignment/>
      <protection/>
    </xf>
    <xf numFmtId="0" fontId="0" fillId="0" borderId="31" xfId="18" applyFont="1" applyBorder="1" applyAlignment="1">
      <alignment horizontal="center"/>
      <protection/>
    </xf>
    <xf numFmtId="0" fontId="24" fillId="0" borderId="3" xfId="18" applyFont="1" applyBorder="1" applyAlignment="1">
      <alignment horizontal="center"/>
      <protection/>
    </xf>
    <xf numFmtId="0" fontId="32" fillId="0" borderId="4" xfId="18" applyFont="1" applyBorder="1" applyAlignment="1">
      <alignment horizontal="center"/>
      <protection/>
    </xf>
    <xf numFmtId="3" fontId="32" fillId="0" borderId="4" xfId="18" applyNumberFormat="1" applyFont="1" applyBorder="1" applyAlignment="1">
      <alignment horizontal="right"/>
      <protection/>
    </xf>
    <xf numFmtId="4" fontId="32" fillId="0" borderId="5" xfId="18" applyNumberFormat="1" applyFont="1" applyBorder="1">
      <alignment/>
      <protection/>
    </xf>
    <xf numFmtId="10" fontId="32" fillId="0" borderId="1" xfId="21" applyNumberFormat="1" applyFont="1" applyBorder="1" applyAlignment="1">
      <alignment/>
    </xf>
    <xf numFmtId="0" fontId="32" fillId="0" borderId="0" xfId="18" applyFont="1" applyBorder="1" applyAlignment="1">
      <alignment horizontal="center"/>
      <protection/>
    </xf>
    <xf numFmtId="4" fontId="32" fillId="0" borderId="4" xfId="18" applyNumberFormat="1" applyFont="1" applyBorder="1" applyAlignment="1">
      <alignment horizontal="right"/>
      <protection/>
    </xf>
    <xf numFmtId="0" fontId="0" fillId="0" borderId="4" xfId="18" applyFont="1" applyBorder="1" applyAlignment="1">
      <alignment horizontal="left"/>
      <protection/>
    </xf>
    <xf numFmtId="0" fontId="32" fillId="0" borderId="5" xfId="18" applyFont="1" applyBorder="1" applyAlignment="1">
      <alignment horizontal="center"/>
      <protection/>
    </xf>
    <xf numFmtId="0" fontId="24" fillId="0" borderId="4" xfId="18" applyFont="1" applyBorder="1" applyAlignment="1">
      <alignment horizontal="center"/>
      <protection/>
    </xf>
    <xf numFmtId="10" fontId="24" fillId="0" borderId="1" xfId="21" applyNumberFormat="1" applyFont="1" applyBorder="1" applyAlignment="1">
      <alignment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wrapText="1"/>
      <protection/>
    </xf>
    <xf numFmtId="0" fontId="0" fillId="0" borderId="5" xfId="18" applyFont="1" applyBorder="1" applyAlignment="1">
      <alignment horizontal="center"/>
      <protection/>
    </xf>
    <xf numFmtId="10" fontId="0" fillId="0" borderId="7" xfId="21" applyNumberFormat="1" applyFont="1" applyBorder="1" applyAlignment="1">
      <alignment/>
    </xf>
    <xf numFmtId="0" fontId="12" fillId="0" borderId="3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/>
      <protection/>
    </xf>
    <xf numFmtId="4" fontId="0" fillId="0" borderId="4" xfId="18" applyNumberFormat="1" applyFont="1" applyBorder="1">
      <alignment/>
      <protection/>
    </xf>
    <xf numFmtId="0" fontId="0" fillId="0" borderId="16" xfId="18" applyFont="1" applyBorder="1" applyAlignment="1">
      <alignment horizontal="center"/>
      <protection/>
    </xf>
    <xf numFmtId="0" fontId="0" fillId="0" borderId="2" xfId="18" applyFont="1" applyBorder="1" applyAlignment="1">
      <alignment horizontal="center"/>
      <protection/>
    </xf>
    <xf numFmtId="0" fontId="0" fillId="0" borderId="15" xfId="18" applyFont="1" applyFill="1" applyBorder="1">
      <alignment/>
      <protection/>
    </xf>
    <xf numFmtId="0" fontId="10" fillId="0" borderId="23" xfId="18" applyFont="1" applyBorder="1">
      <alignment/>
      <protection/>
    </xf>
    <xf numFmtId="3" fontId="10" fillId="0" borderId="11" xfId="18" applyNumberFormat="1" applyFont="1" applyBorder="1" applyAlignment="1">
      <alignment horizontal="right" vertical="center"/>
      <protection/>
    </xf>
    <xf numFmtId="3" fontId="0" fillId="0" borderId="4" xfId="18" applyNumberFormat="1" applyFont="1" applyBorder="1" applyAlignment="1">
      <alignment horizontal="right" vertical="center"/>
      <protection/>
    </xf>
    <xf numFmtId="3" fontId="0" fillId="0" borderId="11" xfId="18" applyNumberFormat="1" applyFont="1" applyBorder="1" applyAlignment="1">
      <alignment horizontal="right" vertical="center"/>
      <protection/>
    </xf>
    <xf numFmtId="3" fontId="0" fillId="0" borderId="4" xfId="18" applyNumberFormat="1" applyFont="1" applyBorder="1" applyAlignment="1">
      <alignment horizontal="right" vertical="center"/>
      <protection/>
    </xf>
    <xf numFmtId="3" fontId="0" fillId="0" borderId="11" xfId="18" applyNumberFormat="1" applyFont="1" applyFill="1" applyBorder="1" applyAlignment="1">
      <alignment horizontal="right" vertical="center"/>
      <protection/>
    </xf>
    <xf numFmtId="3" fontId="0" fillId="0" borderId="4" xfId="18" applyNumberFormat="1" applyFont="1" applyFill="1" applyBorder="1" applyAlignment="1">
      <alignment horizontal="right" vertical="center"/>
      <protection/>
    </xf>
    <xf numFmtId="3" fontId="0" fillId="0" borderId="4" xfId="18" applyNumberFormat="1" applyFont="1" applyFill="1" applyBorder="1" applyAlignment="1">
      <alignment horizontal="right" vertical="center"/>
      <protection/>
    </xf>
    <xf numFmtId="3" fontId="0" fillId="0" borderId="15" xfId="18" applyNumberFormat="1" applyFont="1" applyFill="1" applyBorder="1" applyAlignment="1">
      <alignment horizontal="right" vertical="center"/>
      <protection/>
    </xf>
    <xf numFmtId="3" fontId="10" fillId="0" borderId="11" xfId="18" applyNumberFormat="1" applyFont="1" applyFill="1" applyBorder="1" applyAlignment="1">
      <alignment horizontal="right" vertical="center"/>
      <protection/>
    </xf>
    <xf numFmtId="3" fontId="0" fillId="0" borderId="6" xfId="18" applyNumberFormat="1" applyFont="1" applyBorder="1" applyAlignment="1">
      <alignment horizontal="right" vertical="center"/>
      <protection/>
    </xf>
    <xf numFmtId="3" fontId="7" fillId="0" borderId="6" xfId="18" applyNumberFormat="1" applyFont="1" applyBorder="1" applyAlignment="1">
      <alignment horizontal="right" vertical="center"/>
      <protection/>
    </xf>
    <xf numFmtId="10" fontId="1" fillId="0" borderId="10" xfId="21" applyNumberFormat="1" applyFont="1" applyBorder="1" applyAlignment="1">
      <alignment horizontal="right" vertical="center"/>
    </xf>
    <xf numFmtId="0" fontId="11" fillId="0" borderId="0" xfId="18" applyFont="1">
      <alignment/>
      <protection/>
    </xf>
    <xf numFmtId="0" fontId="12" fillId="0" borderId="0" xfId="18" applyFont="1" applyAlignment="1">
      <alignment horizontal="right"/>
      <protection/>
    </xf>
    <xf numFmtId="0" fontId="10" fillId="2" borderId="16" xfId="19" applyFont="1" applyFill="1" applyBorder="1" applyAlignment="1">
      <alignment horizontal="centerContinuous" vertical="center"/>
      <protection/>
    </xf>
    <xf numFmtId="0" fontId="10" fillId="2" borderId="19" xfId="19" applyFont="1" applyFill="1" applyBorder="1" applyAlignment="1">
      <alignment horizontal="centerContinuous" vertical="center"/>
      <protection/>
    </xf>
    <xf numFmtId="0" fontId="10" fillId="2" borderId="19" xfId="19" applyFont="1" applyFill="1" applyBorder="1" applyAlignment="1">
      <alignment horizontal="center" vertical="center"/>
      <protection/>
    </xf>
    <xf numFmtId="0" fontId="10" fillId="2" borderId="22" xfId="19" applyFont="1" applyFill="1" applyBorder="1" applyAlignment="1">
      <alignment horizontal="centerContinuous" vertical="center"/>
      <protection/>
    </xf>
    <xf numFmtId="10" fontId="10" fillId="2" borderId="20" xfId="19" applyNumberFormat="1" applyFont="1" applyFill="1" applyBorder="1" applyAlignment="1">
      <alignment vertical="center"/>
      <protection/>
    </xf>
    <xf numFmtId="10" fontId="10" fillId="2" borderId="8" xfId="19" applyNumberFormat="1" applyFont="1" applyFill="1" applyBorder="1" applyAlignment="1">
      <alignment horizontal="center"/>
      <protection/>
    </xf>
    <xf numFmtId="0" fontId="8" fillId="2" borderId="2" xfId="19" applyFont="1" applyFill="1" applyBorder="1" applyAlignment="1">
      <alignment horizontal="centerContinuous"/>
      <protection/>
    </xf>
    <xf numFmtId="0" fontId="8" fillId="2" borderId="6" xfId="19" applyFont="1" applyFill="1" applyBorder="1" applyAlignment="1">
      <alignment horizontal="centerContinuous"/>
      <protection/>
    </xf>
    <xf numFmtId="0" fontId="8" fillId="2" borderId="6" xfId="19" applyFont="1" applyFill="1" applyBorder="1" applyAlignment="1">
      <alignment horizontal="center"/>
      <protection/>
    </xf>
    <xf numFmtId="49" fontId="8" fillId="2" borderId="10" xfId="19" applyNumberFormat="1" applyFont="1" applyFill="1" applyBorder="1" applyAlignment="1">
      <alignment horizontal="center"/>
      <protection/>
    </xf>
    <xf numFmtId="0" fontId="8" fillId="0" borderId="0" xfId="19" applyFont="1">
      <alignment/>
      <protection/>
    </xf>
    <xf numFmtId="0" fontId="33" fillId="0" borderId="3" xfId="19" applyFont="1" applyBorder="1" applyAlignment="1">
      <alignment horizontal="center"/>
      <protection/>
    </xf>
    <xf numFmtId="0" fontId="33" fillId="0" borderId="4" xfId="19" applyFont="1" applyBorder="1">
      <alignment/>
      <protection/>
    </xf>
    <xf numFmtId="10" fontId="33" fillId="0" borderId="1" xfId="19" applyNumberFormat="1" applyFont="1" applyBorder="1">
      <alignment/>
      <protection/>
    </xf>
    <xf numFmtId="10" fontId="0" fillId="0" borderId="1" xfId="19" applyNumberFormat="1" applyFont="1" applyBorder="1">
      <alignment/>
      <protection/>
    </xf>
    <xf numFmtId="0" fontId="0" fillId="0" borderId="5" xfId="19" applyFont="1" applyBorder="1">
      <alignment/>
      <protection/>
    </xf>
    <xf numFmtId="4" fontId="15" fillId="0" borderId="0" xfId="19" applyNumberFormat="1" applyFont="1">
      <alignment/>
      <protection/>
    </xf>
    <xf numFmtId="0" fontId="0" fillId="0" borderId="31" xfId="19" applyFont="1" applyBorder="1" applyAlignment="1">
      <alignment horizontal="center"/>
      <protection/>
    </xf>
    <xf numFmtId="0" fontId="0" fillId="0" borderId="23" xfId="19" applyFont="1" applyBorder="1">
      <alignment/>
      <protection/>
    </xf>
    <xf numFmtId="0" fontId="0" fillId="0" borderId="23" xfId="19" applyFont="1" applyBorder="1" applyAlignment="1">
      <alignment horizontal="center"/>
      <protection/>
    </xf>
    <xf numFmtId="3" fontId="0" fillId="0" borderId="23" xfId="19" applyNumberFormat="1" applyFont="1" applyBorder="1">
      <alignment/>
      <protection/>
    </xf>
    <xf numFmtId="4" fontId="10" fillId="0" borderId="5" xfId="19" applyNumberFormat="1" applyFont="1" applyBorder="1">
      <alignment/>
      <protection/>
    </xf>
    <xf numFmtId="10" fontId="10" fillId="0" borderId="1" xfId="21" applyNumberFormat="1" applyFont="1" applyBorder="1" applyAlignment="1">
      <alignment/>
    </xf>
    <xf numFmtId="3" fontId="15" fillId="0" borderId="0" xfId="19" applyNumberFormat="1" applyFont="1">
      <alignment/>
      <protection/>
    </xf>
    <xf numFmtId="3" fontId="19" fillId="0" borderId="0" xfId="19" applyNumberFormat="1" applyFont="1">
      <alignment/>
      <protection/>
    </xf>
    <xf numFmtId="43" fontId="34" fillId="3" borderId="0" xfId="15" applyFont="1" applyFill="1" applyAlignment="1">
      <alignment/>
    </xf>
    <xf numFmtId="3" fontId="35" fillId="0" borderId="0" xfId="19" applyNumberFormat="1" applyFont="1">
      <alignment/>
      <protection/>
    </xf>
    <xf numFmtId="43" fontId="35" fillId="0" borderId="0" xfId="15" applyFont="1" applyAlignment="1">
      <alignment/>
    </xf>
    <xf numFmtId="0" fontId="0" fillId="0" borderId="0" xfId="19" applyFont="1" applyBorder="1" applyAlignment="1">
      <alignment horizontal="right"/>
      <protection/>
    </xf>
    <xf numFmtId="3" fontId="19" fillId="0" borderId="0" xfId="19" applyNumberFormat="1" applyFont="1" applyBorder="1">
      <alignment/>
      <protection/>
    </xf>
    <xf numFmtId="43" fontId="34" fillId="3" borderId="0" xfId="15" applyFont="1" applyFill="1" applyBorder="1" applyAlignment="1">
      <alignment/>
    </xf>
    <xf numFmtId="0" fontId="0" fillId="0" borderId="0" xfId="19" applyFont="1" applyBorder="1">
      <alignment/>
      <protection/>
    </xf>
    <xf numFmtId="0" fontId="15" fillId="0" borderId="0" xfId="19" applyFont="1" applyBorder="1">
      <alignment/>
      <protection/>
    </xf>
    <xf numFmtId="43" fontId="15" fillId="0" borderId="0" xfId="19" applyNumberFormat="1" applyFont="1">
      <alignment/>
      <protection/>
    </xf>
    <xf numFmtId="43" fontId="34" fillId="0" borderId="0" xfId="15" applyFont="1" applyAlignment="1">
      <alignment/>
    </xf>
    <xf numFmtId="0" fontId="15" fillId="0" borderId="3" xfId="19" applyFont="1" applyBorder="1" applyAlignment="1">
      <alignment horizontal="center"/>
      <protection/>
    </xf>
    <xf numFmtId="43" fontId="34" fillId="0" borderId="0" xfId="15" applyFont="1" applyBorder="1" applyAlignment="1">
      <alignment/>
    </xf>
    <xf numFmtId="0" fontId="15" fillId="0" borderId="4" xfId="19" applyFont="1" applyBorder="1">
      <alignment/>
      <protection/>
    </xf>
    <xf numFmtId="0" fontId="15" fillId="0" borderId="4" xfId="19" applyFont="1" applyBorder="1" applyAlignment="1">
      <alignment horizontal="center"/>
      <protection/>
    </xf>
    <xf numFmtId="3" fontId="15" fillId="0" borderId="4" xfId="19" applyNumberFormat="1" applyFont="1" applyBorder="1">
      <alignment/>
      <protection/>
    </xf>
    <xf numFmtId="4" fontId="15" fillId="0" borderId="4" xfId="19" applyNumberFormat="1" applyFont="1" applyBorder="1">
      <alignment/>
      <protection/>
    </xf>
    <xf numFmtId="10" fontId="15" fillId="0" borderId="1" xfId="21" applyNumberFormat="1" applyFont="1" applyBorder="1" applyAlignment="1">
      <alignment/>
    </xf>
    <xf numFmtId="0" fontId="15" fillId="0" borderId="12" xfId="19" applyFont="1" applyBorder="1" applyAlignment="1">
      <alignment horizontal="center"/>
      <protection/>
    </xf>
    <xf numFmtId="0" fontId="0" fillId="0" borderId="32" xfId="19" applyFont="1" applyBorder="1" applyAlignment="1">
      <alignment horizontal="center"/>
      <protection/>
    </xf>
    <xf numFmtId="0" fontId="15" fillId="0" borderId="2" xfId="19" applyFont="1" applyBorder="1" applyAlignment="1">
      <alignment horizontal="center"/>
      <protection/>
    </xf>
    <xf numFmtId="0" fontId="0" fillId="0" borderId="17" xfId="19" applyFont="1" applyBorder="1" applyAlignment="1">
      <alignment horizontal="center"/>
      <protection/>
    </xf>
    <xf numFmtId="0" fontId="8" fillId="2" borderId="33" xfId="19" applyFont="1" applyFill="1" applyBorder="1" applyAlignment="1">
      <alignment horizontal="center"/>
      <protection/>
    </xf>
    <xf numFmtId="0" fontId="8" fillId="2" borderId="27" xfId="19" applyFont="1" applyFill="1" applyBorder="1" applyAlignment="1">
      <alignment horizontal="center"/>
      <protection/>
    </xf>
    <xf numFmtId="3" fontId="8" fillId="2" borderId="27" xfId="19" applyNumberFormat="1" applyFont="1" applyFill="1" applyBorder="1" applyAlignment="1">
      <alignment horizontal="center"/>
      <protection/>
    </xf>
    <xf numFmtId="49" fontId="8" fillId="2" borderId="34" xfId="21" applyNumberFormat="1" applyFont="1" applyFill="1" applyBorder="1" applyAlignment="1">
      <alignment horizontal="center"/>
    </xf>
    <xf numFmtId="3" fontId="10" fillId="0" borderId="4" xfId="19" applyNumberFormat="1" applyFont="1" applyBorder="1">
      <alignment/>
      <protection/>
    </xf>
    <xf numFmtId="4" fontId="10" fillId="0" borderId="23" xfId="19" applyNumberFormat="1" applyFont="1" applyBorder="1">
      <alignment/>
      <protection/>
    </xf>
    <xf numFmtId="3" fontId="15" fillId="0" borderId="4" xfId="19" applyNumberFormat="1" applyFont="1" applyBorder="1" applyAlignment="1">
      <alignment horizontal="center"/>
      <protection/>
    </xf>
    <xf numFmtId="10" fontId="15" fillId="0" borderId="1" xfId="21" applyNumberFormat="1" applyFont="1" applyBorder="1" applyAlignment="1">
      <alignment horizontal="center"/>
    </xf>
    <xf numFmtId="0" fontId="0" fillId="0" borderId="35" xfId="19" applyFont="1" applyBorder="1" applyAlignment="1">
      <alignment horizontal="center"/>
      <protection/>
    </xf>
    <xf numFmtId="3" fontId="18" fillId="0" borderId="4" xfId="19" applyNumberFormat="1" applyFont="1" applyBorder="1">
      <alignment/>
      <protection/>
    </xf>
    <xf numFmtId="4" fontId="18" fillId="0" borderId="4" xfId="19" applyNumberFormat="1" applyFont="1" applyBorder="1">
      <alignment/>
      <protection/>
    </xf>
    <xf numFmtId="10" fontId="18" fillId="0" borderId="1" xfId="21" applyNumberFormat="1" applyFont="1" applyBorder="1" applyAlignment="1">
      <alignment/>
    </xf>
    <xf numFmtId="0" fontId="15" fillId="0" borderId="29" xfId="19" applyFont="1" applyBorder="1" applyAlignment="1">
      <alignment horizontal="center"/>
      <protection/>
    </xf>
    <xf numFmtId="0" fontId="15" fillId="0" borderId="15" xfId="19" applyFont="1" applyBorder="1">
      <alignment/>
      <protection/>
    </xf>
    <xf numFmtId="0" fontId="15" fillId="0" borderId="15" xfId="19" applyFont="1" applyBorder="1" applyAlignment="1">
      <alignment horizontal="center"/>
      <protection/>
    </xf>
    <xf numFmtId="3" fontId="15" fillId="0" borderId="15" xfId="19" applyNumberFormat="1" applyFont="1" applyBorder="1">
      <alignment/>
      <protection/>
    </xf>
    <xf numFmtId="4" fontId="15" fillId="0" borderId="15" xfId="19" applyNumberFormat="1" applyFont="1" applyBorder="1">
      <alignment/>
      <protection/>
    </xf>
    <xf numFmtId="10" fontId="15" fillId="0" borderId="9" xfId="21" applyNumberFormat="1" applyFont="1" applyBorder="1" applyAlignment="1">
      <alignment/>
    </xf>
    <xf numFmtId="3" fontId="0" fillId="0" borderId="0" xfId="19" applyNumberFormat="1" applyFont="1" applyBorder="1">
      <alignment/>
      <protection/>
    </xf>
    <xf numFmtId="43" fontId="35" fillId="0" borderId="0" xfId="19" applyNumberFormat="1" applyFont="1">
      <alignment/>
      <protection/>
    </xf>
    <xf numFmtId="43" fontId="0" fillId="0" borderId="0" xfId="15" applyFont="1" applyAlignment="1">
      <alignment/>
    </xf>
    <xf numFmtId="0" fontId="10" fillId="0" borderId="0" xfId="19" applyFont="1" applyBorder="1" applyAlignment="1">
      <alignment horizontal="center"/>
      <protection/>
    </xf>
    <xf numFmtId="3" fontId="10" fillId="0" borderId="0" xfId="19" applyNumberFormat="1" applyFont="1" applyBorder="1">
      <alignment/>
      <protection/>
    </xf>
    <xf numFmtId="10" fontId="0" fillId="0" borderId="0" xfId="19" applyNumberFormat="1" applyFont="1" applyBorder="1">
      <alignment/>
      <protection/>
    </xf>
    <xf numFmtId="4" fontId="19" fillId="0" borderId="0" xfId="19" applyNumberFormat="1" applyFont="1">
      <alignment/>
      <protection/>
    </xf>
    <xf numFmtId="10" fontId="0" fillId="0" borderId="0" xfId="19" applyNumberFormat="1">
      <alignment/>
      <protection/>
    </xf>
    <xf numFmtId="3" fontId="0" fillId="0" borderId="0" xfId="18" applyNumberFormat="1">
      <alignment/>
      <protection/>
    </xf>
    <xf numFmtId="4" fontId="36" fillId="3" borderId="0" xfId="18" applyNumberFormat="1" applyFont="1" applyFill="1">
      <alignment/>
      <protection/>
    </xf>
    <xf numFmtId="0" fontId="36" fillId="3" borderId="0" xfId="18" applyFont="1" applyFill="1">
      <alignment/>
      <protection/>
    </xf>
    <xf numFmtId="4" fontId="0" fillId="0" borderId="0" xfId="18" applyNumberFormat="1">
      <alignment/>
      <protection/>
    </xf>
    <xf numFmtId="0" fontId="6" fillId="0" borderId="11" xfId="18" applyFont="1" applyBorder="1" applyAlignment="1">
      <alignment horizontal="center"/>
      <protection/>
    </xf>
    <xf numFmtId="3" fontId="7" fillId="0" borderId="11" xfId="18" applyNumberFormat="1" applyFont="1" applyBorder="1" applyAlignment="1">
      <alignment horizontal="right"/>
      <protection/>
    </xf>
    <xf numFmtId="4" fontId="7" fillId="0" borderId="11" xfId="18" applyNumberFormat="1" applyFont="1" applyBorder="1" applyAlignment="1">
      <alignment horizontal="right"/>
      <protection/>
    </xf>
    <xf numFmtId="10" fontId="7" fillId="0" borderId="8" xfId="21" applyNumberFormat="1" applyFont="1" applyBorder="1" applyAlignment="1">
      <alignment/>
    </xf>
    <xf numFmtId="0" fontId="0" fillId="0" borderId="16" xfId="18" applyFont="1" applyBorder="1" applyAlignment="1">
      <alignment horizontal="center"/>
      <protection/>
    </xf>
    <xf numFmtId="3" fontId="7" fillId="0" borderId="6" xfId="18" applyNumberFormat="1" applyFont="1" applyBorder="1" applyAlignment="1">
      <alignment horizontal="right"/>
      <protection/>
    </xf>
    <xf numFmtId="0" fontId="0" fillId="0" borderId="0" xfId="18" applyFont="1">
      <alignment/>
      <protection/>
    </xf>
    <xf numFmtId="0" fontId="0" fillId="0" borderId="4" xfId="18" applyFont="1" applyBorder="1" applyAlignment="1">
      <alignment/>
      <protection/>
    </xf>
    <xf numFmtId="0" fontId="0" fillId="0" borderId="4" xfId="18" applyFont="1" applyBorder="1" applyAlignment="1">
      <alignment horizontal="right"/>
      <protection/>
    </xf>
    <xf numFmtId="0" fontId="0" fillId="0" borderId="7" xfId="18" applyFont="1" applyBorder="1">
      <alignment/>
      <protection/>
    </xf>
    <xf numFmtId="3" fontId="0" fillId="0" borderId="0" xfId="18" applyNumberFormat="1" applyFont="1">
      <alignment/>
      <protection/>
    </xf>
    <xf numFmtId="4" fontId="0" fillId="0" borderId="4" xfId="18" applyNumberFormat="1" applyFont="1" applyBorder="1" applyAlignment="1">
      <alignment horizontal="right"/>
      <protection/>
    </xf>
    <xf numFmtId="3" fontId="28" fillId="0" borderId="0" xfId="18" applyNumberFormat="1" applyFont="1">
      <alignment/>
      <protection/>
    </xf>
    <xf numFmtId="0" fontId="28" fillId="0" borderId="0" xfId="18" applyFont="1">
      <alignment/>
      <protection/>
    </xf>
    <xf numFmtId="3" fontId="0" fillId="0" borderId="0" xfId="18" applyNumberFormat="1" applyFont="1">
      <alignment/>
      <protection/>
    </xf>
    <xf numFmtId="0" fontId="0" fillId="0" borderId="0" xfId="18" applyFont="1">
      <alignment/>
      <protection/>
    </xf>
    <xf numFmtId="3" fontId="24" fillId="0" borderId="0" xfId="18" applyNumberFormat="1" applyFont="1">
      <alignment/>
      <protection/>
    </xf>
    <xf numFmtId="0" fontId="24" fillId="0" borderId="0" xfId="18" applyFont="1">
      <alignment/>
      <protection/>
    </xf>
    <xf numFmtId="3" fontId="37" fillId="0" borderId="0" xfId="18" applyNumberFormat="1" applyFont="1">
      <alignment/>
      <protection/>
    </xf>
    <xf numFmtId="0" fontId="12" fillId="0" borderId="0" xfId="18" applyFont="1">
      <alignment/>
      <protection/>
    </xf>
    <xf numFmtId="0" fontId="4" fillId="0" borderId="2" xfId="18" applyFont="1" applyBorder="1" applyAlignment="1">
      <alignment horizontal="center"/>
      <protection/>
    </xf>
    <xf numFmtId="0" fontId="1" fillId="0" borderId="6" xfId="18" applyFont="1" applyBorder="1">
      <alignment/>
      <protection/>
    </xf>
    <xf numFmtId="0" fontId="1" fillId="0" borderId="6" xfId="18" applyFont="1" applyBorder="1" applyAlignment="1">
      <alignment horizontal="center"/>
      <protection/>
    </xf>
    <xf numFmtId="3" fontId="1" fillId="0" borderId="6" xfId="18" applyNumberFormat="1" applyFont="1" applyBorder="1" applyAlignment="1">
      <alignment horizontal="right"/>
      <protection/>
    </xf>
    <xf numFmtId="4" fontId="1" fillId="0" borderId="6" xfId="18" applyNumberFormat="1" applyFont="1" applyBorder="1" applyAlignment="1">
      <alignment horizontal="right"/>
      <protection/>
    </xf>
    <xf numFmtId="10" fontId="1" fillId="0" borderId="10" xfId="21" applyNumberFormat="1" applyFont="1" applyBorder="1" applyAlignment="1">
      <alignment/>
    </xf>
    <xf numFmtId="3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0" fontId="4" fillId="0" borderId="14" xfId="18" applyFont="1" applyBorder="1" applyAlignment="1">
      <alignment horizontal="center" vertical="center"/>
      <protection/>
    </xf>
    <xf numFmtId="0" fontId="4" fillId="0" borderId="11" xfId="18" applyFont="1" applyBorder="1" applyAlignment="1">
      <alignment horizontal="center"/>
      <protection/>
    </xf>
    <xf numFmtId="3" fontId="1" fillId="0" borderId="11" xfId="18" applyNumberFormat="1" applyFont="1" applyBorder="1" applyAlignment="1">
      <alignment horizontal="right"/>
      <protection/>
    </xf>
    <xf numFmtId="4" fontId="1" fillId="0" borderId="11" xfId="18" applyNumberFormat="1" applyFont="1" applyBorder="1" applyAlignment="1">
      <alignment horizontal="right"/>
      <protection/>
    </xf>
    <xf numFmtId="10" fontId="1" fillId="0" borderId="8" xfId="21" applyNumberFormat="1" applyFont="1" applyBorder="1" applyAlignment="1">
      <alignment/>
    </xf>
    <xf numFmtId="3" fontId="38" fillId="0" borderId="0" xfId="18" applyNumberFormat="1" applyFont="1">
      <alignment/>
      <protection/>
    </xf>
    <xf numFmtId="0" fontId="4" fillId="0" borderId="14" xfId="18" applyFont="1" applyBorder="1" applyAlignment="1">
      <alignment horizontal="centerContinuous"/>
      <protection/>
    </xf>
    <xf numFmtId="0" fontId="39" fillId="0" borderId="11" xfId="18" applyFont="1" applyBorder="1" applyAlignment="1">
      <alignment horizontal="center"/>
      <protection/>
    </xf>
    <xf numFmtId="3" fontId="40" fillId="0" borderId="11" xfId="18" applyNumberFormat="1" applyFont="1" applyBorder="1" applyAlignment="1">
      <alignment horizontal="right"/>
      <protection/>
    </xf>
    <xf numFmtId="4" fontId="40" fillId="0" borderId="11" xfId="18" applyNumberFormat="1" applyFont="1" applyBorder="1" applyAlignment="1">
      <alignment horizontal="right"/>
      <protection/>
    </xf>
    <xf numFmtId="10" fontId="40" fillId="0" borderId="8" xfId="21" applyNumberFormat="1" applyFont="1" applyBorder="1" applyAlignment="1">
      <alignment/>
    </xf>
    <xf numFmtId="3" fontId="41" fillId="0" borderId="0" xfId="18" applyNumberFormat="1" applyFont="1">
      <alignment/>
      <protection/>
    </xf>
    <xf numFmtId="0" fontId="4" fillId="0" borderId="14" xfId="18" applyFont="1" applyBorder="1" applyAlignment="1">
      <alignment horizontal="center"/>
      <protection/>
    </xf>
    <xf numFmtId="0" fontId="4" fillId="0" borderId="36" xfId="18" applyFont="1" applyBorder="1" applyAlignment="1">
      <alignment horizontal="center"/>
      <protection/>
    </xf>
    <xf numFmtId="0" fontId="1" fillId="0" borderId="37" xfId="18" applyFont="1" applyBorder="1" applyAlignment="1">
      <alignment horizontal="center"/>
      <protection/>
    </xf>
    <xf numFmtId="0" fontId="4" fillId="0" borderId="38" xfId="18" applyFont="1" applyBorder="1" applyAlignment="1">
      <alignment horizontal="center"/>
      <protection/>
    </xf>
    <xf numFmtId="3" fontId="1" fillId="0" borderId="38" xfId="18" applyNumberFormat="1" applyFont="1" applyBorder="1" applyAlignment="1">
      <alignment horizontal="right"/>
      <protection/>
    </xf>
    <xf numFmtId="4" fontId="1" fillId="0" borderId="38" xfId="18" applyNumberFormat="1" applyFont="1" applyBorder="1" applyAlignment="1">
      <alignment horizontal="right"/>
      <protection/>
    </xf>
    <xf numFmtId="10" fontId="1" fillId="0" borderId="39" xfId="21" applyNumberFormat="1" applyFont="1" applyBorder="1" applyAlignment="1">
      <alignment/>
    </xf>
    <xf numFmtId="0" fontId="4" fillId="0" borderId="3" xfId="18" applyFont="1" applyBorder="1" applyAlignment="1">
      <alignment horizontal="center"/>
      <protection/>
    </xf>
    <xf numFmtId="0" fontId="1" fillId="0" borderId="13" xfId="18" applyFont="1" applyBorder="1" applyAlignment="1">
      <alignment horizontal="center" vertical="center" wrapText="1"/>
      <protection/>
    </xf>
    <xf numFmtId="0" fontId="4" fillId="0" borderId="40" xfId="18" applyFont="1" applyBorder="1" applyAlignment="1">
      <alignment horizontal="center"/>
      <protection/>
    </xf>
    <xf numFmtId="0" fontId="1" fillId="0" borderId="37" xfId="18" applyFont="1" applyBorder="1" applyAlignment="1">
      <alignment horizontal="center" vertical="center" wrapText="1"/>
      <protection/>
    </xf>
    <xf numFmtId="0" fontId="4" fillId="0" borderId="41" xfId="18" applyFont="1" applyBorder="1" applyAlignment="1">
      <alignment horizontal="center"/>
      <protection/>
    </xf>
    <xf numFmtId="4" fontId="1" fillId="0" borderId="37" xfId="18" applyNumberFormat="1" applyFont="1" applyBorder="1">
      <alignment/>
      <protection/>
    </xf>
    <xf numFmtId="10" fontId="1" fillId="0" borderId="42" xfId="21" applyNumberFormat="1" applyFont="1" applyBorder="1" applyAlignment="1">
      <alignment/>
    </xf>
    <xf numFmtId="3" fontId="16" fillId="0" borderId="0" xfId="18" applyNumberFormat="1" applyFont="1" applyAlignment="1">
      <alignment horizontal="right"/>
      <protection/>
    </xf>
    <xf numFmtId="0" fontId="1" fillId="0" borderId="38" xfId="18" applyFont="1" applyBorder="1" applyAlignment="1">
      <alignment horizontal="center"/>
      <protection/>
    </xf>
    <xf numFmtId="3" fontId="1" fillId="0" borderId="37" xfId="18" applyNumberFormat="1" applyFont="1" applyBorder="1" applyAlignment="1">
      <alignment horizontal="right"/>
      <protection/>
    </xf>
    <xf numFmtId="4" fontId="1" fillId="0" borderId="37" xfId="18" applyNumberFormat="1" applyFont="1" applyBorder="1" applyAlignment="1">
      <alignment horizontal="right"/>
      <protection/>
    </xf>
    <xf numFmtId="0" fontId="1" fillId="0" borderId="13" xfId="18" applyFont="1" applyBorder="1" applyAlignment="1">
      <alignment horizontal="center" wrapText="1"/>
      <protection/>
    </xf>
    <xf numFmtId="0" fontId="8" fillId="2" borderId="2" xfId="18" applyFont="1" applyFill="1" applyBorder="1" applyAlignment="1">
      <alignment horizontal="centerContinuous"/>
      <protection/>
    </xf>
    <xf numFmtId="0" fontId="8" fillId="2" borderId="17" xfId="18" applyFont="1" applyFill="1" applyBorder="1" applyAlignment="1">
      <alignment horizontal="centerContinuous"/>
      <protection/>
    </xf>
    <xf numFmtId="0" fontId="8" fillId="2" borderId="6" xfId="18" applyFont="1" applyFill="1" applyBorder="1" applyAlignment="1">
      <alignment horizontal="centerContinuous"/>
      <protection/>
    </xf>
    <xf numFmtId="0" fontId="10" fillId="2" borderId="33" xfId="18" applyFont="1" applyFill="1" applyBorder="1" applyAlignment="1">
      <alignment horizontal="center" vertical="center" wrapText="1"/>
      <protection/>
    </xf>
    <xf numFmtId="0" fontId="10" fillId="2" borderId="27" xfId="18" applyFont="1" applyFill="1" applyBorder="1" applyAlignment="1">
      <alignment horizontal="center" vertical="center" wrapText="1"/>
      <protection/>
    </xf>
    <xf numFmtId="0" fontId="10" fillId="2" borderId="26" xfId="18" applyFont="1" applyFill="1" applyBorder="1" applyAlignment="1">
      <alignment horizontal="center" vertical="center" wrapText="1"/>
      <protection/>
    </xf>
    <xf numFmtId="0" fontId="10" fillId="2" borderId="28" xfId="18" applyFont="1" applyFill="1" applyBorder="1" applyAlignment="1">
      <alignment horizontal="center" vertical="center" wrapText="1"/>
      <protection/>
    </xf>
    <xf numFmtId="0" fontId="0" fillId="2" borderId="33" xfId="18" applyFont="1" applyFill="1" applyBorder="1" applyAlignment="1">
      <alignment horizontal="centerContinuous"/>
      <protection/>
    </xf>
    <xf numFmtId="0" fontId="0" fillId="2" borderId="26" xfId="18" applyFont="1" applyFill="1" applyBorder="1" applyAlignment="1">
      <alignment horizontal="centerContinuous"/>
      <protection/>
    </xf>
    <xf numFmtId="0" fontId="0" fillId="2" borderId="27" xfId="18" applyFont="1" applyFill="1" applyBorder="1" applyAlignment="1">
      <alignment horizontal="centerContinuous"/>
      <protection/>
    </xf>
    <xf numFmtId="0" fontId="0" fillId="2" borderId="26" xfId="18" applyFont="1" applyFill="1" applyBorder="1" applyAlignment="1">
      <alignment horizontal="center"/>
      <protection/>
    </xf>
    <xf numFmtId="0" fontId="0" fillId="2" borderId="28" xfId="18" applyFont="1" applyFill="1" applyBorder="1" applyAlignment="1">
      <alignment horizontal="center"/>
      <protection/>
    </xf>
    <xf numFmtId="0" fontId="0" fillId="0" borderId="6" xfId="18" applyFont="1" applyBorder="1">
      <alignment/>
      <protection/>
    </xf>
    <xf numFmtId="0" fontId="20" fillId="0" borderId="6" xfId="18" applyFont="1" applyBorder="1" applyAlignment="1">
      <alignment horizontal="center"/>
      <protection/>
    </xf>
    <xf numFmtId="3" fontId="20" fillId="0" borderId="6" xfId="18" applyNumberFormat="1" applyFont="1" applyBorder="1" applyAlignment="1">
      <alignment horizontal="right"/>
      <protection/>
    </xf>
    <xf numFmtId="4" fontId="20" fillId="0" borderId="17" xfId="18" applyNumberFormat="1" applyFont="1" applyBorder="1">
      <alignment/>
      <protection/>
    </xf>
    <xf numFmtId="10" fontId="20" fillId="0" borderId="10" xfId="21" applyNumberFormat="1" applyFont="1" applyBorder="1" applyAlignment="1">
      <alignment/>
    </xf>
    <xf numFmtId="0" fontId="4" fillId="0" borderId="3" xfId="18" applyFont="1" applyBorder="1" applyAlignment="1">
      <alignment horizontal="center" vertical="center"/>
      <protection/>
    </xf>
    <xf numFmtId="0" fontId="1" fillId="0" borderId="4" xfId="18" applyFont="1" applyBorder="1" applyAlignment="1">
      <alignment horizontal="center" wrapText="1"/>
      <protection/>
    </xf>
    <xf numFmtId="0" fontId="4" fillId="0" borderId="4" xfId="18" applyFont="1" applyBorder="1" applyAlignment="1">
      <alignment horizontal="center"/>
      <protection/>
    </xf>
    <xf numFmtId="3" fontId="1" fillId="0" borderId="4" xfId="18" applyNumberFormat="1" applyFont="1" applyBorder="1" applyAlignment="1">
      <alignment horizontal="right"/>
      <protection/>
    </xf>
    <xf numFmtId="4" fontId="1" fillId="0" borderId="4" xfId="18" applyNumberFormat="1" applyFont="1" applyBorder="1" applyAlignment="1">
      <alignment horizontal="right"/>
      <protection/>
    </xf>
    <xf numFmtId="10" fontId="1" fillId="0" borderId="9" xfId="21" applyNumberFormat="1" applyFont="1" applyBorder="1" applyAlignment="1">
      <alignment/>
    </xf>
    <xf numFmtId="0" fontId="21" fillId="0" borderId="0" xfId="18" applyFont="1" applyAlignment="1">
      <alignment vertical="center" wrapText="1"/>
      <protection/>
    </xf>
    <xf numFmtId="3" fontId="20" fillId="0" borderId="0" xfId="18" applyNumberFormat="1" applyFont="1">
      <alignment/>
      <protection/>
    </xf>
    <xf numFmtId="4" fontId="20" fillId="0" borderId="0" xfId="18" applyNumberFormat="1" applyFont="1">
      <alignment/>
      <protection/>
    </xf>
    <xf numFmtId="0" fontId="6" fillId="0" borderId="12" xfId="18" applyFont="1" applyBorder="1" applyAlignment="1">
      <alignment horizontal="center"/>
      <protection/>
    </xf>
    <xf numFmtId="43" fontId="19" fillId="3" borderId="0" xfId="15" applyFont="1" applyFill="1" applyAlignment="1">
      <alignment/>
    </xf>
    <xf numFmtId="3" fontId="10" fillId="0" borderId="4" xfId="19" applyNumberFormat="1" applyFont="1" applyBorder="1">
      <alignment/>
      <protection/>
    </xf>
    <xf numFmtId="4" fontId="10" fillId="0" borderId="4" xfId="19" applyNumberFormat="1" applyFont="1" applyBorder="1">
      <alignment/>
      <protection/>
    </xf>
    <xf numFmtId="10" fontId="10" fillId="0" borderId="1" xfId="21" applyNumberFormat="1" applyFont="1" applyBorder="1" applyAlignment="1">
      <alignment/>
    </xf>
    <xf numFmtId="0" fontId="0" fillId="0" borderId="0" xfId="19" applyFont="1" applyBorder="1" applyAlignment="1">
      <alignment horizontal="right"/>
      <protection/>
    </xf>
    <xf numFmtId="3" fontId="0" fillId="0" borderId="0" xfId="19" applyNumberFormat="1" applyFont="1" applyBorder="1" applyAlignment="1">
      <alignment horizontal="right"/>
      <protection/>
    </xf>
    <xf numFmtId="0" fontId="0" fillId="0" borderId="0" xfId="19" applyFont="1" applyAlignment="1">
      <alignment horizontal="right"/>
      <protection/>
    </xf>
    <xf numFmtId="0" fontId="11" fillId="0" borderId="0" xfId="18" applyFont="1" applyAlignment="1">
      <alignment horizontal="left"/>
      <protection/>
    </xf>
    <xf numFmtId="0" fontId="15" fillId="0" borderId="0" xfId="19" applyFont="1" applyBorder="1" applyAlignment="1">
      <alignment horizontal="right"/>
      <protection/>
    </xf>
    <xf numFmtId="0" fontId="15" fillId="0" borderId="0" xfId="19" applyFont="1" applyAlignment="1">
      <alignment horizontal="right"/>
      <protection/>
    </xf>
    <xf numFmtId="3" fontId="0" fillId="0" borderId="0" xfId="19" applyNumberFormat="1" applyFont="1" applyAlignment="1">
      <alignment horizontal="right"/>
      <protection/>
    </xf>
    <xf numFmtId="0" fontId="21" fillId="0" borderId="0" xfId="18" applyFont="1" applyAlignment="1">
      <alignment horizontal="left" vertical="center" wrapText="1"/>
      <protection/>
    </xf>
    <xf numFmtId="0" fontId="10" fillId="0" borderId="23" xfId="18" applyFont="1" applyBorder="1" applyAlignment="1">
      <alignment horizontal="center"/>
      <protection/>
    </xf>
    <xf numFmtId="0" fontId="10" fillId="0" borderId="13" xfId="18" applyFont="1" applyBorder="1" applyAlignment="1">
      <alignment horizontal="center"/>
      <protection/>
    </xf>
    <xf numFmtId="0" fontId="10" fillId="2" borderId="22" xfId="18" applyFont="1" applyFill="1" applyBorder="1" applyAlignment="1">
      <alignment horizontal="center" vertical="center" wrapText="1"/>
      <protection/>
    </xf>
    <xf numFmtId="0" fontId="10" fillId="2" borderId="5" xfId="18" applyFont="1" applyFill="1" applyBorder="1" applyAlignment="1">
      <alignment horizontal="center" vertical="center" wrapText="1"/>
      <protection/>
    </xf>
    <xf numFmtId="0" fontId="10" fillId="2" borderId="13" xfId="18" applyFont="1" applyFill="1" applyBorder="1" applyAlignment="1">
      <alignment horizontal="center" vertical="center" wrapText="1"/>
      <protection/>
    </xf>
    <xf numFmtId="0" fontId="10" fillId="2" borderId="22" xfId="18" applyFont="1" applyFill="1" applyBorder="1" applyAlignment="1">
      <alignment horizontal="center" vertical="center" wrapText="1"/>
      <protection/>
    </xf>
    <xf numFmtId="0" fontId="10" fillId="2" borderId="5" xfId="18" applyFont="1" applyFill="1" applyBorder="1" applyAlignment="1">
      <alignment horizontal="center" vertical="center" wrapText="1"/>
      <protection/>
    </xf>
    <xf numFmtId="0" fontId="10" fillId="2" borderId="13" xfId="18" applyFont="1" applyFill="1" applyBorder="1" applyAlignment="1">
      <alignment horizontal="center" vertical="center" wrapText="1"/>
      <protection/>
    </xf>
    <xf numFmtId="0" fontId="10" fillId="2" borderId="43" xfId="18" applyFont="1" applyFill="1" applyBorder="1" applyAlignment="1">
      <alignment horizontal="center" vertical="center" wrapText="1"/>
      <protection/>
    </xf>
    <xf numFmtId="0" fontId="10" fillId="2" borderId="7" xfId="18" applyFont="1" applyFill="1" applyBorder="1" applyAlignment="1">
      <alignment horizontal="center" vertical="center" wrapText="1"/>
      <protection/>
    </xf>
    <xf numFmtId="0" fontId="10" fillId="2" borderId="21" xfId="18" applyFont="1" applyFill="1" applyBorder="1" applyAlignment="1">
      <alignment horizontal="center" vertical="center" wrapText="1"/>
      <protection/>
    </xf>
    <xf numFmtId="0" fontId="10" fillId="2" borderId="44" xfId="18" applyFont="1" applyFill="1" applyBorder="1" applyAlignment="1">
      <alignment horizontal="center" vertical="center"/>
      <protection/>
    </xf>
    <xf numFmtId="0" fontId="10" fillId="2" borderId="35" xfId="18" applyFont="1" applyFill="1" applyBorder="1" applyAlignment="1">
      <alignment horizontal="center" vertical="center"/>
      <protection/>
    </xf>
    <xf numFmtId="0" fontId="10" fillId="2" borderId="14" xfId="18" applyFont="1" applyFill="1" applyBorder="1" applyAlignment="1">
      <alignment horizontal="center" vertical="center"/>
      <protection/>
    </xf>
    <xf numFmtId="0" fontId="10" fillId="2" borderId="19" xfId="18" applyFont="1" applyFill="1" applyBorder="1" applyAlignment="1">
      <alignment horizontal="center" vertical="center"/>
      <protection/>
    </xf>
    <xf numFmtId="0" fontId="10" fillId="2" borderId="4" xfId="18" applyFont="1" applyFill="1" applyBorder="1" applyAlignment="1">
      <alignment horizontal="center" vertical="center"/>
      <protection/>
    </xf>
    <xf numFmtId="0" fontId="10" fillId="2" borderId="11" xfId="18" applyFont="1" applyFill="1" applyBorder="1" applyAlignment="1">
      <alignment horizontal="center" vertical="center"/>
      <protection/>
    </xf>
    <xf numFmtId="0" fontId="10" fillId="2" borderId="22" xfId="18" applyFont="1" applyFill="1" applyBorder="1" applyAlignment="1">
      <alignment horizontal="center" vertical="center"/>
      <protection/>
    </xf>
    <xf numFmtId="0" fontId="10" fillId="2" borderId="5" xfId="18" applyFont="1" applyFill="1" applyBorder="1" applyAlignment="1">
      <alignment horizontal="center" vertical="center"/>
      <protection/>
    </xf>
    <xf numFmtId="0" fontId="10" fillId="2" borderId="13" xfId="18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18" applyFont="1" applyAlignment="1">
      <alignment horizontal="justify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część tabelaryczna" xfId="18"/>
    <cellStyle name="Normalny_Informacja o wykonaniu budżetu za I kwartał 2005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N159"/>
  <sheetViews>
    <sheetView showGridLines="0" tabSelected="1" view="pageBreakPreview" zoomScaleSheetLayoutView="100" workbookViewId="0" topLeftCell="A1">
      <selection activeCell="H2" sqref="H2"/>
    </sheetView>
  </sheetViews>
  <sheetFormatPr defaultColWidth="9.00390625" defaultRowHeight="12"/>
  <cols>
    <col min="1" max="1" width="5.25390625" style="6" customWidth="1"/>
    <col min="2" max="2" width="41.25390625" style="6" customWidth="1"/>
    <col min="3" max="3" width="6.75390625" style="6" customWidth="1"/>
    <col min="4" max="4" width="11.625" style="6" customWidth="1"/>
    <col min="5" max="5" width="13.25390625" style="6" bestFit="1" customWidth="1"/>
    <col min="6" max="6" width="15.25390625" style="6" customWidth="1"/>
    <col min="7" max="7" width="9.625" style="6" customWidth="1"/>
    <col min="8" max="8" width="6.25390625" style="6" customWidth="1"/>
    <col min="9" max="9" width="15.75390625" style="6" customWidth="1"/>
    <col min="10" max="10" width="8.875" style="6" bestFit="1" customWidth="1"/>
    <col min="11" max="11" width="6.00390625" style="6" bestFit="1" customWidth="1"/>
    <col min="12" max="12" width="3.875" style="6" customWidth="1"/>
    <col min="13" max="13" width="6.00390625" style="6" bestFit="1" customWidth="1"/>
    <col min="14" max="14" width="4.625" style="6" customWidth="1"/>
    <col min="15" max="15" width="4.25390625" style="6" customWidth="1"/>
    <col min="16" max="17" width="3.625" style="6" customWidth="1"/>
    <col min="18" max="18" width="4.75390625" style="6" customWidth="1"/>
    <col min="19" max="19" width="4.125" style="6" customWidth="1"/>
    <col min="20" max="20" width="3.375" style="6" customWidth="1"/>
    <col min="21" max="21" width="5.00390625" style="6" customWidth="1"/>
    <col min="22" max="22" width="2.875" style="6" customWidth="1"/>
    <col min="23" max="16384" width="9.125" style="6" customWidth="1"/>
  </cols>
  <sheetData>
    <row r="1" spans="1:7" ht="18">
      <c r="A1" s="520" t="s">
        <v>166</v>
      </c>
      <c r="B1" s="520"/>
      <c r="C1" s="520"/>
      <c r="D1" s="520"/>
      <c r="E1" s="520"/>
      <c r="F1" s="520"/>
      <c r="G1" s="520"/>
    </row>
    <row r="2" spans="1:6" ht="18">
      <c r="A2" s="349"/>
      <c r="B2" s="349"/>
      <c r="C2" s="349"/>
      <c r="D2" s="349"/>
      <c r="E2" s="349"/>
      <c r="F2" s="7"/>
    </row>
    <row r="3" spans="1:7" ht="18">
      <c r="A3" s="520" t="s">
        <v>11</v>
      </c>
      <c r="B3" s="520"/>
      <c r="C3" s="520"/>
      <c r="D3" s="520"/>
      <c r="E3" s="520"/>
      <c r="F3" s="520"/>
      <c r="G3" s="520"/>
    </row>
    <row r="4" spans="1:7" ht="15" thickBot="1">
      <c r="A4" s="8"/>
      <c r="B4" s="8"/>
      <c r="C4" s="8"/>
      <c r="D4" s="8"/>
      <c r="E4" s="8"/>
      <c r="F4" s="8"/>
      <c r="G4" s="350" t="s">
        <v>96</v>
      </c>
    </row>
    <row r="5" spans="1:7" s="44" customFormat="1" ht="24" customHeight="1">
      <c r="A5" s="351" t="s">
        <v>95</v>
      </c>
      <c r="B5" s="352" t="s">
        <v>175</v>
      </c>
      <c r="C5" s="352" t="s">
        <v>172</v>
      </c>
      <c r="D5" s="352" t="s">
        <v>174</v>
      </c>
      <c r="E5" s="353" t="s">
        <v>171</v>
      </c>
      <c r="F5" s="354" t="s">
        <v>98</v>
      </c>
      <c r="G5" s="355" t="s">
        <v>9</v>
      </c>
    </row>
    <row r="6" spans="1:7" s="44" customFormat="1" ht="12" customHeight="1">
      <c r="A6" s="137"/>
      <c r="B6" s="138"/>
      <c r="C6" s="138"/>
      <c r="D6" s="138"/>
      <c r="E6" s="139"/>
      <c r="F6" s="140"/>
      <c r="G6" s="356" t="s">
        <v>10</v>
      </c>
    </row>
    <row r="7" spans="1:7" s="361" customFormat="1" ht="12" thickBot="1">
      <c r="A7" s="357">
        <v>1</v>
      </c>
      <c r="B7" s="358">
        <v>2</v>
      </c>
      <c r="C7" s="358">
        <v>3</v>
      </c>
      <c r="D7" s="358">
        <v>4</v>
      </c>
      <c r="E7" s="358">
        <v>5</v>
      </c>
      <c r="F7" s="359">
        <v>6</v>
      </c>
      <c r="G7" s="360" t="s">
        <v>74</v>
      </c>
    </row>
    <row r="8" spans="1:7" s="81" customFormat="1" ht="12">
      <c r="A8" s="362"/>
      <c r="B8" s="363"/>
      <c r="C8" s="363"/>
      <c r="D8" s="363"/>
      <c r="E8" s="363"/>
      <c r="F8" s="363"/>
      <c r="G8" s="364"/>
    </row>
    <row r="9" spans="1:7" s="45" customFormat="1" ht="12">
      <c r="A9" s="48">
        <v>1</v>
      </c>
      <c r="B9" s="49" t="s">
        <v>12</v>
      </c>
      <c r="C9" s="50"/>
      <c r="D9" s="50"/>
      <c r="E9" s="51"/>
      <c r="F9" s="52"/>
      <c r="G9" s="365"/>
    </row>
    <row r="10" spans="1:7" s="45" customFormat="1" ht="12">
      <c r="A10" s="48"/>
      <c r="B10" s="49" t="s">
        <v>13</v>
      </c>
      <c r="C10" s="50"/>
      <c r="D10" s="50"/>
      <c r="E10" s="53">
        <f>SUM(E12:E14)</f>
        <v>8052200</v>
      </c>
      <c r="F10" s="54">
        <f>SUM(F12:F14)</f>
        <v>3234700</v>
      </c>
      <c r="G10" s="35">
        <f>SUM(F10/E10)</f>
        <v>0.4017</v>
      </c>
    </row>
    <row r="11" spans="1:7" s="45" customFormat="1" ht="12">
      <c r="A11" s="55"/>
      <c r="B11" s="49" t="s">
        <v>14</v>
      </c>
      <c r="C11" s="366"/>
      <c r="D11" s="366"/>
      <c r="E11" s="366"/>
      <c r="F11" s="67"/>
      <c r="G11" s="365"/>
    </row>
    <row r="12" spans="1:7" s="45" customFormat="1" ht="12">
      <c r="A12" s="48"/>
      <c r="B12" s="49" t="s">
        <v>15</v>
      </c>
      <c r="C12" s="50">
        <v>700</v>
      </c>
      <c r="D12" s="50">
        <v>70001</v>
      </c>
      <c r="E12" s="51">
        <v>2792000</v>
      </c>
      <c r="F12" s="52">
        <v>1398000</v>
      </c>
      <c r="G12" s="36">
        <f>SUM(F12/E12)</f>
        <v>0.5007</v>
      </c>
    </row>
    <row r="13" spans="1:9" s="81" customFormat="1" ht="12">
      <c r="A13" s="48"/>
      <c r="B13" s="49" t="s">
        <v>16</v>
      </c>
      <c r="C13" s="50">
        <v>700</v>
      </c>
      <c r="D13" s="50">
        <v>70001</v>
      </c>
      <c r="E13" s="51">
        <v>5092200</v>
      </c>
      <c r="F13" s="52">
        <v>1752700</v>
      </c>
      <c r="G13" s="36">
        <f>SUM(F13/E13)</f>
        <v>0.3442</v>
      </c>
      <c r="I13" s="367"/>
    </row>
    <row r="14" spans="1:10" s="81" customFormat="1" ht="12">
      <c r="A14" s="57"/>
      <c r="B14" s="58" t="s">
        <v>17</v>
      </c>
      <c r="C14" s="59">
        <v>900</v>
      </c>
      <c r="D14" s="59">
        <v>90095</v>
      </c>
      <c r="E14" s="60">
        <v>168000</v>
      </c>
      <c r="F14" s="61">
        <v>84000</v>
      </c>
      <c r="G14" s="37">
        <f>SUM(F14/E14)</f>
        <v>0.5</v>
      </c>
      <c r="H14" s="521"/>
      <c r="I14" s="522"/>
      <c r="J14" s="522"/>
    </row>
    <row r="15" spans="1:7" s="81" customFormat="1" ht="12">
      <c r="A15" s="368"/>
      <c r="B15" s="369"/>
      <c r="C15" s="370"/>
      <c r="D15" s="370"/>
      <c r="E15" s="371"/>
      <c r="F15" s="371"/>
      <c r="G15" s="38"/>
    </row>
    <row r="16" spans="1:10" s="81" customFormat="1" ht="12">
      <c r="A16" s="48">
        <v>2</v>
      </c>
      <c r="B16" s="49" t="s">
        <v>75</v>
      </c>
      <c r="C16" s="50"/>
      <c r="D16" s="50"/>
      <c r="E16" s="51"/>
      <c r="F16" s="372"/>
      <c r="G16" s="373"/>
      <c r="I16" s="374"/>
      <c r="J16" s="374"/>
    </row>
    <row r="17" spans="1:10" s="81" customFormat="1" ht="12.75" customHeight="1">
      <c r="A17" s="48"/>
      <c r="B17" s="49"/>
      <c r="C17" s="50"/>
      <c r="D17" s="64"/>
      <c r="E17" s="53">
        <f>SUM(E18)</f>
        <v>80000</v>
      </c>
      <c r="F17" s="63">
        <f>SUM(F18)</f>
        <v>0</v>
      </c>
      <c r="G17" s="35">
        <f>SUM(F17/E17)</f>
        <v>0</v>
      </c>
      <c r="H17" s="45"/>
      <c r="I17" s="523"/>
      <c r="J17" s="523"/>
    </row>
    <row r="18" spans="1:10" s="81" customFormat="1" ht="12">
      <c r="A18" s="68"/>
      <c r="B18" s="58" t="s">
        <v>76</v>
      </c>
      <c r="C18" s="59">
        <v>900</v>
      </c>
      <c r="D18" s="69">
        <v>90002</v>
      </c>
      <c r="E18" s="70">
        <v>80000</v>
      </c>
      <c r="F18" s="71">
        <v>0</v>
      </c>
      <c r="G18" s="37">
        <f>SUM(F18/E18)</f>
        <v>0</v>
      </c>
      <c r="H18" s="45"/>
      <c r="I18" s="73"/>
      <c r="J18" s="73"/>
    </row>
    <row r="19" spans="1:12" s="81" customFormat="1" ht="12">
      <c r="A19" s="48"/>
      <c r="B19" s="49"/>
      <c r="C19" s="50"/>
      <c r="D19" s="50"/>
      <c r="E19" s="51"/>
      <c r="F19" s="51"/>
      <c r="G19" s="36"/>
      <c r="H19" s="45"/>
      <c r="I19" s="45"/>
      <c r="J19" s="45"/>
      <c r="L19" s="374"/>
    </row>
    <row r="20" spans="1:13" s="81" customFormat="1" ht="12">
      <c r="A20" s="48">
        <v>3</v>
      </c>
      <c r="B20" s="49" t="s">
        <v>18</v>
      </c>
      <c r="C20" s="50"/>
      <c r="D20" s="50"/>
      <c r="E20" s="62">
        <f>SUM(E21:E24)</f>
        <v>1853070</v>
      </c>
      <c r="F20" s="63">
        <f>SUM(F21:F24)</f>
        <v>1054370</v>
      </c>
      <c r="G20" s="35">
        <f>SUM(F20/E20)</f>
        <v>0.569</v>
      </c>
      <c r="H20" s="45"/>
      <c r="I20" s="375"/>
      <c r="J20" s="376"/>
      <c r="L20" s="377"/>
      <c r="M20" s="378"/>
    </row>
    <row r="21" spans="1:11" s="81" customFormat="1" ht="12">
      <c r="A21" s="48"/>
      <c r="B21" s="49" t="s">
        <v>77</v>
      </c>
      <c r="C21" s="50">
        <v>801</v>
      </c>
      <c r="D21" s="64">
        <v>80101</v>
      </c>
      <c r="E21" s="65">
        <v>1787300</v>
      </c>
      <c r="F21" s="66">
        <v>996000</v>
      </c>
      <c r="G21" s="36">
        <f>SUM(F21/E21)</f>
        <v>0.5573</v>
      </c>
      <c r="H21" s="45"/>
      <c r="I21" s="375"/>
      <c r="J21" s="513"/>
      <c r="K21" s="56"/>
    </row>
    <row r="22" spans="1:11" s="81" customFormat="1" ht="12">
      <c r="A22" s="48"/>
      <c r="B22" s="49" t="s">
        <v>78</v>
      </c>
      <c r="C22" s="64">
        <v>801</v>
      </c>
      <c r="D22" s="72">
        <v>80103</v>
      </c>
      <c r="E22" s="51">
        <v>30000</v>
      </c>
      <c r="F22" s="52">
        <v>25000</v>
      </c>
      <c r="G22" s="36">
        <f>SUM(F22/E22)</f>
        <v>0.8333</v>
      </c>
      <c r="H22" s="45"/>
      <c r="I22" s="375"/>
      <c r="J22" s="56"/>
      <c r="K22" s="56"/>
    </row>
    <row r="23" spans="1:11" s="81" customFormat="1" ht="12">
      <c r="A23" s="48"/>
      <c r="B23" s="49" t="s">
        <v>79</v>
      </c>
      <c r="C23" s="50">
        <v>801</v>
      </c>
      <c r="D23" s="64">
        <v>80146</v>
      </c>
      <c r="E23" s="65">
        <v>5300</v>
      </c>
      <c r="F23" s="67">
        <v>2900</v>
      </c>
      <c r="G23" s="36">
        <f>SUM(F23/E23)</f>
        <v>0.5472</v>
      </c>
      <c r="H23" s="45"/>
      <c r="I23" s="375"/>
      <c r="J23" s="376"/>
      <c r="K23" s="56"/>
    </row>
    <row r="24" spans="1:10" s="81" customFormat="1" ht="12">
      <c r="A24" s="68"/>
      <c r="B24" s="58" t="s">
        <v>80</v>
      </c>
      <c r="C24" s="59">
        <v>854</v>
      </c>
      <c r="D24" s="69">
        <v>85415</v>
      </c>
      <c r="E24" s="70">
        <v>30470</v>
      </c>
      <c r="F24" s="71">
        <v>30470</v>
      </c>
      <c r="G24" s="37">
        <f>SUM(F24/E24)</f>
        <v>1</v>
      </c>
      <c r="H24" s="45"/>
      <c r="I24" s="375"/>
      <c r="J24" s="376"/>
    </row>
    <row r="25" spans="1:10" s="81" customFormat="1" ht="12">
      <c r="A25" s="48"/>
      <c r="B25" s="49"/>
      <c r="C25" s="64"/>
      <c r="D25" s="64"/>
      <c r="E25" s="65"/>
      <c r="F25" s="66"/>
      <c r="G25" s="36"/>
      <c r="H25" s="379"/>
      <c r="I25" s="380"/>
      <c r="J25" s="381"/>
    </row>
    <row r="26" spans="1:11" s="81" customFormat="1" ht="12">
      <c r="A26" s="48">
        <v>4</v>
      </c>
      <c r="B26" s="49" t="s">
        <v>19</v>
      </c>
      <c r="C26" s="64"/>
      <c r="D26" s="64"/>
      <c r="E26" s="62">
        <f>SUM(E27:E30)</f>
        <v>1224310</v>
      </c>
      <c r="F26" s="63">
        <f>SUM(F27:F30)</f>
        <v>740310</v>
      </c>
      <c r="G26" s="35">
        <f>SUM(F26/E26)</f>
        <v>0.6047</v>
      </c>
      <c r="H26" s="382"/>
      <c r="I26" s="380"/>
      <c r="J26" s="381"/>
      <c r="K26" s="383"/>
    </row>
    <row r="27" spans="1:12" s="81" customFormat="1" ht="12">
      <c r="A27" s="48"/>
      <c r="B27" s="49" t="s">
        <v>77</v>
      </c>
      <c r="C27" s="64">
        <v>801</v>
      </c>
      <c r="D27" s="72">
        <v>80101</v>
      </c>
      <c r="E27" s="51">
        <v>1115470</v>
      </c>
      <c r="F27" s="52">
        <v>655470</v>
      </c>
      <c r="G27" s="36">
        <f>SUM(F27/E27)</f>
        <v>0.5876</v>
      </c>
      <c r="H27" s="45"/>
      <c r="I27" s="73"/>
      <c r="J27" s="74"/>
      <c r="L27" s="384"/>
    </row>
    <row r="28" spans="1:10" s="81" customFormat="1" ht="12">
      <c r="A28" s="48"/>
      <c r="B28" s="49" t="s">
        <v>78</v>
      </c>
      <c r="C28" s="64">
        <v>801</v>
      </c>
      <c r="D28" s="72">
        <v>80103</v>
      </c>
      <c r="E28" s="51">
        <v>87000</v>
      </c>
      <c r="F28" s="52">
        <v>63000</v>
      </c>
      <c r="G28" s="36">
        <f>SUM(F28/E28)</f>
        <v>0.7241</v>
      </c>
      <c r="H28" s="45"/>
      <c r="I28" s="45"/>
      <c r="J28" s="45"/>
    </row>
    <row r="29" spans="1:10" s="81" customFormat="1" ht="12">
      <c r="A29" s="48"/>
      <c r="B29" s="49" t="s">
        <v>79</v>
      </c>
      <c r="C29" s="64">
        <v>801</v>
      </c>
      <c r="D29" s="50">
        <v>80146</v>
      </c>
      <c r="E29" s="51">
        <v>11600</v>
      </c>
      <c r="F29" s="52">
        <v>11600</v>
      </c>
      <c r="G29" s="36">
        <f>SUM(F29/E29)</f>
        <v>1</v>
      </c>
      <c r="H29" s="517"/>
      <c r="I29" s="519"/>
      <c r="J29" s="519"/>
    </row>
    <row r="30" spans="1:10" s="81" customFormat="1" ht="12">
      <c r="A30" s="68"/>
      <c r="B30" s="58" t="s">
        <v>80</v>
      </c>
      <c r="C30" s="59">
        <v>854</v>
      </c>
      <c r="D30" s="69">
        <v>85415</v>
      </c>
      <c r="E30" s="60">
        <v>10240</v>
      </c>
      <c r="F30" s="61">
        <v>10240</v>
      </c>
      <c r="G30" s="37">
        <f>SUM(F30/E30)</f>
        <v>1</v>
      </c>
      <c r="H30" s="45"/>
      <c r="I30" s="45"/>
      <c r="J30" s="45"/>
    </row>
    <row r="31" spans="1:10" s="81" customFormat="1" ht="12">
      <c r="A31" s="48"/>
      <c r="B31" s="49"/>
      <c r="C31" s="50"/>
      <c r="D31" s="50"/>
      <c r="E31" s="51"/>
      <c r="F31" s="52"/>
      <c r="G31" s="36"/>
      <c r="H31" s="45"/>
      <c r="I31" s="45"/>
      <c r="J31" s="45"/>
    </row>
    <row r="32" spans="1:13" s="81" customFormat="1" ht="12">
      <c r="A32" s="48">
        <v>5</v>
      </c>
      <c r="B32" s="49" t="s">
        <v>20</v>
      </c>
      <c r="C32" s="50"/>
      <c r="D32" s="50"/>
      <c r="E32" s="53">
        <f>SUM(E33:E37)</f>
        <v>2706737</v>
      </c>
      <c r="F32" s="54">
        <f>SUM(F33:F37)</f>
        <v>1442049.07</v>
      </c>
      <c r="G32" s="35">
        <f aca="true" t="shared" si="0" ref="G32:G37">SUM(F32/E32)</f>
        <v>0.5328</v>
      </c>
      <c r="H32" s="45"/>
      <c r="I32" s="375"/>
      <c r="J32" s="385"/>
      <c r="L32" s="377"/>
      <c r="M32" s="378"/>
    </row>
    <row r="33" spans="1:10" s="81" customFormat="1" ht="12">
      <c r="A33" s="48"/>
      <c r="B33" s="49" t="s">
        <v>77</v>
      </c>
      <c r="C33" s="50">
        <v>801</v>
      </c>
      <c r="D33" s="50">
        <v>80101</v>
      </c>
      <c r="E33" s="51">
        <v>2544687</v>
      </c>
      <c r="F33" s="52">
        <v>1408999.07</v>
      </c>
      <c r="G33" s="36">
        <f t="shared" si="0"/>
        <v>0.5537</v>
      </c>
      <c r="H33" s="45"/>
      <c r="I33" s="375"/>
      <c r="J33" s="385"/>
    </row>
    <row r="34" spans="1:7" s="81" customFormat="1" ht="12">
      <c r="A34" s="386"/>
      <c r="B34" s="49" t="s">
        <v>16</v>
      </c>
      <c r="C34" s="50">
        <v>801</v>
      </c>
      <c r="D34" s="50">
        <v>80101</v>
      </c>
      <c r="E34" s="51">
        <v>90000</v>
      </c>
      <c r="F34" s="52">
        <v>0</v>
      </c>
      <c r="G34" s="36">
        <f t="shared" si="0"/>
        <v>0</v>
      </c>
    </row>
    <row r="35" spans="1:10" s="81" customFormat="1" ht="12">
      <c r="A35" s="48"/>
      <c r="B35" s="49" t="s">
        <v>81</v>
      </c>
      <c r="C35" s="64">
        <v>801</v>
      </c>
      <c r="D35" s="72">
        <v>80103</v>
      </c>
      <c r="E35" s="51">
        <v>30000</v>
      </c>
      <c r="F35" s="52">
        <v>0</v>
      </c>
      <c r="G35" s="36">
        <f t="shared" si="0"/>
        <v>0</v>
      </c>
      <c r="H35" s="45"/>
      <c r="I35" s="45"/>
      <c r="J35" s="45"/>
    </row>
    <row r="36" spans="1:10" s="81" customFormat="1" ht="12">
      <c r="A36" s="48"/>
      <c r="B36" s="49" t="s">
        <v>82</v>
      </c>
      <c r="C36" s="50">
        <v>801</v>
      </c>
      <c r="D36" s="50">
        <v>80146</v>
      </c>
      <c r="E36" s="51">
        <v>16100</v>
      </c>
      <c r="F36" s="52">
        <v>7100</v>
      </c>
      <c r="G36" s="36">
        <f t="shared" si="0"/>
        <v>0.441</v>
      </c>
      <c r="H36" s="379"/>
      <c r="I36" s="380"/>
      <c r="J36" s="387"/>
    </row>
    <row r="37" spans="1:10" s="81" customFormat="1" ht="12">
      <c r="A37" s="68"/>
      <c r="B37" s="58" t="s">
        <v>83</v>
      </c>
      <c r="C37" s="59">
        <v>854</v>
      </c>
      <c r="D37" s="69">
        <v>85415</v>
      </c>
      <c r="E37" s="60">
        <v>25950</v>
      </c>
      <c r="F37" s="61">
        <v>25950</v>
      </c>
      <c r="G37" s="37">
        <f t="shared" si="0"/>
        <v>1</v>
      </c>
      <c r="H37" s="382"/>
      <c r="I37" s="380"/>
      <c r="J37" s="387"/>
    </row>
    <row r="38" spans="1:12" s="81" customFormat="1" ht="12">
      <c r="A38" s="386"/>
      <c r="B38" s="388"/>
      <c r="C38" s="389"/>
      <c r="D38" s="389"/>
      <c r="E38" s="390"/>
      <c r="F38" s="391"/>
      <c r="G38" s="392"/>
      <c r="H38" s="45"/>
      <c r="I38" s="73"/>
      <c r="J38" s="74"/>
      <c r="L38" s="384"/>
    </row>
    <row r="39" spans="1:10" s="81" customFormat="1" ht="12">
      <c r="A39" s="48">
        <v>6</v>
      </c>
      <c r="B39" s="49" t="s">
        <v>21</v>
      </c>
      <c r="C39" s="50"/>
      <c r="D39" s="50"/>
      <c r="E39" s="53">
        <f>SUM(E40:E45)</f>
        <v>1372727</v>
      </c>
      <c r="F39" s="54">
        <f>SUM(F40:F45)</f>
        <v>797826.07</v>
      </c>
      <c r="G39" s="35">
        <f aca="true" t="shared" si="1" ref="G39:G45">SUM(F39/E39)</f>
        <v>0.5812</v>
      </c>
      <c r="H39" s="45"/>
      <c r="I39" s="45"/>
      <c r="J39" s="45"/>
    </row>
    <row r="40" spans="1:7" s="81" customFormat="1" ht="12">
      <c r="A40" s="48"/>
      <c r="B40" s="49" t="s">
        <v>77</v>
      </c>
      <c r="C40" s="50">
        <v>801</v>
      </c>
      <c r="D40" s="50">
        <v>80101</v>
      </c>
      <c r="E40" s="51">
        <v>1217902</v>
      </c>
      <c r="F40" s="52">
        <v>689901.07</v>
      </c>
      <c r="G40" s="36">
        <f t="shared" si="1"/>
        <v>0.5665</v>
      </c>
    </row>
    <row r="41" spans="1:7" s="81" customFormat="1" ht="12">
      <c r="A41" s="386"/>
      <c r="B41" s="49" t="s">
        <v>78</v>
      </c>
      <c r="C41" s="50">
        <v>801</v>
      </c>
      <c r="D41" s="50">
        <v>80103</v>
      </c>
      <c r="E41" s="51">
        <v>56000</v>
      </c>
      <c r="F41" s="52">
        <v>31400</v>
      </c>
      <c r="G41" s="36">
        <f t="shared" si="1"/>
        <v>0.5607</v>
      </c>
    </row>
    <row r="42" spans="1:7" s="81" customFormat="1" ht="12">
      <c r="A42" s="386"/>
      <c r="B42" s="49" t="s">
        <v>84</v>
      </c>
      <c r="C42" s="50">
        <v>801</v>
      </c>
      <c r="D42" s="50">
        <v>80148</v>
      </c>
      <c r="E42" s="51">
        <v>68285</v>
      </c>
      <c r="F42" s="52">
        <v>52285</v>
      </c>
      <c r="G42" s="36">
        <f t="shared" si="1"/>
        <v>0.7657</v>
      </c>
    </row>
    <row r="43" spans="1:7" s="81" customFormat="1" ht="12">
      <c r="A43" s="386"/>
      <c r="B43" s="49" t="s">
        <v>82</v>
      </c>
      <c r="C43" s="50">
        <v>801</v>
      </c>
      <c r="D43" s="50">
        <v>80146</v>
      </c>
      <c r="E43" s="51">
        <v>4300</v>
      </c>
      <c r="F43" s="52">
        <v>4000</v>
      </c>
      <c r="G43" s="36">
        <f t="shared" si="1"/>
        <v>0.9302</v>
      </c>
    </row>
    <row r="44" spans="1:7" s="81" customFormat="1" ht="12.75" customHeight="1">
      <c r="A44" s="386"/>
      <c r="B44" s="49" t="s">
        <v>83</v>
      </c>
      <c r="C44" s="50">
        <v>854</v>
      </c>
      <c r="D44" s="64">
        <v>85415</v>
      </c>
      <c r="E44" s="51">
        <v>20240</v>
      </c>
      <c r="F44" s="52">
        <v>20240</v>
      </c>
      <c r="G44" s="36">
        <f t="shared" si="1"/>
        <v>1</v>
      </c>
    </row>
    <row r="45" spans="1:7" s="81" customFormat="1" ht="12">
      <c r="A45" s="393"/>
      <c r="B45" s="125" t="s">
        <v>85</v>
      </c>
      <c r="C45" s="394">
        <v>852</v>
      </c>
      <c r="D45" s="59">
        <v>85295</v>
      </c>
      <c r="E45" s="60">
        <v>6000</v>
      </c>
      <c r="F45" s="61">
        <v>0</v>
      </c>
      <c r="G45" s="37">
        <f t="shared" si="1"/>
        <v>0</v>
      </c>
    </row>
    <row r="46" spans="1:7" s="81" customFormat="1" ht="12">
      <c r="A46" s="48"/>
      <c r="B46" s="49"/>
      <c r="C46" s="50"/>
      <c r="D46" s="50"/>
      <c r="E46" s="51"/>
      <c r="F46" s="52"/>
      <c r="G46" s="36"/>
    </row>
    <row r="47" spans="1:7" s="81" customFormat="1" ht="12">
      <c r="A47" s="48">
        <v>7</v>
      </c>
      <c r="B47" s="49" t="s">
        <v>22</v>
      </c>
      <c r="C47" s="50"/>
      <c r="D47" s="50"/>
      <c r="E47" s="53">
        <f>SUM(E48:E52)</f>
        <v>6428840</v>
      </c>
      <c r="F47" s="54">
        <f>SUM(F48:F52)</f>
        <v>3291626</v>
      </c>
      <c r="G47" s="35">
        <f aca="true" t="shared" si="2" ref="G47:G52">SUM(F47/E47)</f>
        <v>0.512</v>
      </c>
    </row>
    <row r="48" spans="1:9" s="81" customFormat="1" ht="12">
      <c r="A48" s="48"/>
      <c r="B48" s="49" t="s">
        <v>77</v>
      </c>
      <c r="C48" s="50">
        <v>801</v>
      </c>
      <c r="D48" s="50">
        <v>80101</v>
      </c>
      <c r="E48" s="51">
        <v>6219950</v>
      </c>
      <c r="F48" s="52">
        <v>3225850</v>
      </c>
      <c r="G48" s="36">
        <f t="shared" si="2"/>
        <v>0.5186</v>
      </c>
      <c r="I48" s="374"/>
    </row>
    <row r="49" spans="1:7" s="81" customFormat="1" ht="12">
      <c r="A49" s="386"/>
      <c r="B49" s="49" t="s">
        <v>16</v>
      </c>
      <c r="C49" s="50">
        <v>801</v>
      </c>
      <c r="D49" s="50">
        <v>80101</v>
      </c>
      <c r="E49" s="51">
        <v>95000</v>
      </c>
      <c r="F49" s="52">
        <v>1586</v>
      </c>
      <c r="G49" s="36">
        <f t="shared" si="2"/>
        <v>0.0167</v>
      </c>
    </row>
    <row r="50" spans="1:7" s="81" customFormat="1" ht="12">
      <c r="A50" s="386"/>
      <c r="B50" s="49" t="s">
        <v>81</v>
      </c>
      <c r="C50" s="50">
        <v>801</v>
      </c>
      <c r="D50" s="50">
        <v>80103</v>
      </c>
      <c r="E50" s="51">
        <v>45000</v>
      </c>
      <c r="F50" s="52">
        <v>6000</v>
      </c>
      <c r="G50" s="36">
        <f t="shared" si="2"/>
        <v>0.1333</v>
      </c>
    </row>
    <row r="51" spans="1:7" s="81" customFormat="1" ht="12">
      <c r="A51" s="48"/>
      <c r="B51" s="49" t="s">
        <v>82</v>
      </c>
      <c r="C51" s="50">
        <v>801</v>
      </c>
      <c r="D51" s="50">
        <v>80146</v>
      </c>
      <c r="E51" s="51">
        <v>31700</v>
      </c>
      <c r="F51" s="52">
        <v>21000</v>
      </c>
      <c r="G51" s="36">
        <f t="shared" si="2"/>
        <v>0.6625</v>
      </c>
    </row>
    <row r="52" spans="1:7" s="81" customFormat="1" ht="12">
      <c r="A52" s="68"/>
      <c r="B52" s="58" t="s">
        <v>83</v>
      </c>
      <c r="C52" s="59">
        <v>854</v>
      </c>
      <c r="D52" s="69">
        <v>85415</v>
      </c>
      <c r="E52" s="60">
        <v>37190</v>
      </c>
      <c r="F52" s="61">
        <v>37190</v>
      </c>
      <c r="G52" s="37">
        <f t="shared" si="2"/>
        <v>1</v>
      </c>
    </row>
    <row r="53" spans="1:7" s="81" customFormat="1" ht="12">
      <c r="A53" s="48"/>
      <c r="B53" s="49"/>
      <c r="C53" s="50"/>
      <c r="D53" s="50"/>
      <c r="E53" s="51"/>
      <c r="F53" s="52"/>
      <c r="G53" s="36"/>
    </row>
    <row r="54" spans="1:7" s="81" customFormat="1" ht="12">
      <c r="A54" s="48">
        <v>8</v>
      </c>
      <c r="B54" s="49" t="s">
        <v>23</v>
      </c>
      <c r="C54" s="50"/>
      <c r="D54" s="50"/>
      <c r="E54" s="53">
        <f>SUM(E55:E58)</f>
        <v>1976223</v>
      </c>
      <c r="F54" s="54">
        <f>SUM(F55:F58)</f>
        <v>1015240</v>
      </c>
      <c r="G54" s="35">
        <f>SUM(F54/E54)</f>
        <v>0.5137</v>
      </c>
    </row>
    <row r="55" spans="1:7" s="81" customFormat="1" ht="12">
      <c r="A55" s="48"/>
      <c r="B55" s="49" t="s">
        <v>77</v>
      </c>
      <c r="C55" s="50">
        <v>801</v>
      </c>
      <c r="D55" s="50">
        <v>80101</v>
      </c>
      <c r="E55" s="51">
        <v>1839983</v>
      </c>
      <c r="F55" s="52">
        <v>936000</v>
      </c>
      <c r="G55" s="36">
        <f>SUM(F55/E55)</f>
        <v>0.5087</v>
      </c>
    </row>
    <row r="56" spans="1:7" s="81" customFormat="1" ht="12">
      <c r="A56" s="48"/>
      <c r="B56" s="49" t="s">
        <v>78</v>
      </c>
      <c r="C56" s="50">
        <v>801</v>
      </c>
      <c r="D56" s="50">
        <v>80103</v>
      </c>
      <c r="E56" s="51">
        <v>110000</v>
      </c>
      <c r="F56" s="52">
        <v>53000</v>
      </c>
      <c r="G56" s="36">
        <f>SUM(F56/E56)</f>
        <v>0.4818</v>
      </c>
    </row>
    <row r="57" spans="1:7" s="81" customFormat="1" ht="12">
      <c r="A57" s="48"/>
      <c r="B57" s="49" t="s">
        <v>79</v>
      </c>
      <c r="C57" s="50">
        <v>801</v>
      </c>
      <c r="D57" s="50">
        <v>80146</v>
      </c>
      <c r="E57" s="51">
        <v>6000</v>
      </c>
      <c r="F57" s="52">
        <v>6000</v>
      </c>
      <c r="G57" s="36">
        <f>SUM(F57/E57)</f>
        <v>1</v>
      </c>
    </row>
    <row r="58" spans="1:7" s="81" customFormat="1" ht="12">
      <c r="A58" s="68"/>
      <c r="B58" s="58" t="s">
        <v>80</v>
      </c>
      <c r="C58" s="59">
        <v>854</v>
      </c>
      <c r="D58" s="69">
        <v>85415</v>
      </c>
      <c r="E58" s="60">
        <v>20240</v>
      </c>
      <c r="F58" s="61">
        <v>20240</v>
      </c>
      <c r="G58" s="37">
        <f>SUM(F58/E58)</f>
        <v>1</v>
      </c>
    </row>
    <row r="59" spans="1:7" s="81" customFormat="1" ht="12">
      <c r="A59" s="386"/>
      <c r="B59" s="388"/>
      <c r="C59" s="389"/>
      <c r="D59" s="389"/>
      <c r="E59" s="390"/>
      <c r="F59" s="391"/>
      <c r="G59" s="392"/>
    </row>
    <row r="60" spans="1:7" s="81" customFormat="1" ht="12">
      <c r="A60" s="48">
        <v>9</v>
      </c>
      <c r="B60" s="49" t="s">
        <v>24</v>
      </c>
      <c r="C60" s="50"/>
      <c r="D60" s="50"/>
      <c r="E60" s="53">
        <f>SUM(E61:E64)</f>
        <v>2358730</v>
      </c>
      <c r="F60" s="54">
        <f>SUM(F61:F64)</f>
        <v>1209590</v>
      </c>
      <c r="G60" s="35">
        <f>SUM(F60/E60)</f>
        <v>0.5128</v>
      </c>
    </row>
    <row r="61" spans="1:7" s="81" customFormat="1" ht="12">
      <c r="A61" s="48"/>
      <c r="B61" s="49" t="s">
        <v>77</v>
      </c>
      <c r="C61" s="50">
        <v>801</v>
      </c>
      <c r="D61" s="50">
        <v>80101</v>
      </c>
      <c r="E61" s="51">
        <v>2278160</v>
      </c>
      <c r="F61" s="52">
        <v>1155440</v>
      </c>
      <c r="G61" s="36">
        <f>SUM(F61/E61)</f>
        <v>0.5072</v>
      </c>
    </row>
    <row r="62" spans="1:7" s="81" customFormat="1" ht="12">
      <c r="A62" s="386"/>
      <c r="B62" s="49" t="s">
        <v>78</v>
      </c>
      <c r="C62" s="50">
        <v>801</v>
      </c>
      <c r="D62" s="50">
        <v>80103</v>
      </c>
      <c r="E62" s="51">
        <v>54000</v>
      </c>
      <c r="F62" s="52">
        <v>28080</v>
      </c>
      <c r="G62" s="36">
        <f>SUM(F62/E62)</f>
        <v>0.52</v>
      </c>
    </row>
    <row r="63" spans="1:7" s="81" customFormat="1" ht="12">
      <c r="A63" s="386"/>
      <c r="B63" s="49" t="s">
        <v>79</v>
      </c>
      <c r="C63" s="50">
        <v>801</v>
      </c>
      <c r="D63" s="50">
        <v>80146</v>
      </c>
      <c r="E63" s="51">
        <v>6200</v>
      </c>
      <c r="F63" s="52">
        <v>5700</v>
      </c>
      <c r="G63" s="36">
        <f>SUM(F63/E63)</f>
        <v>0.9194</v>
      </c>
    </row>
    <row r="64" spans="1:7" s="81" customFormat="1" ht="12.75" thickBot="1">
      <c r="A64" s="395"/>
      <c r="B64" s="75" t="s">
        <v>80</v>
      </c>
      <c r="C64" s="47">
        <v>854</v>
      </c>
      <c r="D64" s="396">
        <v>85415</v>
      </c>
      <c r="E64" s="76">
        <v>20370</v>
      </c>
      <c r="F64" s="77">
        <v>20370</v>
      </c>
      <c r="G64" s="39">
        <f>SUM(F64/E64)</f>
        <v>1</v>
      </c>
    </row>
    <row r="65" spans="1:7" s="361" customFormat="1" ht="11.25">
      <c r="A65" s="397">
        <v>1</v>
      </c>
      <c r="B65" s="398">
        <v>2</v>
      </c>
      <c r="C65" s="398">
        <v>3</v>
      </c>
      <c r="D65" s="398">
        <v>4</v>
      </c>
      <c r="E65" s="399">
        <v>5</v>
      </c>
      <c r="F65" s="399">
        <v>6</v>
      </c>
      <c r="G65" s="400" t="s">
        <v>74</v>
      </c>
    </row>
    <row r="66" spans="1:9" s="81" customFormat="1" ht="12">
      <c r="A66" s="48">
        <v>10</v>
      </c>
      <c r="B66" s="79" t="s">
        <v>25</v>
      </c>
      <c r="C66" s="80"/>
      <c r="D66" s="370"/>
      <c r="E66" s="401">
        <f>SUM(E67:E69)</f>
        <v>704100</v>
      </c>
      <c r="F66" s="402">
        <f>SUM(F67:F69)</f>
        <v>372800</v>
      </c>
      <c r="G66" s="276">
        <f>SUM(F66/E66)</f>
        <v>0.5295</v>
      </c>
      <c r="I66" s="374"/>
    </row>
    <row r="67" spans="1:14" s="81" customFormat="1" ht="12">
      <c r="A67" s="48"/>
      <c r="B67" s="49" t="s">
        <v>77</v>
      </c>
      <c r="C67" s="50">
        <v>801</v>
      </c>
      <c r="D67" s="64">
        <v>80104</v>
      </c>
      <c r="E67" s="51">
        <v>699300</v>
      </c>
      <c r="F67" s="67">
        <v>368000</v>
      </c>
      <c r="G67" s="36">
        <f>SUM(F67/E67)</f>
        <v>0.5262</v>
      </c>
      <c r="I67" s="375"/>
      <c r="J67" s="375"/>
      <c r="K67" s="56"/>
      <c r="L67" s="56"/>
      <c r="M67" s="56"/>
      <c r="N67" s="56"/>
    </row>
    <row r="68" spans="1:10" s="81" customFormat="1" ht="12">
      <c r="A68" s="48"/>
      <c r="B68" s="49" t="s">
        <v>86</v>
      </c>
      <c r="C68" s="50">
        <v>801</v>
      </c>
      <c r="D68" s="64">
        <v>80146</v>
      </c>
      <c r="E68" s="51">
        <v>1800</v>
      </c>
      <c r="F68" s="67">
        <v>1800</v>
      </c>
      <c r="G68" s="36">
        <f>SUM(F68/E68)</f>
        <v>1</v>
      </c>
      <c r="I68" s="374"/>
      <c r="J68" s="374"/>
    </row>
    <row r="69" spans="1:7" s="81" customFormat="1" ht="12">
      <c r="A69" s="393"/>
      <c r="B69" s="58" t="s">
        <v>87</v>
      </c>
      <c r="C69" s="59">
        <v>852</v>
      </c>
      <c r="D69" s="69">
        <v>85295</v>
      </c>
      <c r="E69" s="60">
        <v>3000</v>
      </c>
      <c r="F69" s="71">
        <v>3000</v>
      </c>
      <c r="G69" s="37">
        <f>SUM(F69/E69)</f>
        <v>1</v>
      </c>
    </row>
    <row r="70" spans="1:7" s="81" customFormat="1" ht="12">
      <c r="A70" s="386"/>
      <c r="B70" s="389"/>
      <c r="C70" s="389"/>
      <c r="D70" s="389"/>
      <c r="E70" s="403"/>
      <c r="F70" s="403"/>
      <c r="G70" s="404"/>
    </row>
    <row r="71" spans="1:7" s="81" customFormat="1" ht="12">
      <c r="A71" s="48">
        <v>11</v>
      </c>
      <c r="B71" s="49" t="s">
        <v>26</v>
      </c>
      <c r="C71" s="50"/>
      <c r="D71" s="50"/>
      <c r="E71" s="53">
        <f>SUM(E72:E74)</f>
        <v>965300</v>
      </c>
      <c r="F71" s="54">
        <f>SUM(F72:F74)</f>
        <v>564100</v>
      </c>
      <c r="G71" s="35">
        <f>SUM(F71/E71)</f>
        <v>0.5844</v>
      </c>
    </row>
    <row r="72" spans="1:7" s="81" customFormat="1" ht="12">
      <c r="A72" s="48"/>
      <c r="B72" s="49" t="s">
        <v>77</v>
      </c>
      <c r="C72" s="50">
        <v>801</v>
      </c>
      <c r="D72" s="50">
        <v>80104</v>
      </c>
      <c r="E72" s="51">
        <v>961600</v>
      </c>
      <c r="F72" s="52">
        <v>561600</v>
      </c>
      <c r="G72" s="36">
        <f>SUM(F72/E72)</f>
        <v>0.584</v>
      </c>
    </row>
    <row r="73" spans="1:7" s="81" customFormat="1" ht="12">
      <c r="A73" s="48"/>
      <c r="B73" s="366" t="s">
        <v>86</v>
      </c>
      <c r="C73" s="64">
        <v>801</v>
      </c>
      <c r="D73" s="64">
        <v>80146</v>
      </c>
      <c r="E73" s="65">
        <v>2500</v>
      </c>
      <c r="F73" s="67">
        <v>2500</v>
      </c>
      <c r="G73" s="36">
        <f>SUM(F73/E73)</f>
        <v>1</v>
      </c>
    </row>
    <row r="74" spans="1:7" s="81" customFormat="1" ht="12">
      <c r="A74" s="393"/>
      <c r="B74" s="125" t="s">
        <v>87</v>
      </c>
      <c r="C74" s="394">
        <v>852</v>
      </c>
      <c r="D74" s="59">
        <v>85295</v>
      </c>
      <c r="E74" s="60">
        <v>1200</v>
      </c>
      <c r="F74" s="61">
        <v>0</v>
      </c>
      <c r="G74" s="37">
        <f>SUM(F74/E74)</f>
        <v>0</v>
      </c>
    </row>
    <row r="75" spans="1:7" s="81" customFormat="1" ht="12">
      <c r="A75" s="386"/>
      <c r="B75" s="388"/>
      <c r="C75" s="389"/>
      <c r="D75" s="389"/>
      <c r="E75" s="390"/>
      <c r="F75" s="391"/>
      <c r="G75" s="392"/>
    </row>
    <row r="76" spans="1:7" s="81" customFormat="1" ht="12">
      <c r="A76" s="48">
        <v>12</v>
      </c>
      <c r="B76" s="49" t="s">
        <v>27</v>
      </c>
      <c r="C76" s="50"/>
      <c r="D76" s="50"/>
      <c r="E76" s="53">
        <f>SUM(E77:E79)</f>
        <v>839200</v>
      </c>
      <c r="F76" s="54">
        <f>SUM(F77:F79)</f>
        <v>430500</v>
      </c>
      <c r="G76" s="35">
        <f>SUM(F76/E76)</f>
        <v>0.513</v>
      </c>
    </row>
    <row r="77" spans="1:7" s="81" customFormat="1" ht="12">
      <c r="A77" s="386"/>
      <c r="B77" s="49" t="s">
        <v>77</v>
      </c>
      <c r="C77" s="50">
        <v>801</v>
      </c>
      <c r="D77" s="50">
        <v>80104</v>
      </c>
      <c r="E77" s="51">
        <v>826500</v>
      </c>
      <c r="F77" s="52">
        <v>428000</v>
      </c>
      <c r="G77" s="36">
        <f>SUM(F77/E77)</f>
        <v>0.5178</v>
      </c>
    </row>
    <row r="78" spans="1:7" s="81" customFormat="1" ht="12">
      <c r="A78" s="386"/>
      <c r="B78" s="366" t="s">
        <v>86</v>
      </c>
      <c r="C78" s="64">
        <v>801</v>
      </c>
      <c r="D78" s="64">
        <v>80146</v>
      </c>
      <c r="E78" s="65">
        <v>2700</v>
      </c>
      <c r="F78" s="67">
        <v>2500</v>
      </c>
      <c r="G78" s="36">
        <f>SUM(F78/E78)</f>
        <v>0.9259</v>
      </c>
    </row>
    <row r="79" spans="1:7" s="81" customFormat="1" ht="12">
      <c r="A79" s="393"/>
      <c r="B79" s="125" t="s">
        <v>87</v>
      </c>
      <c r="C79" s="59">
        <v>852</v>
      </c>
      <c r="D79" s="59">
        <v>85295</v>
      </c>
      <c r="E79" s="60">
        <v>10000</v>
      </c>
      <c r="F79" s="61">
        <v>0</v>
      </c>
      <c r="G79" s="37">
        <f>SUM(F79/E79)</f>
        <v>0</v>
      </c>
    </row>
    <row r="80" spans="1:7" s="81" customFormat="1" ht="12">
      <c r="A80" s="386"/>
      <c r="B80" s="388"/>
      <c r="C80" s="389"/>
      <c r="D80" s="389"/>
      <c r="E80" s="390"/>
      <c r="F80" s="391"/>
      <c r="G80" s="392"/>
    </row>
    <row r="81" spans="1:7" s="81" customFormat="1" ht="12">
      <c r="A81" s="48">
        <v>13</v>
      </c>
      <c r="B81" s="49" t="s">
        <v>28</v>
      </c>
      <c r="C81" s="50"/>
      <c r="D81" s="50"/>
      <c r="E81" s="53">
        <f>SUM(E82:E84)</f>
        <v>923900</v>
      </c>
      <c r="F81" s="54">
        <f>SUM(F82:F84)</f>
        <v>613900</v>
      </c>
      <c r="G81" s="35">
        <f>SUM(F81/E81)</f>
        <v>0.6645</v>
      </c>
    </row>
    <row r="82" spans="1:7" s="81" customFormat="1" ht="12">
      <c r="A82" s="48"/>
      <c r="B82" s="49" t="s">
        <v>77</v>
      </c>
      <c r="C82" s="50">
        <v>801</v>
      </c>
      <c r="D82" s="50">
        <v>80104</v>
      </c>
      <c r="E82" s="51">
        <v>914900</v>
      </c>
      <c r="F82" s="52">
        <v>604900</v>
      </c>
      <c r="G82" s="36">
        <f>SUM(F82/E82)</f>
        <v>0.6612</v>
      </c>
    </row>
    <row r="83" spans="1:7" s="81" customFormat="1" ht="12">
      <c r="A83" s="48"/>
      <c r="B83" s="366" t="s">
        <v>86</v>
      </c>
      <c r="C83" s="50">
        <v>801</v>
      </c>
      <c r="D83" s="50">
        <v>80146</v>
      </c>
      <c r="E83" s="51">
        <v>3000</v>
      </c>
      <c r="F83" s="52">
        <v>3000</v>
      </c>
      <c r="G83" s="36">
        <f>SUM(F83/E83)</f>
        <v>1</v>
      </c>
    </row>
    <row r="84" spans="1:7" s="81" customFormat="1" ht="12">
      <c r="A84" s="68"/>
      <c r="B84" s="125" t="s">
        <v>87</v>
      </c>
      <c r="C84" s="59">
        <v>852</v>
      </c>
      <c r="D84" s="59">
        <v>85295</v>
      </c>
      <c r="E84" s="60">
        <v>6000</v>
      </c>
      <c r="F84" s="61">
        <v>6000</v>
      </c>
      <c r="G84" s="37">
        <f>SUM(F84/E84)</f>
        <v>1</v>
      </c>
    </row>
    <row r="85" spans="1:7" s="81" customFormat="1" ht="12">
      <c r="A85" s="386"/>
      <c r="B85" s="388"/>
      <c r="C85" s="389"/>
      <c r="D85" s="389"/>
      <c r="E85" s="390"/>
      <c r="F85" s="391"/>
      <c r="G85" s="392"/>
    </row>
    <row r="86" spans="1:7" s="81" customFormat="1" ht="12">
      <c r="A86" s="48">
        <v>14</v>
      </c>
      <c r="B86" s="49" t="s">
        <v>29</v>
      </c>
      <c r="C86" s="50"/>
      <c r="D86" s="50"/>
      <c r="E86" s="53">
        <f>SUM(E87:E89)</f>
        <v>834300</v>
      </c>
      <c r="F86" s="54">
        <f>SUM(F87:F89)</f>
        <v>463500</v>
      </c>
      <c r="G86" s="35">
        <f>SUM(F86/E86)</f>
        <v>0.5556</v>
      </c>
    </row>
    <row r="87" spans="1:7" s="81" customFormat="1" ht="12">
      <c r="A87" s="48"/>
      <c r="B87" s="49" t="s">
        <v>77</v>
      </c>
      <c r="C87" s="50">
        <v>801</v>
      </c>
      <c r="D87" s="50">
        <v>80104</v>
      </c>
      <c r="E87" s="51">
        <v>825800</v>
      </c>
      <c r="F87" s="52">
        <v>461000</v>
      </c>
      <c r="G87" s="36">
        <f>SUM(F87/E87)</f>
        <v>0.5582</v>
      </c>
    </row>
    <row r="88" spans="1:7" s="81" customFormat="1" ht="12">
      <c r="A88" s="48"/>
      <c r="B88" s="366" t="s">
        <v>86</v>
      </c>
      <c r="C88" s="50">
        <v>801</v>
      </c>
      <c r="D88" s="50">
        <v>80146</v>
      </c>
      <c r="E88" s="51">
        <v>2500</v>
      </c>
      <c r="F88" s="52">
        <v>2500</v>
      </c>
      <c r="G88" s="36">
        <f>SUM(F88/E88)</f>
        <v>1</v>
      </c>
    </row>
    <row r="89" spans="1:7" s="81" customFormat="1" ht="12">
      <c r="A89" s="68"/>
      <c r="B89" s="125" t="s">
        <v>87</v>
      </c>
      <c r="C89" s="59">
        <v>852</v>
      </c>
      <c r="D89" s="59">
        <v>85295</v>
      </c>
      <c r="E89" s="60">
        <v>6000</v>
      </c>
      <c r="F89" s="61">
        <v>0</v>
      </c>
      <c r="G89" s="37">
        <f>SUM(F89/E89)</f>
        <v>0</v>
      </c>
    </row>
    <row r="90" spans="1:7" s="81" customFormat="1" ht="12">
      <c r="A90" s="386"/>
      <c r="B90" s="388"/>
      <c r="C90" s="389"/>
      <c r="D90" s="389"/>
      <c r="E90" s="390"/>
      <c r="F90" s="391"/>
      <c r="G90" s="392"/>
    </row>
    <row r="91" spans="1:7" s="81" customFormat="1" ht="12">
      <c r="A91" s="48">
        <v>15</v>
      </c>
      <c r="B91" s="49" t="s">
        <v>30</v>
      </c>
      <c r="C91" s="50"/>
      <c r="D91" s="50"/>
      <c r="E91" s="53">
        <f>SUM(E92:E94)</f>
        <v>819300</v>
      </c>
      <c r="F91" s="54">
        <f>SUM(F92:F94)</f>
        <v>382500</v>
      </c>
      <c r="G91" s="35">
        <f>SUM(F91/E91)</f>
        <v>0.4669</v>
      </c>
    </row>
    <row r="92" spans="1:7" s="81" customFormat="1" ht="12">
      <c r="A92" s="48"/>
      <c r="B92" s="49" t="s">
        <v>77</v>
      </c>
      <c r="C92" s="50">
        <v>801</v>
      </c>
      <c r="D92" s="50">
        <v>80104</v>
      </c>
      <c r="E92" s="51">
        <v>804800</v>
      </c>
      <c r="F92" s="52">
        <v>380000</v>
      </c>
      <c r="G92" s="36">
        <f>SUM(F92/E92)</f>
        <v>0.4722</v>
      </c>
    </row>
    <row r="93" spans="1:7" s="81" customFormat="1" ht="12">
      <c r="A93" s="405"/>
      <c r="B93" s="49" t="s">
        <v>86</v>
      </c>
      <c r="C93" s="50">
        <v>801</v>
      </c>
      <c r="D93" s="50">
        <v>80146</v>
      </c>
      <c r="E93" s="51">
        <v>2500</v>
      </c>
      <c r="F93" s="52">
        <v>2500</v>
      </c>
      <c r="G93" s="36">
        <f>SUM(F93/E93)</f>
        <v>1</v>
      </c>
    </row>
    <row r="94" spans="1:7" s="81" customFormat="1" ht="12">
      <c r="A94" s="68"/>
      <c r="B94" s="125" t="s">
        <v>87</v>
      </c>
      <c r="C94" s="59">
        <v>852</v>
      </c>
      <c r="D94" s="59">
        <v>85295</v>
      </c>
      <c r="E94" s="60">
        <v>12000</v>
      </c>
      <c r="F94" s="61">
        <v>0</v>
      </c>
      <c r="G94" s="37">
        <f>SUM(F94/E94)</f>
        <v>0</v>
      </c>
    </row>
    <row r="95" spans="1:7" s="81" customFormat="1" ht="12">
      <c r="A95" s="386"/>
      <c r="B95" s="388"/>
      <c r="C95" s="389"/>
      <c r="D95" s="389"/>
      <c r="E95" s="390"/>
      <c r="F95" s="391"/>
      <c r="G95" s="392"/>
    </row>
    <row r="96" spans="1:7" s="81" customFormat="1" ht="12">
      <c r="A96" s="48">
        <v>16</v>
      </c>
      <c r="B96" s="49" t="s">
        <v>31</v>
      </c>
      <c r="C96" s="50"/>
      <c r="D96" s="50"/>
      <c r="E96" s="53">
        <f>SUM(E97:E100)</f>
        <v>1171681</v>
      </c>
      <c r="F96" s="54">
        <f>SUM(F97:F100)</f>
        <v>557800</v>
      </c>
      <c r="G96" s="35">
        <f>SUM(F96/E96)</f>
        <v>0.4761</v>
      </c>
    </row>
    <row r="97" spans="1:7" s="81" customFormat="1" ht="12">
      <c r="A97" s="48"/>
      <c r="B97" s="49" t="s">
        <v>77</v>
      </c>
      <c r="C97" s="50">
        <v>801</v>
      </c>
      <c r="D97" s="50">
        <v>80104</v>
      </c>
      <c r="E97" s="51">
        <v>954700</v>
      </c>
      <c r="F97" s="52">
        <v>549700</v>
      </c>
      <c r="G97" s="36">
        <f>SUM(F97/E97)</f>
        <v>0.5758</v>
      </c>
    </row>
    <row r="98" spans="1:10" s="81" customFormat="1" ht="12">
      <c r="A98" s="48"/>
      <c r="B98" s="49" t="s">
        <v>16</v>
      </c>
      <c r="C98" s="50">
        <v>801</v>
      </c>
      <c r="D98" s="50">
        <v>80104</v>
      </c>
      <c r="E98" s="51">
        <v>198581</v>
      </c>
      <c r="F98" s="52">
        <v>0</v>
      </c>
      <c r="G98" s="36">
        <f>SUM(F98/E98)</f>
        <v>0</v>
      </c>
      <c r="I98" s="374"/>
      <c r="J98" s="374"/>
    </row>
    <row r="99" spans="1:7" s="81" customFormat="1" ht="12">
      <c r="A99" s="48"/>
      <c r="B99" s="49" t="s">
        <v>79</v>
      </c>
      <c r="C99" s="50">
        <v>801</v>
      </c>
      <c r="D99" s="50">
        <v>80146</v>
      </c>
      <c r="E99" s="51">
        <v>10400</v>
      </c>
      <c r="F99" s="52">
        <v>8100</v>
      </c>
      <c r="G99" s="36">
        <f>SUM(F99/E99)</f>
        <v>0.7788</v>
      </c>
    </row>
    <row r="100" spans="1:7" s="81" customFormat="1" ht="12">
      <c r="A100" s="68"/>
      <c r="B100" s="125" t="s">
        <v>88</v>
      </c>
      <c r="C100" s="59">
        <v>852</v>
      </c>
      <c r="D100" s="59">
        <v>85295</v>
      </c>
      <c r="E100" s="60">
        <v>8000</v>
      </c>
      <c r="F100" s="61">
        <v>0</v>
      </c>
      <c r="G100" s="37">
        <f>SUM(F100/E100)</f>
        <v>0</v>
      </c>
    </row>
    <row r="101" spans="1:7" s="81" customFormat="1" ht="12">
      <c r="A101" s="386"/>
      <c r="B101" s="388"/>
      <c r="C101" s="389"/>
      <c r="D101" s="389"/>
      <c r="E101" s="406"/>
      <c r="F101" s="407"/>
      <c r="G101" s="408"/>
    </row>
    <row r="102" spans="1:8" s="81" customFormat="1" ht="12">
      <c r="A102" s="48">
        <v>17</v>
      </c>
      <c r="B102" s="49" t="s">
        <v>32</v>
      </c>
      <c r="C102" s="50"/>
      <c r="D102" s="50"/>
      <c r="E102" s="53">
        <f>SUM(E103:E105)</f>
        <v>422800</v>
      </c>
      <c r="F102" s="54">
        <f>SUM(F103:F105)</f>
        <v>222000</v>
      </c>
      <c r="G102" s="35">
        <f>SUM(F102/E102)</f>
        <v>0.5251</v>
      </c>
      <c r="H102" s="45"/>
    </row>
    <row r="103" spans="1:8" s="81" customFormat="1" ht="12">
      <c r="A103" s="48"/>
      <c r="B103" s="49" t="s">
        <v>77</v>
      </c>
      <c r="C103" s="50">
        <v>801</v>
      </c>
      <c r="D103" s="50">
        <v>80104</v>
      </c>
      <c r="E103" s="51">
        <v>418800</v>
      </c>
      <c r="F103" s="52">
        <v>218000</v>
      </c>
      <c r="G103" s="36">
        <f>SUM(F103/E103)</f>
        <v>0.5205</v>
      </c>
      <c r="H103" s="45"/>
    </row>
    <row r="104" spans="1:8" s="81" customFormat="1" ht="12">
      <c r="A104" s="48"/>
      <c r="B104" s="366" t="s">
        <v>89</v>
      </c>
      <c r="C104" s="50">
        <v>852</v>
      </c>
      <c r="D104" s="64">
        <v>85295</v>
      </c>
      <c r="E104" s="51">
        <v>3000</v>
      </c>
      <c r="F104" s="52">
        <v>3000</v>
      </c>
      <c r="G104" s="36">
        <f>SUM(F104/E104)</f>
        <v>1</v>
      </c>
      <c r="H104" s="45"/>
    </row>
    <row r="105" spans="1:8" s="81" customFormat="1" ht="12">
      <c r="A105" s="78"/>
      <c r="B105" s="58" t="s">
        <v>79</v>
      </c>
      <c r="C105" s="59">
        <v>801</v>
      </c>
      <c r="D105" s="59">
        <v>80146</v>
      </c>
      <c r="E105" s="60">
        <v>1000</v>
      </c>
      <c r="F105" s="61">
        <v>1000</v>
      </c>
      <c r="G105" s="37">
        <f>SUM(F105/E105)</f>
        <v>1</v>
      </c>
      <c r="H105" s="45"/>
    </row>
    <row r="106" spans="1:7" s="81" customFormat="1" ht="12">
      <c r="A106" s="386"/>
      <c r="B106" s="388"/>
      <c r="C106" s="389"/>
      <c r="D106" s="389"/>
      <c r="E106" s="406"/>
      <c r="F106" s="407"/>
      <c r="G106" s="408"/>
    </row>
    <row r="107" spans="1:7" s="81" customFormat="1" ht="12">
      <c r="A107" s="48">
        <v>18</v>
      </c>
      <c r="B107" s="49" t="s">
        <v>33</v>
      </c>
      <c r="C107" s="50"/>
      <c r="D107" s="50"/>
      <c r="E107" s="53">
        <f>SUM(E108:E111)</f>
        <v>533900</v>
      </c>
      <c r="F107" s="54">
        <f>SUM(F108:F111)</f>
        <v>273900</v>
      </c>
      <c r="G107" s="35">
        <f>SUM(F107/E107)</f>
        <v>0.513</v>
      </c>
    </row>
    <row r="108" spans="1:7" s="81" customFormat="1" ht="12">
      <c r="A108" s="48"/>
      <c r="B108" s="49" t="s">
        <v>77</v>
      </c>
      <c r="C108" s="50">
        <v>801</v>
      </c>
      <c r="D108" s="50">
        <v>80104</v>
      </c>
      <c r="E108" s="51">
        <v>458539</v>
      </c>
      <c r="F108" s="52">
        <v>262600</v>
      </c>
      <c r="G108" s="36">
        <f>SUM(F108/E108)</f>
        <v>0.5727</v>
      </c>
    </row>
    <row r="109" spans="1:10" s="81" customFormat="1" ht="12">
      <c r="A109" s="48"/>
      <c r="B109" s="49" t="s">
        <v>16</v>
      </c>
      <c r="C109" s="50">
        <v>801</v>
      </c>
      <c r="D109" s="50">
        <v>80104</v>
      </c>
      <c r="E109" s="51">
        <v>64061</v>
      </c>
      <c r="F109" s="52">
        <v>0</v>
      </c>
      <c r="G109" s="36">
        <f>SUM(F109/E109)</f>
        <v>0</v>
      </c>
      <c r="I109" s="374"/>
      <c r="J109" s="374"/>
    </row>
    <row r="110" spans="1:7" s="81" customFormat="1" ht="12">
      <c r="A110" s="405"/>
      <c r="B110" s="49" t="s">
        <v>79</v>
      </c>
      <c r="C110" s="50">
        <v>801</v>
      </c>
      <c r="D110" s="50">
        <v>80146</v>
      </c>
      <c r="E110" s="51">
        <v>1300</v>
      </c>
      <c r="F110" s="52">
        <v>1300</v>
      </c>
      <c r="G110" s="36">
        <f>SUM(F110/E110)</f>
        <v>1</v>
      </c>
    </row>
    <row r="111" spans="1:8" s="81" customFormat="1" ht="12">
      <c r="A111" s="68"/>
      <c r="B111" s="125" t="s">
        <v>88</v>
      </c>
      <c r="C111" s="59">
        <v>852</v>
      </c>
      <c r="D111" s="69">
        <v>85295</v>
      </c>
      <c r="E111" s="60">
        <v>10000</v>
      </c>
      <c r="F111" s="61">
        <v>10000</v>
      </c>
      <c r="G111" s="37">
        <f>SUM(F111/E111)</f>
        <v>1</v>
      </c>
      <c r="H111" s="45"/>
    </row>
    <row r="112" spans="1:7" s="81" customFormat="1" ht="12">
      <c r="A112" s="386"/>
      <c r="B112" s="388"/>
      <c r="C112" s="389"/>
      <c r="D112" s="389"/>
      <c r="E112" s="406"/>
      <c r="F112" s="407"/>
      <c r="G112" s="408"/>
    </row>
    <row r="113" spans="1:10" s="81" customFormat="1" ht="12">
      <c r="A113" s="48">
        <v>19</v>
      </c>
      <c r="B113" s="49" t="s">
        <v>34</v>
      </c>
      <c r="C113" s="50"/>
      <c r="D113" s="50"/>
      <c r="E113" s="53">
        <f>SUM(E114:E116)</f>
        <v>2925607</v>
      </c>
      <c r="F113" s="54">
        <f>SUM(F114:F116)</f>
        <v>1639121.07</v>
      </c>
      <c r="G113" s="35">
        <f>SUM(F113/E113)</f>
        <v>0.5603</v>
      </c>
      <c r="H113" s="518"/>
      <c r="I113" s="519"/>
      <c r="J113" s="519"/>
    </row>
    <row r="114" spans="1:11" s="81" customFormat="1" ht="12">
      <c r="A114" s="48"/>
      <c r="B114" s="49" t="s">
        <v>77</v>
      </c>
      <c r="C114" s="50">
        <v>801</v>
      </c>
      <c r="D114" s="50">
        <v>80110</v>
      </c>
      <c r="E114" s="51">
        <v>2890087</v>
      </c>
      <c r="F114" s="52">
        <v>1603601.07</v>
      </c>
      <c r="G114" s="36">
        <f>SUM(F114/E114)</f>
        <v>0.5549</v>
      </c>
      <c r="H114" s="45"/>
      <c r="I114" s="375"/>
      <c r="J114" s="56"/>
      <c r="K114" s="56"/>
    </row>
    <row r="115" spans="1:10" s="81" customFormat="1" ht="12">
      <c r="A115" s="386"/>
      <c r="B115" s="49" t="s">
        <v>86</v>
      </c>
      <c r="C115" s="50">
        <v>801</v>
      </c>
      <c r="D115" s="50">
        <v>80146</v>
      </c>
      <c r="E115" s="51">
        <v>25800</v>
      </c>
      <c r="F115" s="52">
        <v>25800</v>
      </c>
      <c r="G115" s="36">
        <f>SUM(F115/E115)</f>
        <v>1</v>
      </c>
      <c r="H115" s="45"/>
      <c r="I115" s="45"/>
      <c r="J115" s="45"/>
    </row>
    <row r="116" spans="1:13" s="81" customFormat="1" ht="12">
      <c r="A116" s="386"/>
      <c r="B116" s="58" t="s">
        <v>90</v>
      </c>
      <c r="C116" s="59">
        <v>854</v>
      </c>
      <c r="D116" s="69">
        <v>85415</v>
      </c>
      <c r="E116" s="51">
        <v>9720</v>
      </c>
      <c r="F116" s="52">
        <v>9720</v>
      </c>
      <c r="G116" s="37">
        <f>SUM(F116/E116)</f>
        <v>1</v>
      </c>
      <c r="H116" s="45"/>
      <c r="I116" s="375"/>
      <c r="J116" s="385"/>
      <c r="L116" s="377"/>
      <c r="M116" s="378"/>
    </row>
    <row r="117" spans="1:10" s="81" customFormat="1" ht="12">
      <c r="A117" s="409"/>
      <c r="B117" s="410"/>
      <c r="C117" s="411"/>
      <c r="D117" s="411"/>
      <c r="E117" s="412"/>
      <c r="F117" s="413"/>
      <c r="G117" s="414"/>
      <c r="H117" s="160"/>
      <c r="I117" s="375"/>
      <c r="J117" s="385"/>
    </row>
    <row r="118" spans="1:10" s="81" customFormat="1" ht="12">
      <c r="A118" s="48">
        <v>20</v>
      </c>
      <c r="B118" s="49" t="s">
        <v>35</v>
      </c>
      <c r="C118" s="50"/>
      <c r="D118" s="50"/>
      <c r="E118" s="53">
        <f>SUM(E119:E122)</f>
        <v>2660340</v>
      </c>
      <c r="F118" s="54">
        <f>SUM(F119:F122)</f>
        <v>1540440</v>
      </c>
      <c r="G118" s="35">
        <f>SUM(F118/E118)</f>
        <v>0.579</v>
      </c>
      <c r="H118" s="45"/>
      <c r="I118" s="375"/>
      <c r="J118" s="385"/>
    </row>
    <row r="119" spans="1:10" s="81" customFormat="1" ht="12">
      <c r="A119" s="386"/>
      <c r="B119" s="49" t="s">
        <v>77</v>
      </c>
      <c r="C119" s="50">
        <v>801</v>
      </c>
      <c r="D119" s="50">
        <v>80110</v>
      </c>
      <c r="E119" s="51">
        <v>2607000</v>
      </c>
      <c r="F119" s="52">
        <v>1520000</v>
      </c>
      <c r="G119" s="36">
        <f>SUM(F119/E119)</f>
        <v>0.583</v>
      </c>
      <c r="H119" s="45"/>
      <c r="I119" s="375"/>
      <c r="J119" s="385"/>
    </row>
    <row r="120" spans="1:10" s="81" customFormat="1" ht="12">
      <c r="A120" s="386"/>
      <c r="B120" s="49" t="s">
        <v>16</v>
      </c>
      <c r="C120" s="50">
        <v>801</v>
      </c>
      <c r="D120" s="50">
        <v>80110</v>
      </c>
      <c r="E120" s="51">
        <v>30000</v>
      </c>
      <c r="F120" s="52">
        <v>0</v>
      </c>
      <c r="G120" s="36">
        <f>SUM(F120/E120)</f>
        <v>0</v>
      </c>
      <c r="H120" s="379"/>
      <c r="I120" s="415"/>
      <c r="J120" s="66"/>
    </row>
    <row r="121" spans="1:10" s="81" customFormat="1" ht="12">
      <c r="A121" s="386"/>
      <c r="B121" s="49" t="s">
        <v>79</v>
      </c>
      <c r="C121" s="50">
        <v>801</v>
      </c>
      <c r="D121" s="50">
        <v>80146</v>
      </c>
      <c r="E121" s="51">
        <v>14400</v>
      </c>
      <c r="F121" s="52">
        <v>11500</v>
      </c>
      <c r="G121" s="36">
        <f>SUM(F121/E121)</f>
        <v>0.7986</v>
      </c>
      <c r="H121" s="45"/>
      <c r="I121" s="73"/>
      <c r="J121" s="74"/>
    </row>
    <row r="122" spans="1:9" s="81" customFormat="1" ht="12">
      <c r="A122" s="393"/>
      <c r="B122" s="58" t="s">
        <v>80</v>
      </c>
      <c r="C122" s="59">
        <v>854</v>
      </c>
      <c r="D122" s="69">
        <v>85415</v>
      </c>
      <c r="E122" s="60">
        <v>8940</v>
      </c>
      <c r="F122" s="61">
        <v>8940</v>
      </c>
      <c r="G122" s="37">
        <f>SUM(F122/E122)</f>
        <v>1</v>
      </c>
      <c r="I122" s="45"/>
    </row>
    <row r="123" spans="1:7" s="45" customFormat="1" ht="12">
      <c r="A123" s="48"/>
      <c r="B123" s="49"/>
      <c r="C123" s="50"/>
      <c r="D123" s="50"/>
      <c r="E123" s="51"/>
      <c r="F123" s="52"/>
      <c r="G123" s="36"/>
    </row>
    <row r="124" spans="1:7" s="45" customFormat="1" ht="12">
      <c r="A124" s="48">
        <v>21</v>
      </c>
      <c r="B124" s="49" t="s">
        <v>36</v>
      </c>
      <c r="C124" s="50"/>
      <c r="D124" s="50"/>
      <c r="E124" s="53">
        <f>SUM(E125:E128)</f>
        <v>2009550</v>
      </c>
      <c r="F124" s="54">
        <f>SUM(F125:F128)</f>
        <v>1191750</v>
      </c>
      <c r="G124" s="35">
        <f>SUM(F124/E124)</f>
        <v>0.593</v>
      </c>
    </row>
    <row r="125" spans="1:7" s="45" customFormat="1" ht="12">
      <c r="A125" s="48"/>
      <c r="B125" s="49" t="s">
        <v>77</v>
      </c>
      <c r="C125" s="50">
        <v>801</v>
      </c>
      <c r="D125" s="50">
        <v>80110</v>
      </c>
      <c r="E125" s="51">
        <v>1930200</v>
      </c>
      <c r="F125" s="52">
        <v>1178000</v>
      </c>
      <c r="G125" s="36">
        <f>SUM(F125/E125)</f>
        <v>0.6103</v>
      </c>
    </row>
    <row r="126" spans="1:10" s="81" customFormat="1" ht="12">
      <c r="A126" s="48"/>
      <c r="B126" s="49" t="s">
        <v>16</v>
      </c>
      <c r="C126" s="50">
        <v>801</v>
      </c>
      <c r="D126" s="50">
        <v>80110</v>
      </c>
      <c r="E126" s="51">
        <v>64000</v>
      </c>
      <c r="F126" s="52">
        <v>0</v>
      </c>
      <c r="G126" s="36">
        <f>SUM(F126/E126)</f>
        <v>0</v>
      </c>
      <c r="I126" s="374"/>
      <c r="J126" s="374"/>
    </row>
    <row r="127" spans="1:10" s="45" customFormat="1" ht="12">
      <c r="A127" s="48"/>
      <c r="B127" s="49" t="s">
        <v>79</v>
      </c>
      <c r="C127" s="50">
        <v>801</v>
      </c>
      <c r="D127" s="50">
        <v>80146</v>
      </c>
      <c r="E127" s="51">
        <v>7700</v>
      </c>
      <c r="F127" s="52">
        <v>7100</v>
      </c>
      <c r="G127" s="36">
        <f>SUM(F127/E127)</f>
        <v>0.9221</v>
      </c>
      <c r="I127" s="416"/>
      <c r="J127" s="416"/>
    </row>
    <row r="128" spans="1:7" s="45" customFormat="1" ht="12">
      <c r="A128" s="68"/>
      <c r="B128" s="58" t="s">
        <v>80</v>
      </c>
      <c r="C128" s="59">
        <v>854</v>
      </c>
      <c r="D128" s="69">
        <v>85415</v>
      </c>
      <c r="E128" s="60">
        <v>7650</v>
      </c>
      <c r="F128" s="61">
        <v>6650</v>
      </c>
      <c r="G128" s="37">
        <f>SUM(F128/E128)</f>
        <v>0.8693</v>
      </c>
    </row>
    <row r="129" spans="1:9" s="45" customFormat="1" ht="12">
      <c r="A129" s="48"/>
      <c r="B129" s="49"/>
      <c r="C129" s="50"/>
      <c r="D129" s="50"/>
      <c r="E129" s="51"/>
      <c r="F129" s="52"/>
      <c r="G129" s="36"/>
      <c r="I129" s="73"/>
    </row>
    <row r="130" spans="1:7" s="45" customFormat="1" ht="12">
      <c r="A130" s="48">
        <v>22</v>
      </c>
      <c r="B130" s="49" t="s">
        <v>37</v>
      </c>
      <c r="C130" s="50"/>
      <c r="D130" s="50"/>
      <c r="E130" s="53">
        <f>SUM(E131:E133)</f>
        <v>283370</v>
      </c>
      <c r="F130" s="54">
        <f>SUM(F131:F133)</f>
        <v>158300</v>
      </c>
      <c r="G130" s="35">
        <f>SUM(F130/E130)</f>
        <v>0.5586</v>
      </c>
    </row>
    <row r="131" spans="1:7" s="45" customFormat="1" ht="12">
      <c r="A131" s="48"/>
      <c r="B131" s="49" t="s">
        <v>77</v>
      </c>
      <c r="C131" s="50">
        <v>801</v>
      </c>
      <c r="D131" s="50">
        <v>80110</v>
      </c>
      <c r="E131" s="51">
        <v>280000</v>
      </c>
      <c r="F131" s="52">
        <v>155000</v>
      </c>
      <c r="G131" s="36">
        <f>SUM(F131/E131)</f>
        <v>0.5536</v>
      </c>
    </row>
    <row r="132" spans="1:7" s="45" customFormat="1" ht="12">
      <c r="A132" s="48"/>
      <c r="B132" s="49" t="s">
        <v>86</v>
      </c>
      <c r="C132" s="50">
        <v>801</v>
      </c>
      <c r="D132" s="50">
        <v>80146</v>
      </c>
      <c r="E132" s="51">
        <v>1000</v>
      </c>
      <c r="F132" s="52">
        <v>930</v>
      </c>
      <c r="G132" s="36">
        <f>SUM(F132/E132)</f>
        <v>0.93</v>
      </c>
    </row>
    <row r="133" spans="1:10" s="45" customFormat="1" ht="12">
      <c r="A133" s="68"/>
      <c r="B133" s="58" t="s">
        <v>90</v>
      </c>
      <c r="C133" s="59">
        <v>854</v>
      </c>
      <c r="D133" s="69">
        <v>85415</v>
      </c>
      <c r="E133" s="60">
        <v>2370</v>
      </c>
      <c r="F133" s="61">
        <v>2370</v>
      </c>
      <c r="G133" s="37">
        <f>SUM(F133/E133)</f>
        <v>1</v>
      </c>
      <c r="I133" s="417"/>
      <c r="J133" s="417"/>
    </row>
    <row r="134" spans="1:7" s="45" customFormat="1" ht="12">
      <c r="A134" s="48"/>
      <c r="B134" s="49"/>
      <c r="C134" s="50"/>
      <c r="D134" s="50"/>
      <c r="E134" s="51"/>
      <c r="F134" s="52"/>
      <c r="G134" s="36"/>
    </row>
    <row r="135" spans="1:7" s="45" customFormat="1" ht="12">
      <c r="A135" s="48">
        <v>23</v>
      </c>
      <c r="B135" s="49" t="s">
        <v>38</v>
      </c>
      <c r="C135" s="50"/>
      <c r="D135" s="50"/>
      <c r="E135" s="53">
        <f>SUM(E136:E138)</f>
        <v>591420</v>
      </c>
      <c r="F135" s="54">
        <f>SUM(F136:F138)</f>
        <v>311420</v>
      </c>
      <c r="G135" s="35">
        <f>SUM(F135/E135)</f>
        <v>0.5266</v>
      </c>
    </row>
    <row r="136" spans="1:7" s="45" customFormat="1" ht="12">
      <c r="A136" s="48"/>
      <c r="B136" s="49" t="s">
        <v>77</v>
      </c>
      <c r="C136" s="50">
        <v>801</v>
      </c>
      <c r="D136" s="50">
        <v>80110</v>
      </c>
      <c r="E136" s="51">
        <v>582000</v>
      </c>
      <c r="F136" s="52">
        <v>302200</v>
      </c>
      <c r="G136" s="36">
        <f>SUM(F136/E136)</f>
        <v>0.5192</v>
      </c>
    </row>
    <row r="137" spans="1:7" s="45" customFormat="1" ht="12">
      <c r="A137" s="48"/>
      <c r="B137" s="49" t="s">
        <v>86</v>
      </c>
      <c r="C137" s="50">
        <v>801</v>
      </c>
      <c r="D137" s="50">
        <v>80146</v>
      </c>
      <c r="E137" s="51">
        <v>2800</v>
      </c>
      <c r="F137" s="52">
        <v>2600</v>
      </c>
      <c r="G137" s="36">
        <f>SUM(F137/E137)</f>
        <v>0.9286</v>
      </c>
    </row>
    <row r="138" spans="1:7" s="45" customFormat="1" ht="12">
      <c r="A138" s="68"/>
      <c r="B138" s="125" t="s">
        <v>90</v>
      </c>
      <c r="C138" s="59">
        <v>854</v>
      </c>
      <c r="D138" s="69">
        <v>85415</v>
      </c>
      <c r="E138" s="60">
        <v>6620</v>
      </c>
      <c r="F138" s="61">
        <v>6620</v>
      </c>
      <c r="G138" s="37">
        <f>SUM(F138/E138)</f>
        <v>1</v>
      </c>
    </row>
    <row r="139" spans="1:7" s="45" customFormat="1" ht="12">
      <c r="A139" s="48"/>
      <c r="B139" s="49"/>
      <c r="C139" s="50"/>
      <c r="D139" s="50"/>
      <c r="E139" s="51"/>
      <c r="F139" s="52"/>
      <c r="G139" s="36"/>
    </row>
    <row r="140" spans="1:10" s="45" customFormat="1" ht="12">
      <c r="A140" s="48">
        <v>24</v>
      </c>
      <c r="B140" s="49" t="s">
        <v>185</v>
      </c>
      <c r="C140" s="50"/>
      <c r="D140" s="50"/>
      <c r="E140" s="53">
        <f>SUM(E141:E141)</f>
        <v>773700</v>
      </c>
      <c r="F140" s="54">
        <f>SUM(F141:F141)</f>
        <v>370700</v>
      </c>
      <c r="G140" s="35">
        <f>SUM(F140/E140)</f>
        <v>0.4791</v>
      </c>
      <c r="J140" s="160"/>
    </row>
    <row r="141" spans="1:7" s="45" customFormat="1" ht="12">
      <c r="A141" s="68"/>
      <c r="B141" s="58" t="s">
        <v>91</v>
      </c>
      <c r="C141" s="59">
        <v>853</v>
      </c>
      <c r="D141" s="59">
        <v>85305</v>
      </c>
      <c r="E141" s="60">
        <v>773700</v>
      </c>
      <c r="F141" s="61">
        <v>370700</v>
      </c>
      <c r="G141" s="37">
        <f>SUM(F141/E141)</f>
        <v>0.4791</v>
      </c>
    </row>
    <row r="142" spans="1:7" s="45" customFormat="1" ht="12">
      <c r="A142" s="48"/>
      <c r="B142" s="49"/>
      <c r="C142" s="50"/>
      <c r="D142" s="50"/>
      <c r="E142" s="51"/>
      <c r="F142" s="52"/>
      <c r="G142" s="36"/>
    </row>
    <row r="143" spans="1:7" s="45" customFormat="1" ht="12.75" thickBot="1">
      <c r="A143" s="48">
        <v>25</v>
      </c>
      <c r="B143" s="49" t="s">
        <v>178</v>
      </c>
      <c r="C143" s="50">
        <v>854</v>
      </c>
      <c r="D143" s="50">
        <v>85415</v>
      </c>
      <c r="E143" s="514">
        <v>139147</v>
      </c>
      <c r="F143" s="515">
        <v>0</v>
      </c>
      <c r="G143" s="516">
        <f>SUM(F143/E143)</f>
        <v>0</v>
      </c>
    </row>
    <row r="144" spans="1:10" s="45" customFormat="1" ht="12">
      <c r="A144" s="82"/>
      <c r="B144" s="126"/>
      <c r="C144" s="127"/>
      <c r="D144" s="127"/>
      <c r="E144" s="128"/>
      <c r="F144" s="129"/>
      <c r="G144" s="130"/>
      <c r="I144" s="375"/>
      <c r="J144" s="74"/>
    </row>
    <row r="145" spans="1:7" s="45" customFormat="1" ht="15.75" thickBot="1">
      <c r="A145" s="46"/>
      <c r="B145" s="131" t="s">
        <v>173</v>
      </c>
      <c r="C145" s="132" t="s">
        <v>97</v>
      </c>
      <c r="D145" s="133" t="s">
        <v>97</v>
      </c>
      <c r="E145" s="134">
        <f>SUM(E10,E20,E26,E32,E39,E47,E54,E60,E66,E71,E76,E81,E86,E91,E96,E102,E107,E113,E118,E124,E130,E135,E140,E17,E143)</f>
        <v>42650452</v>
      </c>
      <c r="F145" s="135">
        <f>SUM(F10,F20,F26,F32,F39,F47,F54,F60,F66,F71,F76,F81,F86,F91,F96,F102,F107,F113,F118,F124,F130,F135,F140,F17,F143)</f>
        <v>21878442.21</v>
      </c>
      <c r="G145" s="136">
        <f>SUM(F145/E145)</f>
        <v>0.513</v>
      </c>
    </row>
    <row r="146" spans="1:10" s="44" customFormat="1" ht="12">
      <c r="A146" s="72"/>
      <c r="B146" s="382"/>
      <c r="C146" s="72"/>
      <c r="D146" s="418"/>
      <c r="E146" s="419"/>
      <c r="F146" s="66"/>
      <c r="G146" s="420"/>
      <c r="I146" s="375"/>
      <c r="J146" s="421"/>
    </row>
    <row r="147" spans="5:7" s="44" customFormat="1" ht="12">
      <c r="E147" s="375"/>
      <c r="F147" s="421"/>
      <c r="G147" s="422"/>
    </row>
    <row r="149" spans="5:10" ht="12">
      <c r="E149" s="423"/>
      <c r="F149" s="424"/>
      <c r="G149" s="425"/>
      <c r="I149" s="426"/>
      <c r="J149" s="426"/>
    </row>
    <row r="150" spans="5:7" ht="12">
      <c r="E150" s="423"/>
      <c r="F150" s="424"/>
      <c r="G150" s="425"/>
    </row>
    <row r="151" spans="4:6" ht="12">
      <c r="D151" s="7"/>
      <c r="E151" s="423"/>
      <c r="F151" s="242"/>
    </row>
    <row r="152" spans="4:6" ht="12">
      <c r="D152" s="7"/>
      <c r="E152" s="423"/>
      <c r="F152" s="242"/>
    </row>
    <row r="153" spans="5:6" ht="12">
      <c r="E153" s="423"/>
      <c r="F153" s="242"/>
    </row>
    <row r="154" ht="12">
      <c r="F154" s="242"/>
    </row>
    <row r="155" ht="12">
      <c r="F155" s="242"/>
    </row>
    <row r="156" ht="12">
      <c r="F156" s="242"/>
    </row>
    <row r="157" ht="12">
      <c r="F157" s="242"/>
    </row>
    <row r="158" ht="12">
      <c r="F158" s="242"/>
    </row>
    <row r="159" spans="4:6" ht="12">
      <c r="D159" s="7"/>
      <c r="E159" s="423"/>
      <c r="F159" s="242"/>
    </row>
  </sheetData>
  <mergeCells count="6">
    <mergeCell ref="H113:J113"/>
    <mergeCell ref="A1:G1"/>
    <mergeCell ref="A3:G3"/>
    <mergeCell ref="H14:J14"/>
    <mergeCell ref="I17:J17"/>
    <mergeCell ref="H29:J29"/>
  </mergeCells>
  <printOptions horizontalCentered="1"/>
  <pageMargins left="0.7874015748031497" right="0.3937007874015748" top="0.3937007874015748" bottom="0.3937007874015748" header="0.5118110236220472" footer="0.5118110236220472"/>
  <pageSetup horizontalDpi="1200" verticalDpi="1200" orientation="portrait" paperSize="9" scale="86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H159"/>
  <sheetViews>
    <sheetView showGridLines="0" view="pageBreakPreview" zoomScaleSheetLayoutView="100" workbookViewId="0" topLeftCell="A1">
      <selection activeCell="A6" sqref="A6"/>
    </sheetView>
  </sheetViews>
  <sheetFormatPr defaultColWidth="9.00390625" defaultRowHeight="12"/>
  <cols>
    <col min="1" max="1" width="5.25390625" style="7" customWidth="1"/>
    <col min="2" max="2" width="45.75390625" style="25" customWidth="1"/>
    <col min="3" max="3" width="6.75390625" style="93" customWidth="1"/>
    <col min="4" max="4" width="10.75390625" style="93" customWidth="1"/>
    <col min="5" max="6" width="13.75390625" style="93" customWidth="1"/>
    <col min="7" max="7" width="9.25390625" style="93" bestFit="1" customWidth="1"/>
    <col min="8" max="8" width="9.875" style="29" bestFit="1" customWidth="1"/>
    <col min="9" max="16384" width="9.125" style="7" customWidth="1"/>
  </cols>
  <sheetData>
    <row r="1" spans="1:7" ht="18" customHeight="1">
      <c r="A1" s="524" t="s">
        <v>54</v>
      </c>
      <c r="B1" s="524"/>
      <c r="C1" s="524"/>
      <c r="D1" s="524"/>
      <c r="E1" s="524"/>
      <c r="F1" s="524"/>
      <c r="G1" s="524"/>
    </row>
    <row r="2" spans="1:7" ht="18" customHeight="1">
      <c r="A2" s="524" t="s">
        <v>108</v>
      </c>
      <c r="B2" s="524"/>
      <c r="C2" s="524"/>
      <c r="D2" s="524"/>
      <c r="E2" s="524"/>
      <c r="F2" s="524"/>
      <c r="G2" s="524"/>
    </row>
    <row r="3" spans="1:7" ht="16.5" thickBot="1">
      <c r="A3" s="170"/>
      <c r="B3" s="171"/>
      <c r="C3" s="92"/>
      <c r="D3" s="92"/>
      <c r="G3" s="94" t="s">
        <v>96</v>
      </c>
    </row>
    <row r="4" spans="1:7" ht="36.75" customHeight="1">
      <c r="A4" s="489" t="s">
        <v>95</v>
      </c>
      <c r="B4" s="490" t="s">
        <v>175</v>
      </c>
      <c r="C4" s="490" t="s">
        <v>172</v>
      </c>
      <c r="D4" s="490" t="s">
        <v>174</v>
      </c>
      <c r="E4" s="490" t="s">
        <v>171</v>
      </c>
      <c r="F4" s="491" t="s">
        <v>98</v>
      </c>
      <c r="G4" s="492" t="s">
        <v>39</v>
      </c>
    </row>
    <row r="5" spans="1:7" ht="12.75" customHeight="1" thickBot="1">
      <c r="A5" s="486">
        <v>1</v>
      </c>
      <c r="B5" s="487">
        <v>2</v>
      </c>
      <c r="C5" s="488">
        <v>3</v>
      </c>
      <c r="D5" s="488">
        <v>4</v>
      </c>
      <c r="E5" s="488">
        <v>5</v>
      </c>
      <c r="F5" s="141">
        <v>6</v>
      </c>
      <c r="G5" s="142">
        <v>7</v>
      </c>
    </row>
    <row r="6" spans="1:8" s="454" customFormat="1" ht="30" customHeight="1">
      <c r="A6" s="455"/>
      <c r="B6" s="485" t="s">
        <v>184</v>
      </c>
      <c r="C6" s="456"/>
      <c r="D6" s="456"/>
      <c r="E6" s="457">
        <f>SUM(E9:E14)</f>
        <v>10000</v>
      </c>
      <c r="F6" s="458">
        <f>SUM(F9:F14)</f>
        <v>6250</v>
      </c>
      <c r="G6" s="459">
        <f>SUM(F6/E6)</f>
        <v>0.625</v>
      </c>
      <c r="H6" s="460"/>
    </row>
    <row r="7" spans="1:8" s="454" customFormat="1" ht="12.75">
      <c r="A7" s="503"/>
      <c r="B7" s="504"/>
      <c r="C7" s="505"/>
      <c r="D7" s="505"/>
      <c r="E7" s="506"/>
      <c r="F7" s="507"/>
      <c r="G7" s="508"/>
      <c r="H7" s="460"/>
    </row>
    <row r="8" spans="1:8" s="433" customFormat="1" ht="12">
      <c r="A8" s="277">
        <v>1</v>
      </c>
      <c r="B8" s="278" t="s">
        <v>106</v>
      </c>
      <c r="C8" s="434"/>
      <c r="D8" s="434"/>
      <c r="E8" s="435"/>
      <c r="F8" s="281"/>
      <c r="G8" s="436"/>
      <c r="H8" s="437"/>
    </row>
    <row r="9" spans="1:8" s="433" customFormat="1" ht="12">
      <c r="A9" s="283"/>
      <c r="B9" s="278" t="s">
        <v>46</v>
      </c>
      <c r="C9" s="279">
        <v>630</v>
      </c>
      <c r="D9" s="279">
        <v>63003</v>
      </c>
      <c r="E9" s="280">
        <v>5000</v>
      </c>
      <c r="F9" s="438">
        <v>1250</v>
      </c>
      <c r="G9" s="282">
        <f>SUM(F9/E9)</f>
        <v>0.25</v>
      </c>
      <c r="H9" s="437"/>
    </row>
    <row r="10" spans="1:8" s="433" customFormat="1" ht="4.5" customHeight="1">
      <c r="A10" s="283"/>
      <c r="B10" s="15"/>
      <c r="C10" s="33"/>
      <c r="D10" s="33"/>
      <c r="E10" s="34"/>
      <c r="F10" s="96"/>
      <c r="G10" s="97"/>
      <c r="H10" s="31"/>
    </row>
    <row r="11" spans="1:8" s="433" customFormat="1" ht="12">
      <c r="A11" s="277">
        <v>2</v>
      </c>
      <c r="B11" s="278" t="s">
        <v>59</v>
      </c>
      <c r="C11" s="279"/>
      <c r="D11" s="279"/>
      <c r="E11" s="280"/>
      <c r="F11" s="281"/>
      <c r="G11" s="282"/>
      <c r="H11" s="437"/>
    </row>
    <row r="12" spans="1:8" s="433" customFormat="1" ht="12">
      <c r="A12" s="283"/>
      <c r="B12" s="278" t="s">
        <v>42</v>
      </c>
      <c r="C12" s="279">
        <v>630</v>
      </c>
      <c r="D12" s="279">
        <v>63003</v>
      </c>
      <c r="E12" s="280">
        <v>2500</v>
      </c>
      <c r="F12" s="281">
        <v>2500</v>
      </c>
      <c r="G12" s="282">
        <f>SUM(F12/E12)</f>
        <v>1</v>
      </c>
      <c r="H12" s="437"/>
    </row>
    <row r="13" spans="1:8" s="433" customFormat="1" ht="3.75" customHeight="1">
      <c r="A13" s="283"/>
      <c r="B13" s="15"/>
      <c r="C13" s="33"/>
      <c r="D13" s="33"/>
      <c r="E13" s="34"/>
      <c r="F13" s="96"/>
      <c r="G13" s="97"/>
      <c r="H13" s="30"/>
    </row>
    <row r="14" spans="1:8" s="433" customFormat="1" ht="12">
      <c r="A14" s="277">
        <v>3</v>
      </c>
      <c r="B14" s="278" t="s">
        <v>109</v>
      </c>
      <c r="C14" s="33">
        <v>630</v>
      </c>
      <c r="D14" s="33">
        <v>63003</v>
      </c>
      <c r="E14" s="34">
        <v>2500</v>
      </c>
      <c r="F14" s="96">
        <v>2500</v>
      </c>
      <c r="G14" s="97">
        <f>SUM(F14/E14)</f>
        <v>1</v>
      </c>
      <c r="H14" s="30"/>
    </row>
    <row r="15" spans="1:8" s="433" customFormat="1" ht="9.75" customHeight="1">
      <c r="A15" s="283"/>
      <c r="B15" s="172"/>
      <c r="C15" s="95"/>
      <c r="D15" s="95"/>
      <c r="E15" s="173"/>
      <c r="F15" s="174"/>
      <c r="G15" s="175"/>
      <c r="H15" s="30"/>
    </row>
    <row r="16" spans="1:8" s="433" customFormat="1" ht="5.25" customHeight="1">
      <c r="A16" s="284"/>
      <c r="B16" s="525" t="s">
        <v>110</v>
      </c>
      <c r="C16" s="33"/>
      <c r="D16" s="33"/>
      <c r="E16" s="34"/>
      <c r="F16" s="96"/>
      <c r="G16" s="98"/>
      <c r="H16" s="30"/>
    </row>
    <row r="17" spans="1:8" s="454" customFormat="1" ht="17.25" customHeight="1">
      <c r="A17" s="461"/>
      <c r="B17" s="526"/>
      <c r="C17" s="462"/>
      <c r="D17" s="462"/>
      <c r="E17" s="463">
        <f>E19+E24</f>
        <v>71100</v>
      </c>
      <c r="F17" s="464">
        <f>F19+F24</f>
        <v>63100</v>
      </c>
      <c r="G17" s="465">
        <f>SUM(F17/E17)</f>
        <v>0.8875</v>
      </c>
      <c r="H17" s="466"/>
    </row>
    <row r="18" spans="1:8" s="440" customFormat="1" ht="9.75" customHeight="1">
      <c r="A18" s="285"/>
      <c r="B18" s="286"/>
      <c r="C18" s="287"/>
      <c r="D18" s="288"/>
      <c r="E18" s="289"/>
      <c r="F18" s="290"/>
      <c r="G18" s="291"/>
      <c r="H18" s="439"/>
    </row>
    <row r="19" spans="1:8" s="440" customFormat="1" ht="21.75" customHeight="1">
      <c r="A19" s="285"/>
      <c r="B19" s="292" t="s">
        <v>111</v>
      </c>
      <c r="C19" s="288"/>
      <c r="D19" s="288"/>
      <c r="E19" s="293">
        <f>E22</f>
        <v>25000</v>
      </c>
      <c r="F19" s="294">
        <f>F22</f>
        <v>17000</v>
      </c>
      <c r="G19" s="291">
        <f>F19/E19</f>
        <v>0.68</v>
      </c>
      <c r="H19" s="439"/>
    </row>
    <row r="20" spans="1:8" s="433" customFormat="1" ht="4.5" customHeight="1">
      <c r="A20" s="295"/>
      <c r="B20" s="176"/>
      <c r="C20" s="33"/>
      <c r="D20" s="33"/>
      <c r="E20" s="296"/>
      <c r="F20" s="297"/>
      <c r="G20" s="298"/>
      <c r="H20" s="31"/>
    </row>
    <row r="21" spans="1:8" s="433" customFormat="1" ht="12">
      <c r="A21" s="277">
        <v>4</v>
      </c>
      <c r="B21" s="278" t="s">
        <v>40</v>
      </c>
      <c r="C21" s="33"/>
      <c r="D21" s="33"/>
      <c r="E21" s="34"/>
      <c r="F21" s="96"/>
      <c r="G21" s="98"/>
      <c r="H21" s="437"/>
    </row>
    <row r="22" spans="1:8" s="433" customFormat="1" ht="12">
      <c r="A22" s="277"/>
      <c r="B22" s="278" t="s">
        <v>41</v>
      </c>
      <c r="C22" s="33">
        <v>851</v>
      </c>
      <c r="D22" s="33">
        <v>85154</v>
      </c>
      <c r="E22" s="34">
        <v>25000</v>
      </c>
      <c r="F22" s="96">
        <v>17000</v>
      </c>
      <c r="G22" s="97">
        <f>SUM(F22/E22)</f>
        <v>0.68</v>
      </c>
      <c r="H22" s="437"/>
    </row>
    <row r="23" spans="1:8" s="433" customFormat="1" ht="3.75" customHeight="1">
      <c r="A23" s="277"/>
      <c r="B23" s="15"/>
      <c r="C23" s="33"/>
      <c r="D23" s="33"/>
      <c r="E23" s="34"/>
      <c r="F23" s="96"/>
      <c r="G23" s="97"/>
      <c r="H23" s="30"/>
    </row>
    <row r="24" spans="1:8" s="433" customFormat="1" ht="22.5" customHeight="1">
      <c r="A24" s="299"/>
      <c r="B24" s="300" t="s">
        <v>60</v>
      </c>
      <c r="C24" s="287"/>
      <c r="D24" s="288"/>
      <c r="E24" s="293">
        <f>SUM(E27:E36)</f>
        <v>46100</v>
      </c>
      <c r="F24" s="301">
        <f>SUM(F27:F36)</f>
        <v>46100</v>
      </c>
      <c r="G24" s="291">
        <f>SUM(F24/E24)</f>
        <v>1</v>
      </c>
      <c r="H24" s="30"/>
    </row>
    <row r="25" spans="1:8" s="442" customFormat="1" ht="12">
      <c r="A25" s="299"/>
      <c r="B25" s="302"/>
      <c r="C25" s="303"/>
      <c r="D25" s="304"/>
      <c r="E25" s="305"/>
      <c r="F25" s="306"/>
      <c r="G25" s="307"/>
      <c r="H25" s="441"/>
    </row>
    <row r="26" spans="1:8" s="433" customFormat="1" ht="12">
      <c r="A26" s="308">
        <v>5</v>
      </c>
      <c r="B26" s="309" t="s">
        <v>112</v>
      </c>
      <c r="C26" s="33"/>
      <c r="D26" s="33"/>
      <c r="E26" s="34"/>
      <c r="F26" s="96"/>
      <c r="G26" s="97"/>
      <c r="H26" s="437"/>
    </row>
    <row r="27" spans="1:8" s="433" customFormat="1" ht="12">
      <c r="A27" s="277"/>
      <c r="B27" s="278" t="s">
        <v>113</v>
      </c>
      <c r="C27" s="33">
        <v>851</v>
      </c>
      <c r="D27" s="33">
        <v>85195</v>
      </c>
      <c r="E27" s="34">
        <v>4500</v>
      </c>
      <c r="F27" s="96">
        <v>4500</v>
      </c>
      <c r="G27" s="97">
        <f>SUM(F27/E27)</f>
        <v>1</v>
      </c>
      <c r="H27" s="437"/>
    </row>
    <row r="28" spans="1:8" s="433" customFormat="1" ht="14.25" customHeight="1">
      <c r="A28" s="277">
        <v>6</v>
      </c>
      <c r="B28" s="278" t="s">
        <v>0</v>
      </c>
      <c r="C28" s="33">
        <v>851</v>
      </c>
      <c r="D28" s="33">
        <v>85195</v>
      </c>
      <c r="E28" s="34">
        <v>24000</v>
      </c>
      <c r="F28" s="96">
        <v>24000</v>
      </c>
      <c r="G28" s="97">
        <f>SUM(F28/E28)</f>
        <v>1</v>
      </c>
      <c r="H28" s="30"/>
    </row>
    <row r="29" spans="1:8" s="433" customFormat="1" ht="2.25" customHeight="1">
      <c r="A29" s="277"/>
      <c r="B29" s="15"/>
      <c r="C29" s="33"/>
      <c r="D29" s="33"/>
      <c r="E29" s="34"/>
      <c r="F29" s="96"/>
      <c r="G29" s="97"/>
      <c r="H29" s="32"/>
    </row>
    <row r="30" spans="1:8" s="433" customFormat="1" ht="12">
      <c r="A30" s="277">
        <v>7</v>
      </c>
      <c r="B30" s="278" t="s">
        <v>43</v>
      </c>
      <c r="C30" s="33">
        <v>851</v>
      </c>
      <c r="D30" s="33">
        <v>85195</v>
      </c>
      <c r="E30" s="34">
        <v>4600</v>
      </c>
      <c r="F30" s="96">
        <v>4600</v>
      </c>
      <c r="G30" s="97">
        <f>SUM(F30/E30)</f>
        <v>1</v>
      </c>
      <c r="H30" s="31"/>
    </row>
    <row r="31" spans="1:8" s="433" customFormat="1" ht="12">
      <c r="A31" s="277"/>
      <c r="B31" s="278" t="s">
        <v>114</v>
      </c>
      <c r="C31" s="33"/>
      <c r="D31" s="33"/>
      <c r="E31" s="34"/>
      <c r="F31" s="96"/>
      <c r="G31" s="97"/>
      <c r="H31" s="31"/>
    </row>
    <row r="32" spans="1:8" s="433" customFormat="1" ht="12">
      <c r="A32" s="277"/>
      <c r="B32" s="278" t="s">
        <v>115</v>
      </c>
      <c r="C32" s="33"/>
      <c r="D32" s="33"/>
      <c r="E32" s="34"/>
      <c r="F32" s="96"/>
      <c r="G32" s="97"/>
      <c r="H32" s="31"/>
    </row>
    <row r="33" spans="1:8" s="433" customFormat="1" ht="2.25" customHeight="1">
      <c r="A33" s="277"/>
      <c r="B33" s="15"/>
      <c r="C33" s="33"/>
      <c r="D33" s="33"/>
      <c r="E33" s="34"/>
      <c r="F33" s="96"/>
      <c r="G33" s="97"/>
      <c r="H33" s="31"/>
    </row>
    <row r="34" spans="1:8" s="101" customFormat="1" ht="12">
      <c r="A34" s="277">
        <v>8</v>
      </c>
      <c r="B34" s="278" t="s">
        <v>1</v>
      </c>
      <c r="C34" s="33">
        <v>851</v>
      </c>
      <c r="D34" s="33">
        <v>85195</v>
      </c>
      <c r="E34" s="34">
        <v>8000</v>
      </c>
      <c r="F34" s="96">
        <v>8000</v>
      </c>
      <c r="G34" s="97">
        <f>SUM(F34/E34)</f>
        <v>1</v>
      </c>
      <c r="H34" s="31"/>
    </row>
    <row r="35" spans="1:8" s="101" customFormat="1" ht="3" customHeight="1">
      <c r="A35" s="277"/>
      <c r="B35" s="15"/>
      <c r="C35" s="33"/>
      <c r="D35" s="33"/>
      <c r="E35" s="34"/>
      <c r="F35" s="96"/>
      <c r="G35" s="97"/>
      <c r="H35" s="31"/>
    </row>
    <row r="36" spans="1:8" s="433" customFormat="1" ht="12">
      <c r="A36" s="277">
        <v>9</v>
      </c>
      <c r="B36" s="310" t="s">
        <v>168</v>
      </c>
      <c r="C36" s="311">
        <v>851</v>
      </c>
      <c r="D36" s="311">
        <v>85195</v>
      </c>
      <c r="E36" s="312">
        <v>5000</v>
      </c>
      <c r="F36" s="313">
        <v>5000</v>
      </c>
      <c r="G36" s="175">
        <f>SUM(F36/E36)</f>
        <v>1</v>
      </c>
      <c r="H36" s="437"/>
    </row>
    <row r="37" spans="1:8" s="433" customFormat="1" ht="9" customHeight="1">
      <c r="A37" s="314"/>
      <c r="B37" s="525" t="s">
        <v>102</v>
      </c>
      <c r="C37" s="33"/>
      <c r="D37" s="33"/>
      <c r="E37" s="34"/>
      <c r="F37" s="102"/>
      <c r="G37" s="97"/>
      <c r="H37" s="437"/>
    </row>
    <row r="38" spans="1:8" s="454" customFormat="1" ht="12.75">
      <c r="A38" s="467"/>
      <c r="B38" s="526"/>
      <c r="C38" s="462"/>
      <c r="D38" s="462"/>
      <c r="E38" s="463">
        <f>E40+E46</f>
        <v>268000</v>
      </c>
      <c r="F38" s="464">
        <f>F40+F46</f>
        <v>99044</v>
      </c>
      <c r="G38" s="465">
        <f>SUM(F38/E38)</f>
        <v>0.3696</v>
      </c>
      <c r="H38" s="453"/>
    </row>
    <row r="39" spans="1:8" s="433" customFormat="1" ht="6.75" customHeight="1">
      <c r="A39" s="277"/>
      <c r="B39" s="178"/>
      <c r="C39" s="33"/>
      <c r="D39" s="33"/>
      <c r="E39" s="34"/>
      <c r="F39" s="96"/>
      <c r="G39" s="97"/>
      <c r="H39" s="437"/>
    </row>
    <row r="40" spans="1:8" s="444" customFormat="1" ht="12">
      <c r="A40" s="315"/>
      <c r="B40" s="300" t="s">
        <v>116</v>
      </c>
      <c r="C40" s="316"/>
      <c r="D40" s="316"/>
      <c r="E40" s="317">
        <f>SUM(E42)</f>
        <v>168000</v>
      </c>
      <c r="F40" s="318">
        <f>F42</f>
        <v>79044</v>
      </c>
      <c r="G40" s="319">
        <f>F40/E40</f>
        <v>0.4705</v>
      </c>
      <c r="H40" s="443"/>
    </row>
    <row r="41" spans="1:8" s="433" customFormat="1" ht="5.25" customHeight="1">
      <c r="A41" s="326"/>
      <c r="B41" s="178"/>
      <c r="C41" s="33"/>
      <c r="D41" s="33"/>
      <c r="E41" s="34"/>
      <c r="F41" s="96"/>
      <c r="G41" s="97"/>
      <c r="H41" s="437"/>
    </row>
    <row r="42" spans="1:8" s="433" customFormat="1" ht="12">
      <c r="A42" s="277">
        <v>10</v>
      </c>
      <c r="B42" s="278" t="s">
        <v>123</v>
      </c>
      <c r="C42" s="33">
        <v>852</v>
      </c>
      <c r="D42" s="33">
        <v>85203</v>
      </c>
      <c r="E42" s="34">
        <v>168000</v>
      </c>
      <c r="F42" s="96">
        <v>79044</v>
      </c>
      <c r="G42" s="97">
        <f>F42/E42</f>
        <v>0.4705</v>
      </c>
      <c r="H42" s="437"/>
    </row>
    <row r="43" spans="1:8" s="433" customFormat="1" ht="12">
      <c r="A43" s="277"/>
      <c r="B43" s="278" t="s">
        <v>117</v>
      </c>
      <c r="C43" s="33"/>
      <c r="D43" s="33"/>
      <c r="E43" s="34"/>
      <c r="F43" s="96"/>
      <c r="G43" s="97"/>
      <c r="H43" s="437"/>
    </row>
    <row r="44" spans="1:8" s="433" customFormat="1" ht="12">
      <c r="A44" s="277"/>
      <c r="B44" s="278" t="s">
        <v>118</v>
      </c>
      <c r="C44" s="33"/>
      <c r="D44" s="33"/>
      <c r="E44" s="34"/>
      <c r="F44" s="96"/>
      <c r="G44" s="97"/>
      <c r="H44" s="437"/>
    </row>
    <row r="45" spans="1:8" s="433" customFormat="1" ht="4.5" customHeight="1">
      <c r="A45" s="277"/>
      <c r="B45" s="178"/>
      <c r="C45" s="33"/>
      <c r="D45" s="33"/>
      <c r="E45" s="34"/>
      <c r="F45" s="96"/>
      <c r="G45" s="97"/>
      <c r="H45" s="437"/>
    </row>
    <row r="46" spans="1:8" s="444" customFormat="1" ht="12">
      <c r="A46" s="315"/>
      <c r="B46" s="300" t="s">
        <v>63</v>
      </c>
      <c r="C46" s="316"/>
      <c r="D46" s="316"/>
      <c r="E46" s="317">
        <f>E48+E52</f>
        <v>100000</v>
      </c>
      <c r="F46" s="317">
        <f>F48+F52</f>
        <v>20000</v>
      </c>
      <c r="G46" s="319">
        <f>F46/E46</f>
        <v>0.2</v>
      </c>
      <c r="H46" s="443"/>
    </row>
    <row r="47" spans="1:8" s="433" customFormat="1" ht="4.5" customHeight="1">
      <c r="A47" s="326"/>
      <c r="B47" s="178"/>
      <c r="C47" s="33"/>
      <c r="D47" s="33"/>
      <c r="E47" s="34"/>
      <c r="F47" s="96"/>
      <c r="G47" s="97"/>
      <c r="H47" s="437"/>
    </row>
    <row r="48" spans="1:8" s="433" customFormat="1" ht="12">
      <c r="A48" s="277">
        <v>11</v>
      </c>
      <c r="B48" s="278" t="s">
        <v>119</v>
      </c>
      <c r="C48" s="33">
        <v>852</v>
      </c>
      <c r="D48" s="33">
        <v>85295</v>
      </c>
      <c r="E48" s="34">
        <v>40000</v>
      </c>
      <c r="F48" s="96">
        <v>20000</v>
      </c>
      <c r="G48" s="97">
        <f>SUM(F48/E48)</f>
        <v>0.5</v>
      </c>
      <c r="H48" s="437"/>
    </row>
    <row r="49" spans="1:8" s="433" customFormat="1" ht="12">
      <c r="A49" s="277"/>
      <c r="B49" s="278" t="s">
        <v>120</v>
      </c>
      <c r="C49" s="33"/>
      <c r="D49" s="33"/>
      <c r="E49" s="34"/>
      <c r="F49" s="96"/>
      <c r="G49" s="97"/>
      <c r="H49" s="437"/>
    </row>
    <row r="50" spans="1:8" s="433" customFormat="1" ht="12">
      <c r="A50" s="277"/>
      <c r="B50" s="278" t="s">
        <v>121</v>
      </c>
      <c r="C50" s="33"/>
      <c r="D50" s="33"/>
      <c r="E50" s="34"/>
      <c r="F50" s="96"/>
      <c r="G50" s="97"/>
      <c r="H50" s="437"/>
    </row>
    <row r="51" spans="1:8" s="433" customFormat="1" ht="12">
      <c r="A51" s="277"/>
      <c r="B51" s="278"/>
      <c r="C51" s="33"/>
      <c r="D51" s="33"/>
      <c r="E51" s="34"/>
      <c r="F51" s="96"/>
      <c r="G51" s="97"/>
      <c r="H51" s="437"/>
    </row>
    <row r="52" spans="1:8" s="433" customFormat="1" ht="12">
      <c r="A52" s="277">
        <v>12</v>
      </c>
      <c r="B52" s="278" t="s">
        <v>92</v>
      </c>
      <c r="C52" s="33">
        <v>852</v>
      </c>
      <c r="D52" s="33">
        <v>85295</v>
      </c>
      <c r="E52" s="34">
        <v>60000</v>
      </c>
      <c r="F52" s="96">
        <v>0</v>
      </c>
      <c r="G52" s="97">
        <f>SUM(F52/E52)</f>
        <v>0</v>
      </c>
      <c r="H52" s="437"/>
    </row>
    <row r="53" spans="1:8" s="433" customFormat="1" ht="12">
      <c r="A53" s="277"/>
      <c r="B53" s="15"/>
      <c r="C53" s="33"/>
      <c r="D53" s="33"/>
      <c r="E53" s="34"/>
      <c r="F53" s="96"/>
      <c r="G53" s="97"/>
      <c r="H53" s="437"/>
    </row>
    <row r="54" spans="1:8" s="454" customFormat="1" ht="20.25" customHeight="1">
      <c r="A54" s="468"/>
      <c r="B54" s="469" t="s">
        <v>101</v>
      </c>
      <c r="C54" s="470"/>
      <c r="D54" s="470"/>
      <c r="E54" s="471">
        <f>SUM(E56:E58)</f>
        <v>12000</v>
      </c>
      <c r="F54" s="472">
        <f>SUM(F56:F58)</f>
        <v>8000</v>
      </c>
      <c r="G54" s="473">
        <f>SUM(F54/E54)</f>
        <v>0.6667</v>
      </c>
      <c r="H54" s="453"/>
    </row>
    <row r="55" spans="1:8" s="433" customFormat="1" ht="12">
      <c r="A55" s="10"/>
      <c r="B55" s="15"/>
      <c r="C55" s="33"/>
      <c r="D55" s="33"/>
      <c r="E55" s="34"/>
      <c r="F55" s="96"/>
      <c r="G55" s="97"/>
      <c r="H55" s="32"/>
    </row>
    <row r="56" spans="1:8" s="433" customFormat="1" ht="12">
      <c r="A56" s="277">
        <v>13</v>
      </c>
      <c r="B56" s="278" t="s">
        <v>122</v>
      </c>
      <c r="C56" s="33">
        <v>853</v>
      </c>
      <c r="D56" s="33">
        <v>85395</v>
      </c>
      <c r="E56" s="34">
        <v>8000</v>
      </c>
      <c r="F56" s="102">
        <v>8000</v>
      </c>
      <c r="G56" s="97">
        <f>F56/E56</f>
        <v>1</v>
      </c>
      <c r="H56" s="32"/>
    </row>
    <row r="57" spans="1:8" s="433" customFormat="1" ht="3.75" customHeight="1">
      <c r="A57" s="277"/>
      <c r="B57" s="181"/>
      <c r="C57" s="33"/>
      <c r="D57" s="33"/>
      <c r="E57" s="182"/>
      <c r="F57" s="183"/>
      <c r="G57" s="97"/>
      <c r="H57" s="32"/>
    </row>
    <row r="58" spans="1:8" s="433" customFormat="1" ht="16.5" customHeight="1" thickBot="1">
      <c r="A58" s="334">
        <v>14</v>
      </c>
      <c r="B58" s="498" t="s">
        <v>92</v>
      </c>
      <c r="C58" s="499">
        <v>853</v>
      </c>
      <c r="D58" s="499">
        <v>85395</v>
      </c>
      <c r="E58" s="500">
        <v>4000</v>
      </c>
      <c r="F58" s="501">
        <v>0</v>
      </c>
      <c r="G58" s="502">
        <f>F58/E58</f>
        <v>0</v>
      </c>
      <c r="H58" s="437"/>
    </row>
    <row r="59" spans="1:8" s="433" customFormat="1" ht="12.75" customHeight="1">
      <c r="A59" s="493">
        <v>1</v>
      </c>
      <c r="B59" s="494">
        <v>2</v>
      </c>
      <c r="C59" s="495">
        <v>3</v>
      </c>
      <c r="D59" s="495">
        <v>4</v>
      </c>
      <c r="E59" s="495">
        <v>5</v>
      </c>
      <c r="F59" s="496">
        <v>6</v>
      </c>
      <c r="G59" s="497">
        <v>7</v>
      </c>
      <c r="H59" s="437"/>
    </row>
    <row r="60" spans="1:8" s="454" customFormat="1" ht="25.5">
      <c r="A60" s="474"/>
      <c r="B60" s="475" t="s">
        <v>133</v>
      </c>
      <c r="C60" s="462"/>
      <c r="D60" s="462"/>
      <c r="E60" s="463">
        <f>E62+E76</f>
        <v>120000</v>
      </c>
      <c r="F60" s="464">
        <f>F62+F76</f>
        <v>72550</v>
      </c>
      <c r="G60" s="465">
        <f>SUM(F60/E60)</f>
        <v>0.6046</v>
      </c>
      <c r="H60" s="453"/>
    </row>
    <row r="61" spans="1:8" s="433" customFormat="1" ht="8.25" customHeight="1">
      <c r="A61" s="277"/>
      <c r="B61" s="115"/>
      <c r="C61" s="99"/>
      <c r="D61" s="33"/>
      <c r="E61" s="34"/>
      <c r="F61" s="96"/>
      <c r="G61" s="97"/>
      <c r="H61" s="437"/>
    </row>
    <row r="62" spans="1:8" s="444" customFormat="1" ht="12">
      <c r="A62" s="315"/>
      <c r="B62" s="300" t="s">
        <v>103</v>
      </c>
      <c r="C62" s="320"/>
      <c r="D62" s="316"/>
      <c r="E62" s="317">
        <f>SUM(E64:E73)</f>
        <v>60000</v>
      </c>
      <c r="F62" s="321">
        <f>SUM(F64:F73)</f>
        <v>52550</v>
      </c>
      <c r="G62" s="319">
        <f>F62/E62</f>
        <v>0.8758</v>
      </c>
      <c r="H62" s="443"/>
    </row>
    <row r="63" spans="1:8" s="433" customFormat="1" ht="12">
      <c r="A63" s="326"/>
      <c r="B63" s="21"/>
      <c r="C63" s="33"/>
      <c r="D63" s="33"/>
      <c r="E63" s="34"/>
      <c r="F63" s="96"/>
      <c r="G63" s="97"/>
      <c r="H63" s="437"/>
    </row>
    <row r="64" spans="1:8" s="433" customFormat="1" ht="12">
      <c r="A64" s="277">
        <v>15</v>
      </c>
      <c r="B64" s="278" t="s">
        <v>134</v>
      </c>
      <c r="C64" s="33">
        <v>854</v>
      </c>
      <c r="D64" s="33">
        <v>85412</v>
      </c>
      <c r="E64" s="34">
        <v>10000</v>
      </c>
      <c r="F64" s="96">
        <v>2550</v>
      </c>
      <c r="G64" s="97">
        <f>SUM(F64/E64)</f>
        <v>0.255</v>
      </c>
      <c r="H64" s="437"/>
    </row>
    <row r="65" spans="1:8" s="433" customFormat="1" ht="12">
      <c r="A65" s="277"/>
      <c r="B65" s="278" t="s">
        <v>65</v>
      </c>
      <c r="C65" s="33"/>
      <c r="D65" s="33"/>
      <c r="E65" s="34"/>
      <c r="F65" s="96"/>
      <c r="G65" s="103"/>
      <c r="H65" s="437"/>
    </row>
    <row r="66" spans="1:8" s="433" customFormat="1" ht="3" customHeight="1">
      <c r="A66" s="277"/>
      <c r="B66" s="15"/>
      <c r="C66" s="33"/>
      <c r="D66" s="33"/>
      <c r="E66" s="34"/>
      <c r="F66" s="96"/>
      <c r="G66" s="103"/>
      <c r="H66" s="184"/>
    </row>
    <row r="67" spans="1:8" s="433" customFormat="1" ht="12">
      <c r="A67" s="277">
        <v>16</v>
      </c>
      <c r="B67" s="278" t="s">
        <v>135</v>
      </c>
      <c r="C67" s="33">
        <v>854</v>
      </c>
      <c r="D67" s="33">
        <v>85412</v>
      </c>
      <c r="E67" s="34">
        <v>15000</v>
      </c>
      <c r="F67" s="96">
        <v>15000</v>
      </c>
      <c r="G67" s="103">
        <f>SUM(F67/E67)</f>
        <v>1</v>
      </c>
      <c r="H67" s="184"/>
    </row>
    <row r="68" spans="1:8" s="433" customFormat="1" ht="12">
      <c r="A68" s="277"/>
      <c r="B68" s="322" t="s">
        <v>169</v>
      </c>
      <c r="C68" s="33"/>
      <c r="D68" s="33"/>
      <c r="E68" s="104"/>
      <c r="F68" s="96"/>
      <c r="G68" s="105"/>
      <c r="H68" s="184"/>
    </row>
    <row r="69" spans="1:8" s="433" customFormat="1" ht="3" customHeight="1">
      <c r="A69" s="277"/>
      <c r="B69" s="119"/>
      <c r="C69" s="33"/>
      <c r="D69" s="33"/>
      <c r="E69" s="104"/>
      <c r="F69" s="96"/>
      <c r="G69" s="105"/>
      <c r="H69" s="184"/>
    </row>
    <row r="70" spans="1:8" s="433" customFormat="1" ht="12">
      <c r="A70" s="277">
        <v>17</v>
      </c>
      <c r="B70" s="278" t="s">
        <v>136</v>
      </c>
      <c r="C70" s="100">
        <v>854</v>
      </c>
      <c r="D70" s="33">
        <v>85412</v>
      </c>
      <c r="E70" s="34">
        <v>20000</v>
      </c>
      <c r="F70" s="96">
        <v>20000</v>
      </c>
      <c r="G70" s="103">
        <f>SUM(F70/E70)</f>
        <v>1</v>
      </c>
      <c r="H70" s="184"/>
    </row>
    <row r="71" spans="1:8" s="433" customFormat="1" ht="12">
      <c r="A71" s="277"/>
      <c r="B71" s="278" t="s">
        <v>137</v>
      </c>
      <c r="C71" s="100"/>
      <c r="D71" s="33"/>
      <c r="E71" s="34"/>
      <c r="F71" s="96"/>
      <c r="G71" s="103"/>
      <c r="H71" s="184"/>
    </row>
    <row r="72" spans="1:8" s="433" customFormat="1" ht="3.75" customHeight="1">
      <c r="A72" s="277"/>
      <c r="B72" s="15"/>
      <c r="C72" s="100"/>
      <c r="D72" s="33"/>
      <c r="E72" s="34"/>
      <c r="F72" s="96"/>
      <c r="G72" s="103"/>
      <c r="H72" s="184"/>
    </row>
    <row r="73" spans="1:8" s="433" customFormat="1" ht="12">
      <c r="A73" s="277">
        <v>18</v>
      </c>
      <c r="B73" s="278" t="s">
        <v>138</v>
      </c>
      <c r="C73" s="100">
        <v>854</v>
      </c>
      <c r="D73" s="33">
        <v>85412</v>
      </c>
      <c r="E73" s="34">
        <v>15000</v>
      </c>
      <c r="F73" s="96">
        <v>15000</v>
      </c>
      <c r="G73" s="103">
        <f>F73/E73</f>
        <v>1</v>
      </c>
      <c r="H73" s="184"/>
    </row>
    <row r="74" spans="1:8" s="433" customFormat="1" ht="12">
      <c r="A74" s="277"/>
      <c r="B74" s="278" t="s">
        <v>139</v>
      </c>
      <c r="C74" s="100"/>
      <c r="D74" s="33"/>
      <c r="E74" s="34"/>
      <c r="F74" s="96"/>
      <c r="G74" s="103"/>
      <c r="H74" s="184"/>
    </row>
    <row r="75" spans="1:8" s="433" customFormat="1" ht="3.75" customHeight="1">
      <c r="A75" s="277"/>
      <c r="B75" s="278"/>
      <c r="C75" s="100"/>
      <c r="D75" s="33"/>
      <c r="E75" s="34"/>
      <c r="F75" s="96"/>
      <c r="G75" s="103"/>
      <c r="H75" s="184"/>
    </row>
    <row r="76" spans="1:8" s="444" customFormat="1" ht="21" customHeight="1">
      <c r="A76" s="315"/>
      <c r="B76" s="292" t="s">
        <v>63</v>
      </c>
      <c r="C76" s="323"/>
      <c r="D76" s="316"/>
      <c r="E76" s="317">
        <f>E78+E81</f>
        <v>60000</v>
      </c>
      <c r="F76" s="318">
        <f>F78+F81</f>
        <v>20000</v>
      </c>
      <c r="G76" s="319">
        <f>F76/E76</f>
        <v>0.3333</v>
      </c>
      <c r="H76" s="443"/>
    </row>
    <row r="77" spans="1:8" s="433" customFormat="1" ht="6" customHeight="1">
      <c r="A77" s="326"/>
      <c r="B77" s="21"/>
      <c r="C77" s="33"/>
      <c r="D77" s="33"/>
      <c r="E77" s="34"/>
      <c r="F77" s="96"/>
      <c r="G77" s="97"/>
      <c r="H77" s="30"/>
    </row>
    <row r="78" spans="1:8" s="433" customFormat="1" ht="12">
      <c r="A78" s="277">
        <v>19</v>
      </c>
      <c r="B78" s="278" t="s">
        <v>47</v>
      </c>
      <c r="C78" s="33">
        <v>854</v>
      </c>
      <c r="D78" s="33">
        <v>85495</v>
      </c>
      <c r="E78" s="34">
        <v>30000</v>
      </c>
      <c r="F78" s="96">
        <v>20000</v>
      </c>
      <c r="G78" s="97">
        <f>SUM(F78/E78)</f>
        <v>0.6667</v>
      </c>
      <c r="H78" s="437"/>
    </row>
    <row r="79" spans="1:8" s="433" customFormat="1" ht="12">
      <c r="A79" s="277"/>
      <c r="B79" s="278" t="s">
        <v>2</v>
      </c>
      <c r="C79" s="33"/>
      <c r="D79" s="33"/>
      <c r="E79" s="34"/>
      <c r="F79" s="96"/>
      <c r="G79" s="103"/>
      <c r="H79" s="30"/>
    </row>
    <row r="80" spans="1:8" s="433" customFormat="1" ht="3" customHeight="1">
      <c r="A80" s="277"/>
      <c r="B80" s="278"/>
      <c r="C80" s="33"/>
      <c r="D80" s="33"/>
      <c r="E80" s="34"/>
      <c r="F80" s="96"/>
      <c r="G80" s="103"/>
      <c r="H80" s="30"/>
    </row>
    <row r="81" spans="1:8" s="433" customFormat="1" ht="12">
      <c r="A81" s="277">
        <v>20</v>
      </c>
      <c r="B81" s="278" t="s">
        <v>92</v>
      </c>
      <c r="C81" s="33">
        <v>854</v>
      </c>
      <c r="D81" s="33">
        <v>85495</v>
      </c>
      <c r="E81" s="34">
        <v>30000</v>
      </c>
      <c r="F81" s="96">
        <v>0</v>
      </c>
      <c r="G81" s="103">
        <f>F81/E81</f>
        <v>0</v>
      </c>
      <c r="H81" s="30"/>
    </row>
    <row r="82" spans="1:8" s="454" customFormat="1" ht="25.5">
      <c r="A82" s="476"/>
      <c r="B82" s="477" t="s">
        <v>140</v>
      </c>
      <c r="C82" s="478"/>
      <c r="D82" s="470"/>
      <c r="E82" s="471">
        <f>E84+E96</f>
        <v>371000</v>
      </c>
      <c r="F82" s="479">
        <f>F84+F96</f>
        <v>26988.64</v>
      </c>
      <c r="G82" s="480">
        <f>F82/E82</f>
        <v>0.0727</v>
      </c>
      <c r="H82" s="481"/>
    </row>
    <row r="83" spans="1:8" s="433" customFormat="1" ht="8.25" customHeight="1">
      <c r="A83" s="277"/>
      <c r="B83" s="185"/>
      <c r="C83" s="186"/>
      <c r="D83" s="187"/>
      <c r="E83" s="188"/>
      <c r="F83" s="189"/>
      <c r="G83" s="38"/>
      <c r="H83" s="184"/>
    </row>
    <row r="84" spans="1:8" s="444" customFormat="1" ht="12">
      <c r="A84" s="315"/>
      <c r="B84" s="300" t="s">
        <v>104</v>
      </c>
      <c r="C84" s="324"/>
      <c r="D84" s="324"/>
      <c r="E84" s="293">
        <f>SUM(E86:E95)</f>
        <v>322000</v>
      </c>
      <c r="F84" s="301">
        <f>SUM(F86:F95)</f>
        <v>0</v>
      </c>
      <c r="G84" s="325">
        <f>SUM(F84/E84)</f>
        <v>0</v>
      </c>
      <c r="H84" s="443"/>
    </row>
    <row r="85" spans="1:8" s="433" customFormat="1" ht="5.25" customHeight="1">
      <c r="A85" s="326"/>
      <c r="B85" s="190"/>
      <c r="C85" s="99"/>
      <c r="D85" s="33"/>
      <c r="E85" s="34"/>
      <c r="F85" s="96"/>
      <c r="G85" s="103"/>
      <c r="H85" s="437"/>
    </row>
    <row r="86" spans="1:8" s="433" customFormat="1" ht="12">
      <c r="A86" s="277">
        <v>21</v>
      </c>
      <c r="B86" s="327" t="s">
        <v>141</v>
      </c>
      <c r="C86" s="328">
        <v>921</v>
      </c>
      <c r="D86" s="279">
        <v>92120</v>
      </c>
      <c r="E86" s="280">
        <v>50000</v>
      </c>
      <c r="F86" s="281">
        <v>0</v>
      </c>
      <c r="G86" s="329">
        <f>F86/E86</f>
        <v>0</v>
      </c>
      <c r="H86" s="437"/>
    </row>
    <row r="87" spans="1:8" s="433" customFormat="1" ht="3.75" customHeight="1">
      <c r="A87" s="277"/>
      <c r="B87" s="327"/>
      <c r="C87" s="328"/>
      <c r="D87" s="279"/>
      <c r="E87" s="280"/>
      <c r="F87" s="281"/>
      <c r="G87" s="329"/>
      <c r="H87" s="437"/>
    </row>
    <row r="88" spans="1:8" s="433" customFormat="1" ht="12">
      <c r="A88" s="277">
        <v>22</v>
      </c>
      <c r="B88" s="327" t="s">
        <v>142</v>
      </c>
      <c r="C88" s="328">
        <v>921</v>
      </c>
      <c r="D88" s="279">
        <v>92120</v>
      </c>
      <c r="E88" s="280">
        <v>78000</v>
      </c>
      <c r="F88" s="281">
        <v>0</v>
      </c>
      <c r="G88" s="329">
        <f>F88/E88</f>
        <v>0</v>
      </c>
      <c r="H88" s="437"/>
    </row>
    <row r="89" spans="1:8" s="433" customFormat="1" ht="3.75" customHeight="1">
      <c r="A89" s="277"/>
      <c r="B89" s="327"/>
      <c r="C89" s="328"/>
      <c r="D89" s="279"/>
      <c r="E89" s="280"/>
      <c r="F89" s="281"/>
      <c r="G89" s="329"/>
      <c r="H89" s="437"/>
    </row>
    <row r="90" spans="1:8" s="433" customFormat="1" ht="12">
      <c r="A90" s="277">
        <v>23</v>
      </c>
      <c r="B90" s="327" t="s">
        <v>143</v>
      </c>
      <c r="C90" s="328">
        <v>921</v>
      </c>
      <c r="D90" s="279">
        <v>92120</v>
      </c>
      <c r="E90" s="280">
        <v>94000</v>
      </c>
      <c r="F90" s="281">
        <v>0</v>
      </c>
      <c r="G90" s="329">
        <f>F90/E90</f>
        <v>0</v>
      </c>
      <c r="H90" s="437"/>
    </row>
    <row r="91" spans="1:8" s="433" customFormat="1" ht="3.75" customHeight="1">
      <c r="A91" s="277"/>
      <c r="B91" s="327"/>
      <c r="C91" s="328"/>
      <c r="D91" s="279"/>
      <c r="E91" s="280"/>
      <c r="F91" s="281"/>
      <c r="G91" s="329"/>
      <c r="H91" s="437"/>
    </row>
    <row r="92" spans="1:8" s="433" customFormat="1" ht="12">
      <c r="A92" s="277">
        <v>24</v>
      </c>
      <c r="B92" s="327" t="s">
        <v>144</v>
      </c>
      <c r="C92" s="328">
        <v>921</v>
      </c>
      <c r="D92" s="279">
        <v>92120</v>
      </c>
      <c r="E92" s="280">
        <v>50000</v>
      </c>
      <c r="F92" s="281">
        <v>0</v>
      </c>
      <c r="G92" s="329">
        <f>F92/E92</f>
        <v>0</v>
      </c>
      <c r="H92" s="437"/>
    </row>
    <row r="93" spans="1:8" s="433" customFormat="1" ht="12.75" customHeight="1">
      <c r="A93" s="277"/>
      <c r="B93" s="327" t="s">
        <v>145</v>
      </c>
      <c r="C93" s="328"/>
      <c r="D93" s="279"/>
      <c r="E93" s="280"/>
      <c r="F93" s="281"/>
      <c r="G93" s="329"/>
      <c r="H93" s="437"/>
    </row>
    <row r="94" spans="1:8" s="433" customFormat="1" ht="3.75" customHeight="1">
      <c r="A94" s="277"/>
      <c r="B94" s="327"/>
      <c r="C94" s="279"/>
      <c r="D94" s="279"/>
      <c r="E94" s="280"/>
      <c r="F94" s="332"/>
      <c r="G94" s="282"/>
      <c r="H94" s="437"/>
    </row>
    <row r="95" spans="1:8" s="433" customFormat="1" ht="12.75" customHeight="1">
      <c r="A95" s="277">
        <v>25</v>
      </c>
      <c r="B95" s="327" t="s">
        <v>92</v>
      </c>
      <c r="C95" s="279">
        <v>921</v>
      </c>
      <c r="D95" s="279">
        <v>92120</v>
      </c>
      <c r="E95" s="280">
        <v>50000</v>
      </c>
      <c r="F95" s="332">
        <v>0</v>
      </c>
      <c r="G95" s="282">
        <f>F95/E95</f>
        <v>0</v>
      </c>
      <c r="H95" s="437"/>
    </row>
    <row r="96" spans="1:8" s="446" customFormat="1" ht="19.5" customHeight="1">
      <c r="A96" s="330"/>
      <c r="B96" s="300" t="s">
        <v>105</v>
      </c>
      <c r="C96" s="331"/>
      <c r="D96" s="331"/>
      <c r="E96" s="293">
        <f>SUM(E98:E109)</f>
        <v>49000</v>
      </c>
      <c r="F96" s="301">
        <f>SUM(F98:F109)</f>
        <v>26988.64</v>
      </c>
      <c r="G96" s="325">
        <f>SUM(F96/E96)</f>
        <v>0.5508</v>
      </c>
      <c r="H96" s="445"/>
    </row>
    <row r="97" spans="1:8" s="433" customFormat="1" ht="12">
      <c r="A97" s="277"/>
      <c r="B97" s="193"/>
      <c r="C97" s="33"/>
      <c r="D97" s="33"/>
      <c r="E97" s="34"/>
      <c r="F97" s="96"/>
      <c r="G97" s="103"/>
      <c r="H97" s="30"/>
    </row>
    <row r="98" spans="1:8" s="433" customFormat="1" ht="12" customHeight="1">
      <c r="A98" s="277">
        <v>26</v>
      </c>
      <c r="B98" s="278" t="s">
        <v>109</v>
      </c>
      <c r="C98" s="33">
        <v>921</v>
      </c>
      <c r="D98" s="33">
        <v>92195</v>
      </c>
      <c r="E98" s="34">
        <v>20000</v>
      </c>
      <c r="F98" s="96">
        <v>10000</v>
      </c>
      <c r="G98" s="103">
        <f>F98/E98</f>
        <v>0.5</v>
      </c>
      <c r="H98" s="437"/>
    </row>
    <row r="99" spans="1:8" s="433" customFormat="1" ht="2.25" customHeight="1">
      <c r="A99" s="277"/>
      <c r="B99" s="278"/>
      <c r="C99" s="33"/>
      <c r="D99" s="33"/>
      <c r="E99" s="34"/>
      <c r="F99" s="96"/>
      <c r="G99" s="103"/>
      <c r="H99" s="30"/>
    </row>
    <row r="100" spans="1:8" s="433" customFormat="1" ht="11.25" customHeight="1">
      <c r="A100" s="277">
        <v>27</v>
      </c>
      <c r="B100" s="278" t="s">
        <v>3</v>
      </c>
      <c r="C100" s="33">
        <v>921</v>
      </c>
      <c r="D100" s="33">
        <v>92195</v>
      </c>
      <c r="E100" s="34">
        <v>10000</v>
      </c>
      <c r="F100" s="96">
        <v>8000</v>
      </c>
      <c r="G100" s="103">
        <f>SUM(F100/E100)</f>
        <v>0.8</v>
      </c>
      <c r="H100" s="437"/>
    </row>
    <row r="101" spans="1:8" s="433" customFormat="1" ht="11.25" customHeight="1">
      <c r="A101" s="277"/>
      <c r="B101" s="278" t="s">
        <v>4</v>
      </c>
      <c r="C101" s="33"/>
      <c r="D101" s="33"/>
      <c r="E101" s="34"/>
      <c r="F101" s="96"/>
      <c r="G101" s="103"/>
      <c r="H101" s="437"/>
    </row>
    <row r="102" spans="1:8" s="433" customFormat="1" ht="3.75" customHeight="1">
      <c r="A102" s="277"/>
      <c r="B102" s="15"/>
      <c r="C102" s="33"/>
      <c r="D102" s="33"/>
      <c r="E102" s="34"/>
      <c r="F102" s="96"/>
      <c r="G102" s="103"/>
      <c r="H102" s="437"/>
    </row>
    <row r="103" spans="1:8" s="433" customFormat="1" ht="11.25" customHeight="1">
      <c r="A103" s="277">
        <v>28</v>
      </c>
      <c r="B103" s="278" t="s">
        <v>64</v>
      </c>
      <c r="C103" s="279"/>
      <c r="D103" s="279"/>
      <c r="E103" s="280"/>
      <c r="F103" s="281"/>
      <c r="G103" s="329"/>
      <c r="H103" s="437"/>
    </row>
    <row r="104" spans="1:8" s="433" customFormat="1" ht="11.25" customHeight="1">
      <c r="A104" s="277"/>
      <c r="B104" s="278" t="s">
        <v>65</v>
      </c>
      <c r="C104" s="279">
        <v>921</v>
      </c>
      <c r="D104" s="279">
        <v>92195</v>
      </c>
      <c r="E104" s="280">
        <v>10000</v>
      </c>
      <c r="F104" s="281">
        <v>5000</v>
      </c>
      <c r="G104" s="329">
        <f>SUM(F104/E104)</f>
        <v>0.5</v>
      </c>
      <c r="H104" s="437"/>
    </row>
    <row r="105" spans="1:8" s="433" customFormat="1" ht="2.25" customHeight="1">
      <c r="A105" s="277"/>
      <c r="B105" s="15"/>
      <c r="C105" s="279"/>
      <c r="D105" s="279"/>
      <c r="E105" s="280"/>
      <c r="F105" s="281"/>
      <c r="G105" s="329"/>
      <c r="H105" s="437"/>
    </row>
    <row r="106" spans="1:8" s="433" customFormat="1" ht="11.25" customHeight="1">
      <c r="A106" s="277">
        <v>29</v>
      </c>
      <c r="B106" s="278" t="s">
        <v>128</v>
      </c>
      <c r="C106" s="279">
        <v>921</v>
      </c>
      <c r="D106" s="279">
        <v>92195</v>
      </c>
      <c r="E106" s="280">
        <v>4000</v>
      </c>
      <c r="F106" s="281">
        <f>4000-11.36</f>
        <v>3988.64</v>
      </c>
      <c r="G106" s="329">
        <f>F106/E106</f>
        <v>0.9972</v>
      </c>
      <c r="H106" s="437"/>
    </row>
    <row r="107" spans="1:8" s="433" customFormat="1" ht="12">
      <c r="A107" s="277"/>
      <c r="B107" s="278" t="s">
        <v>62</v>
      </c>
      <c r="C107" s="33"/>
      <c r="D107" s="33"/>
      <c r="E107" s="34"/>
      <c r="F107" s="96"/>
      <c r="G107" s="103"/>
      <c r="H107" s="437"/>
    </row>
    <row r="108" spans="1:8" s="433" customFormat="1" ht="3.75" customHeight="1">
      <c r="A108" s="277"/>
      <c r="B108" s="278"/>
      <c r="C108" s="33"/>
      <c r="D108" s="33"/>
      <c r="E108" s="34"/>
      <c r="F108" s="96"/>
      <c r="G108" s="103"/>
      <c r="H108" s="437"/>
    </row>
    <row r="109" spans="1:8" s="433" customFormat="1" ht="12" customHeight="1">
      <c r="A109" s="277">
        <v>30</v>
      </c>
      <c r="B109" s="278" t="s">
        <v>92</v>
      </c>
      <c r="C109" s="279">
        <v>921</v>
      </c>
      <c r="D109" s="279">
        <v>92195</v>
      </c>
      <c r="E109" s="280">
        <v>5000</v>
      </c>
      <c r="F109" s="281">
        <v>0</v>
      </c>
      <c r="G109" s="329">
        <f>F109/E109</f>
        <v>0</v>
      </c>
      <c r="H109" s="437"/>
    </row>
    <row r="110" spans="1:8" s="433" customFormat="1" ht="3" customHeight="1">
      <c r="A110" s="277"/>
      <c r="B110" s="15"/>
      <c r="C110" s="33"/>
      <c r="D110" s="33"/>
      <c r="E110" s="34"/>
      <c r="F110" s="96"/>
      <c r="G110" s="103"/>
      <c r="H110" s="437"/>
    </row>
    <row r="111" spans="1:8" s="454" customFormat="1" ht="20.25" customHeight="1">
      <c r="A111" s="468"/>
      <c r="B111" s="482" t="s">
        <v>177</v>
      </c>
      <c r="C111" s="482"/>
      <c r="D111" s="482"/>
      <c r="E111" s="483">
        <f>SUM(E113:E134)</f>
        <v>795000</v>
      </c>
      <c r="F111" s="484">
        <f>SUM(F113:F134)</f>
        <v>437800</v>
      </c>
      <c r="G111" s="473">
        <f>SUM(F111/E111)</f>
        <v>0.5507</v>
      </c>
      <c r="H111" s="460"/>
    </row>
    <row r="112" spans="1:8" s="433" customFormat="1" ht="12">
      <c r="A112" s="277"/>
      <c r="B112" s="178"/>
      <c r="C112" s="106"/>
      <c r="D112" s="106"/>
      <c r="E112" s="107"/>
      <c r="F112" s="108"/>
      <c r="G112" s="109"/>
      <c r="H112" s="30"/>
    </row>
    <row r="113" spans="1:8" s="433" customFormat="1" ht="12">
      <c r="A113" s="277">
        <v>31</v>
      </c>
      <c r="B113" s="278" t="s">
        <v>5</v>
      </c>
      <c r="C113" s="33">
        <v>926</v>
      </c>
      <c r="D113" s="33">
        <v>92605</v>
      </c>
      <c r="E113" s="34">
        <v>303000</v>
      </c>
      <c r="F113" s="96">
        <v>154000</v>
      </c>
      <c r="G113" s="103">
        <f>SUM(F113/E113)</f>
        <v>0.5083</v>
      </c>
      <c r="H113" s="437"/>
    </row>
    <row r="114" spans="1:8" s="433" customFormat="1" ht="12">
      <c r="A114" s="277">
        <v>32</v>
      </c>
      <c r="B114" s="278" t="s">
        <v>45</v>
      </c>
      <c r="C114" s="33">
        <v>926</v>
      </c>
      <c r="D114" s="33">
        <v>92605</v>
      </c>
      <c r="E114" s="34">
        <v>133000</v>
      </c>
      <c r="F114" s="96">
        <v>67000</v>
      </c>
      <c r="G114" s="103">
        <f>SUM(F114/E114)</f>
        <v>0.5038</v>
      </c>
      <c r="H114" s="30"/>
    </row>
    <row r="115" spans="1:8" s="433" customFormat="1" ht="12">
      <c r="A115" s="277">
        <v>33</v>
      </c>
      <c r="B115" s="278" t="s">
        <v>48</v>
      </c>
      <c r="C115" s="33">
        <v>926</v>
      </c>
      <c r="D115" s="33">
        <v>92605</v>
      </c>
      <c r="E115" s="34">
        <v>50000</v>
      </c>
      <c r="F115" s="96">
        <v>30000</v>
      </c>
      <c r="G115" s="103">
        <f>SUM(F115/E115)</f>
        <v>0.6</v>
      </c>
      <c r="H115" s="30"/>
    </row>
    <row r="116" spans="1:8" s="433" customFormat="1" ht="12">
      <c r="A116" s="277">
        <v>34</v>
      </c>
      <c r="B116" s="278" t="s">
        <v>49</v>
      </c>
      <c r="C116" s="33">
        <v>926</v>
      </c>
      <c r="D116" s="33">
        <v>92605</v>
      </c>
      <c r="E116" s="34">
        <v>40000</v>
      </c>
      <c r="F116" s="96">
        <v>30000</v>
      </c>
      <c r="G116" s="103">
        <f>SUM(F116/E116)</f>
        <v>0.75</v>
      </c>
      <c r="H116" s="30"/>
    </row>
    <row r="117" spans="1:8" s="433" customFormat="1" ht="12">
      <c r="A117" s="277">
        <v>35</v>
      </c>
      <c r="B117" s="278" t="s">
        <v>50</v>
      </c>
      <c r="C117" s="33">
        <v>926</v>
      </c>
      <c r="D117" s="33">
        <v>92605</v>
      </c>
      <c r="E117" s="34">
        <v>25000</v>
      </c>
      <c r="F117" s="96">
        <v>25000</v>
      </c>
      <c r="G117" s="103">
        <f>SUM(F117/E117)</f>
        <v>1</v>
      </c>
      <c r="H117" s="30"/>
    </row>
    <row r="118" spans="1:8" s="433" customFormat="1" ht="12">
      <c r="A118" s="277"/>
      <c r="B118" s="278" t="s">
        <v>51</v>
      </c>
      <c r="C118" s="33"/>
      <c r="D118" s="33"/>
      <c r="E118" s="34"/>
      <c r="F118" s="96"/>
      <c r="G118" s="103"/>
      <c r="H118" s="30"/>
    </row>
    <row r="119" spans="1:8" s="433" customFormat="1" ht="12">
      <c r="A119" s="277">
        <v>36</v>
      </c>
      <c r="B119" s="278" t="s">
        <v>52</v>
      </c>
      <c r="C119" s="33">
        <v>926</v>
      </c>
      <c r="D119" s="33">
        <v>92605</v>
      </c>
      <c r="E119" s="34">
        <v>16000</v>
      </c>
      <c r="F119" s="96">
        <v>12000</v>
      </c>
      <c r="G119" s="103">
        <f aca="true" t="shared" si="0" ref="G119:G132">SUM(F119/E119)</f>
        <v>0.75</v>
      </c>
      <c r="H119" s="30"/>
    </row>
    <row r="120" spans="1:8" s="433" customFormat="1" ht="12">
      <c r="A120" s="277">
        <v>37</v>
      </c>
      <c r="B120" s="278" t="s">
        <v>6</v>
      </c>
      <c r="C120" s="33">
        <v>926</v>
      </c>
      <c r="D120" s="33">
        <v>92605</v>
      </c>
      <c r="E120" s="34">
        <v>74000</v>
      </c>
      <c r="F120" s="96">
        <v>37000</v>
      </c>
      <c r="G120" s="103">
        <f t="shared" si="0"/>
        <v>0.5</v>
      </c>
      <c r="H120" s="30"/>
    </row>
    <row r="121" spans="1:8" s="433" customFormat="1" ht="12">
      <c r="A121" s="277">
        <v>38</v>
      </c>
      <c r="B121" s="278" t="s">
        <v>69</v>
      </c>
      <c r="C121" s="33">
        <v>926</v>
      </c>
      <c r="D121" s="33">
        <v>92605</v>
      </c>
      <c r="E121" s="34">
        <v>11000</v>
      </c>
      <c r="F121" s="96">
        <v>11000</v>
      </c>
      <c r="G121" s="103">
        <f t="shared" si="0"/>
        <v>1</v>
      </c>
      <c r="H121" s="30"/>
    </row>
    <row r="122" spans="1:8" s="433" customFormat="1" ht="12">
      <c r="A122" s="277">
        <v>39</v>
      </c>
      <c r="B122" s="278" t="s">
        <v>7</v>
      </c>
      <c r="C122" s="33">
        <v>926</v>
      </c>
      <c r="D122" s="33">
        <v>92605</v>
      </c>
      <c r="E122" s="34">
        <v>7000</v>
      </c>
      <c r="F122" s="96">
        <v>3500</v>
      </c>
      <c r="G122" s="103">
        <f t="shared" si="0"/>
        <v>0.5</v>
      </c>
      <c r="H122" s="30"/>
    </row>
    <row r="123" spans="1:8" s="433" customFormat="1" ht="12">
      <c r="A123" s="277">
        <v>40</v>
      </c>
      <c r="B123" s="278" t="s">
        <v>70</v>
      </c>
      <c r="C123" s="33">
        <v>926</v>
      </c>
      <c r="D123" s="33">
        <v>92605</v>
      </c>
      <c r="E123" s="34">
        <v>18000</v>
      </c>
      <c r="F123" s="96">
        <v>15000</v>
      </c>
      <c r="G123" s="103">
        <f t="shared" si="0"/>
        <v>0.8333</v>
      </c>
      <c r="H123" s="30"/>
    </row>
    <row r="124" spans="1:8" s="433" customFormat="1" ht="12">
      <c r="A124" s="277">
        <v>41</v>
      </c>
      <c r="B124" s="278" t="s">
        <v>71</v>
      </c>
      <c r="C124" s="33">
        <v>926</v>
      </c>
      <c r="D124" s="33">
        <v>92605</v>
      </c>
      <c r="E124" s="34">
        <v>21000</v>
      </c>
      <c r="F124" s="96">
        <v>10500</v>
      </c>
      <c r="G124" s="103">
        <f t="shared" si="0"/>
        <v>0.5</v>
      </c>
      <c r="H124" s="30"/>
    </row>
    <row r="125" spans="1:8" s="433" customFormat="1" ht="12">
      <c r="A125" s="277">
        <v>42</v>
      </c>
      <c r="B125" s="278" t="s">
        <v>72</v>
      </c>
      <c r="C125" s="33">
        <v>926</v>
      </c>
      <c r="D125" s="33">
        <v>92605</v>
      </c>
      <c r="E125" s="34">
        <v>18000</v>
      </c>
      <c r="F125" s="102">
        <v>14000</v>
      </c>
      <c r="G125" s="97">
        <f t="shared" si="0"/>
        <v>0.7778</v>
      </c>
      <c r="H125" s="437"/>
    </row>
    <row r="126" spans="1:8" s="433" customFormat="1" ht="12">
      <c r="A126" s="277">
        <v>43</v>
      </c>
      <c r="B126" s="278" t="s">
        <v>8</v>
      </c>
      <c r="C126" s="33">
        <v>926</v>
      </c>
      <c r="D126" s="33">
        <v>92605</v>
      </c>
      <c r="E126" s="34">
        <v>6500</v>
      </c>
      <c r="F126" s="96">
        <v>6500</v>
      </c>
      <c r="G126" s="103">
        <f t="shared" si="0"/>
        <v>1</v>
      </c>
      <c r="H126" s="437"/>
    </row>
    <row r="127" spans="1:8" s="433" customFormat="1" ht="12">
      <c r="A127" s="277">
        <v>44</v>
      </c>
      <c r="B127" s="278" t="s">
        <v>73</v>
      </c>
      <c r="C127" s="33">
        <v>926</v>
      </c>
      <c r="D127" s="33">
        <v>92605</v>
      </c>
      <c r="E127" s="34">
        <v>13000</v>
      </c>
      <c r="F127" s="96">
        <v>6500</v>
      </c>
      <c r="G127" s="103">
        <f t="shared" si="0"/>
        <v>0.5</v>
      </c>
      <c r="H127" s="437"/>
    </row>
    <row r="128" spans="1:8" s="433" customFormat="1" ht="12">
      <c r="A128" s="277">
        <v>45</v>
      </c>
      <c r="B128" s="278" t="s">
        <v>146</v>
      </c>
      <c r="C128" s="33">
        <v>926</v>
      </c>
      <c r="D128" s="33">
        <v>92605</v>
      </c>
      <c r="E128" s="34">
        <v>21000</v>
      </c>
      <c r="F128" s="96">
        <v>6300</v>
      </c>
      <c r="G128" s="103">
        <f t="shared" si="0"/>
        <v>0.3</v>
      </c>
      <c r="H128" s="437"/>
    </row>
    <row r="129" spans="1:8" s="433" customFormat="1" ht="12">
      <c r="A129" s="277">
        <v>46</v>
      </c>
      <c r="B129" s="278" t="s">
        <v>3</v>
      </c>
      <c r="C129" s="33"/>
      <c r="D129" s="33"/>
      <c r="E129" s="34"/>
      <c r="F129" s="102"/>
      <c r="G129" s="97"/>
      <c r="H129" s="437"/>
    </row>
    <row r="130" spans="1:8" s="433" customFormat="1" ht="12">
      <c r="A130" s="277"/>
      <c r="B130" s="278" t="s">
        <v>4</v>
      </c>
      <c r="C130" s="33">
        <v>926</v>
      </c>
      <c r="D130" s="33">
        <v>92605</v>
      </c>
      <c r="E130" s="34">
        <v>4500</v>
      </c>
      <c r="F130" s="102">
        <v>4500</v>
      </c>
      <c r="G130" s="97">
        <f t="shared" si="0"/>
        <v>1</v>
      </c>
      <c r="H130" s="437"/>
    </row>
    <row r="131" spans="1:8" s="433" customFormat="1" ht="12">
      <c r="A131" s="277">
        <v>47</v>
      </c>
      <c r="B131" s="278" t="s">
        <v>147</v>
      </c>
      <c r="C131" s="33">
        <v>926</v>
      </c>
      <c r="D131" s="33">
        <v>92605</v>
      </c>
      <c r="E131" s="280">
        <v>1000</v>
      </c>
      <c r="F131" s="332">
        <v>1000</v>
      </c>
      <c r="G131" s="97">
        <f t="shared" si="0"/>
        <v>1</v>
      </c>
      <c r="H131" s="437"/>
    </row>
    <row r="132" spans="1:8" s="433" customFormat="1" ht="12">
      <c r="A132" s="277"/>
      <c r="B132" s="278" t="s">
        <v>148</v>
      </c>
      <c r="C132" s="33">
        <v>926</v>
      </c>
      <c r="D132" s="33">
        <v>92605</v>
      </c>
      <c r="E132" s="34">
        <v>4000</v>
      </c>
      <c r="F132" s="102">
        <v>4000</v>
      </c>
      <c r="G132" s="97">
        <f t="shared" si="0"/>
        <v>1</v>
      </c>
      <c r="H132" s="437"/>
    </row>
    <row r="133" spans="1:8" s="433" customFormat="1" ht="2.25" customHeight="1">
      <c r="A133" s="277"/>
      <c r="B133" s="278"/>
      <c r="C133" s="33"/>
      <c r="D133" s="33"/>
      <c r="E133" s="34"/>
      <c r="F133" s="102"/>
      <c r="G133" s="97"/>
      <c r="H133" s="437"/>
    </row>
    <row r="134" spans="1:8" s="433" customFormat="1" ht="12" customHeight="1" thickBot="1">
      <c r="A134" s="277">
        <v>48</v>
      </c>
      <c r="B134" s="278" t="s">
        <v>92</v>
      </c>
      <c r="C134" s="279">
        <v>926</v>
      </c>
      <c r="D134" s="279">
        <v>92605</v>
      </c>
      <c r="E134" s="280">
        <v>29000</v>
      </c>
      <c r="F134" s="281">
        <v>0</v>
      </c>
      <c r="G134" s="329">
        <f>F134/E134</f>
        <v>0</v>
      </c>
      <c r="H134" s="437"/>
    </row>
    <row r="135" spans="1:8" s="433" customFormat="1" ht="12">
      <c r="A135" s="333"/>
      <c r="B135" s="194"/>
      <c r="C135" s="121"/>
      <c r="D135" s="121"/>
      <c r="E135" s="122"/>
      <c r="F135" s="123"/>
      <c r="G135" s="124"/>
      <c r="H135" s="437"/>
    </row>
    <row r="136" spans="1:8" s="454" customFormat="1" ht="13.5" thickBot="1">
      <c r="A136" s="447"/>
      <c r="B136" s="448" t="s">
        <v>173</v>
      </c>
      <c r="C136" s="449" t="s">
        <v>97</v>
      </c>
      <c r="D136" s="449" t="s">
        <v>97</v>
      </c>
      <c r="E136" s="450">
        <f>E111+E82+E60+E54+E38+E17+E6</f>
        <v>1647100</v>
      </c>
      <c r="F136" s="451">
        <f>F111+F82+F60+F54+F38+F17+F6</f>
        <v>713732.64</v>
      </c>
      <c r="G136" s="452">
        <f>SUM(F136/E136)</f>
        <v>0.4333</v>
      </c>
      <c r="H136" s="453"/>
    </row>
    <row r="137" ht="12">
      <c r="H137" s="30"/>
    </row>
    <row r="152" ht="12" customHeight="1">
      <c r="H152" s="32"/>
    </row>
    <row r="153" ht="12" customHeight="1">
      <c r="H153" s="32"/>
    </row>
    <row r="154" ht="12" customHeight="1">
      <c r="H154" s="32"/>
    </row>
    <row r="155" ht="12" customHeight="1">
      <c r="H155" s="184" t="s">
        <v>149</v>
      </c>
    </row>
    <row r="156" ht="12" customHeight="1">
      <c r="H156" s="32"/>
    </row>
    <row r="157" ht="12" customHeight="1">
      <c r="H157" s="32"/>
    </row>
    <row r="158" ht="12" customHeight="1">
      <c r="H158" s="32"/>
    </row>
    <row r="159" ht="12" customHeight="1">
      <c r="H159" s="32"/>
    </row>
  </sheetData>
  <mergeCells count="4">
    <mergeCell ref="A1:G1"/>
    <mergeCell ref="A2:G2"/>
    <mergeCell ref="B16:B17"/>
    <mergeCell ref="B37:B38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1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J44"/>
  <sheetViews>
    <sheetView showGridLines="0" view="pageBreakPreview" zoomScaleSheetLayoutView="100" workbookViewId="0" topLeftCell="A1">
      <selection activeCell="H1" sqref="H1:J16384"/>
    </sheetView>
  </sheetViews>
  <sheetFormatPr defaultColWidth="9.00390625" defaultRowHeight="12"/>
  <cols>
    <col min="1" max="1" width="5.875" style="6" customWidth="1"/>
    <col min="2" max="2" width="42.875" style="6" bestFit="1" customWidth="1"/>
    <col min="3" max="3" width="7.875" style="6" customWidth="1"/>
    <col min="4" max="4" width="8.25390625" style="6" customWidth="1"/>
    <col min="5" max="5" width="14.25390625" style="6" customWidth="1"/>
    <col min="6" max="6" width="15.25390625" style="6" customWidth="1"/>
    <col min="7" max="7" width="9.875" style="6" customWidth="1"/>
    <col min="8" max="8" width="9.125" style="6" customWidth="1"/>
    <col min="9" max="9" width="14.125" style="242" bestFit="1" customWidth="1"/>
    <col min="10" max="16384" width="9.125" style="6" customWidth="1"/>
  </cols>
  <sheetData>
    <row r="1" spans="1:7" ht="18">
      <c r="A1" s="520" t="s">
        <v>53</v>
      </c>
      <c r="B1" s="520"/>
      <c r="C1" s="520"/>
      <c r="D1" s="520"/>
      <c r="E1" s="520"/>
      <c r="F1" s="520"/>
      <c r="G1" s="520"/>
    </row>
    <row r="2" spans="1:7" ht="18">
      <c r="A2" s="5"/>
      <c r="B2" s="5"/>
      <c r="C2" s="5"/>
      <c r="D2" s="5"/>
      <c r="E2" s="5"/>
      <c r="F2" s="5"/>
      <c r="G2" s="5"/>
    </row>
    <row r="3" spans="1:7" ht="15" thickBot="1">
      <c r="A3" s="8"/>
      <c r="B3" s="8"/>
      <c r="C3" s="8"/>
      <c r="D3" s="8"/>
      <c r="E3" s="8"/>
      <c r="G3" s="18" t="s">
        <v>96</v>
      </c>
    </row>
    <row r="4" spans="1:7" ht="15" customHeight="1">
      <c r="A4" s="536" t="s">
        <v>95</v>
      </c>
      <c r="B4" s="539" t="s">
        <v>175</v>
      </c>
      <c r="C4" s="542" t="s">
        <v>172</v>
      </c>
      <c r="D4" s="542" t="s">
        <v>174</v>
      </c>
      <c r="E4" s="527" t="s">
        <v>171</v>
      </c>
      <c r="F4" s="530" t="s">
        <v>98</v>
      </c>
      <c r="G4" s="533" t="s">
        <v>39</v>
      </c>
    </row>
    <row r="5" spans="1:7" ht="15" customHeight="1">
      <c r="A5" s="537"/>
      <c r="B5" s="540"/>
      <c r="C5" s="543"/>
      <c r="D5" s="543"/>
      <c r="E5" s="528"/>
      <c r="F5" s="531"/>
      <c r="G5" s="534"/>
    </row>
    <row r="6" spans="1:7" ht="12">
      <c r="A6" s="538"/>
      <c r="B6" s="541"/>
      <c r="C6" s="544"/>
      <c r="D6" s="544"/>
      <c r="E6" s="529"/>
      <c r="F6" s="532"/>
      <c r="G6" s="535"/>
    </row>
    <row r="7" spans="1:7" ht="12.75" thickBot="1">
      <c r="A7" s="150">
        <v>1</v>
      </c>
      <c r="B7" s="151">
        <v>2</v>
      </c>
      <c r="C7" s="151">
        <v>3</v>
      </c>
      <c r="D7" s="151">
        <v>4</v>
      </c>
      <c r="E7" s="151">
        <v>5</v>
      </c>
      <c r="F7" s="141">
        <v>6</v>
      </c>
      <c r="G7" s="142">
        <v>7</v>
      </c>
    </row>
    <row r="8" spans="1:7" ht="12">
      <c r="A8" s="13"/>
      <c r="B8" s="11" t="s">
        <v>170</v>
      </c>
      <c r="C8" s="12"/>
      <c r="D8" s="12"/>
      <c r="E8" s="12"/>
      <c r="F8" s="19"/>
      <c r="G8" s="20"/>
    </row>
    <row r="9" spans="1:7" ht="12">
      <c r="A9" s="243"/>
      <c r="B9" s="116" t="s">
        <v>167</v>
      </c>
      <c r="C9" s="114"/>
      <c r="D9" s="114"/>
      <c r="E9" s="337">
        <f>E12+E17</f>
        <v>3053200</v>
      </c>
      <c r="F9" s="244">
        <f>F12+F17</f>
        <v>1794000</v>
      </c>
      <c r="G9" s="35">
        <f>SUM(F9/E9)</f>
        <v>0.5876</v>
      </c>
    </row>
    <row r="10" spans="1:7" ht="12">
      <c r="A10" s="13"/>
      <c r="B10" s="143" t="s">
        <v>176</v>
      </c>
      <c r="C10" s="12"/>
      <c r="D10" s="12"/>
      <c r="E10" s="338"/>
      <c r="F10" s="83"/>
      <c r="G10" s="84"/>
    </row>
    <row r="11" spans="1:7" ht="12">
      <c r="A11" s="10"/>
      <c r="B11" s="11"/>
      <c r="C11" s="12"/>
      <c r="D11" s="12"/>
      <c r="E11" s="338"/>
      <c r="F11" s="83"/>
      <c r="G11" s="84"/>
    </row>
    <row r="12" spans="1:9" s="179" customFormat="1" ht="12">
      <c r="A12" s="245">
        <v>1</v>
      </c>
      <c r="B12" s="180" t="s">
        <v>156</v>
      </c>
      <c r="C12" s="191">
        <v>921</v>
      </c>
      <c r="D12" s="191">
        <v>92109</v>
      </c>
      <c r="E12" s="339">
        <f>SUM(E14:E14)</f>
        <v>2026000</v>
      </c>
      <c r="F12" s="246">
        <f>SUM(F14:F14)</f>
        <v>1276000</v>
      </c>
      <c r="G12" s="41">
        <f>SUM(F12/E12)</f>
        <v>0.6298</v>
      </c>
      <c r="I12" s="247"/>
    </row>
    <row r="13" spans="1:7" ht="3.75" customHeight="1">
      <c r="A13" s="10"/>
      <c r="B13" s="180"/>
      <c r="C13" s="12"/>
      <c r="D13" s="12"/>
      <c r="E13" s="338"/>
      <c r="F13" s="168"/>
      <c r="G13" s="84"/>
    </row>
    <row r="14" spans="1:7" ht="12">
      <c r="A14" s="10"/>
      <c r="B14" s="180" t="s">
        <v>157</v>
      </c>
      <c r="C14" s="11"/>
      <c r="D14" s="11"/>
      <c r="E14" s="110">
        <v>2026000</v>
      </c>
      <c r="F14" s="248">
        <v>1276000</v>
      </c>
      <c r="G14" s="249">
        <f>SUM(F14/E14)</f>
        <v>0.6298</v>
      </c>
    </row>
    <row r="15" spans="1:7" ht="12">
      <c r="A15" s="10"/>
      <c r="B15" s="180"/>
      <c r="C15" s="11"/>
      <c r="D15" s="11"/>
      <c r="E15" s="338"/>
      <c r="F15" s="83"/>
      <c r="G15" s="84"/>
    </row>
    <row r="16" spans="1:7" ht="12">
      <c r="A16" s="10">
        <v>2</v>
      </c>
      <c r="B16" s="250" t="s">
        <v>99</v>
      </c>
      <c r="C16" s="180"/>
      <c r="D16" s="180"/>
      <c r="E16" s="340"/>
      <c r="F16" s="147"/>
      <c r="G16" s="148"/>
    </row>
    <row r="17" spans="1:9" s="24" customFormat="1" ht="12">
      <c r="A17" s="23"/>
      <c r="B17" s="250" t="s">
        <v>158</v>
      </c>
      <c r="C17" s="251">
        <v>921</v>
      </c>
      <c r="D17" s="251">
        <v>92116</v>
      </c>
      <c r="E17" s="341">
        <f>SUM(E19:E19)</f>
        <v>1027200</v>
      </c>
      <c r="F17" s="252">
        <f>SUM(F19:F19)</f>
        <v>518000</v>
      </c>
      <c r="G17" s="41">
        <f>SUM(F17/E17)</f>
        <v>0.5043</v>
      </c>
      <c r="I17" s="253"/>
    </row>
    <row r="18" spans="1:9" s="24" customFormat="1" ht="2.25" customHeight="1">
      <c r="A18" s="23"/>
      <c r="B18" s="250"/>
      <c r="C18" s="251"/>
      <c r="D18" s="251"/>
      <c r="E18" s="342"/>
      <c r="F18" s="254"/>
      <c r="G18" s="148"/>
      <c r="I18" s="253"/>
    </row>
    <row r="19" spans="1:9" s="24" customFormat="1" ht="12">
      <c r="A19" s="23"/>
      <c r="B19" s="11" t="s">
        <v>159</v>
      </c>
      <c r="C19" s="255"/>
      <c r="D19" s="255"/>
      <c r="E19" s="343">
        <v>1027200</v>
      </c>
      <c r="F19" s="85">
        <v>518000</v>
      </c>
      <c r="G19" s="249">
        <f>SUM(F19/E19)</f>
        <v>0.5043</v>
      </c>
      <c r="I19" s="253"/>
    </row>
    <row r="20" spans="1:9" s="24" customFormat="1" ht="12">
      <c r="A20" s="23"/>
      <c r="B20" s="22"/>
      <c r="C20" s="255"/>
      <c r="D20" s="255"/>
      <c r="E20" s="343"/>
      <c r="F20" s="85"/>
      <c r="G20" s="86"/>
      <c r="I20" s="253"/>
    </row>
    <row r="21" spans="1:9" s="24" customFormat="1" ht="12">
      <c r="A21" s="256"/>
      <c r="B21" s="335"/>
      <c r="C21" s="257"/>
      <c r="D21" s="257"/>
      <c r="E21" s="344"/>
      <c r="F21" s="258"/>
      <c r="G21" s="259"/>
      <c r="I21" s="253"/>
    </row>
    <row r="22" spans="1:9" s="24" customFormat="1" ht="12">
      <c r="A22" s="260"/>
      <c r="B22" s="87" t="s">
        <v>160</v>
      </c>
      <c r="C22" s="261"/>
      <c r="D22" s="261"/>
      <c r="E22" s="345">
        <f>E27+E31+E35+E37+E40</f>
        <v>376800</v>
      </c>
      <c r="F22" s="262">
        <f>F27+F31+F35+F37+F40</f>
        <v>44464.4</v>
      </c>
      <c r="G22" s="263">
        <f>SUM(F22/E22)</f>
        <v>0.118</v>
      </c>
      <c r="I22" s="253"/>
    </row>
    <row r="23" spans="1:9" s="24" customFormat="1" ht="12">
      <c r="A23" s="23"/>
      <c r="B23" s="336" t="s">
        <v>176</v>
      </c>
      <c r="C23" s="255"/>
      <c r="D23" s="255"/>
      <c r="E23" s="343"/>
      <c r="F23" s="85"/>
      <c r="G23" s="146"/>
      <c r="I23" s="253"/>
    </row>
    <row r="24" spans="1:9" s="24" customFormat="1" ht="12">
      <c r="A24" s="23"/>
      <c r="B24" s="143"/>
      <c r="C24" s="255"/>
      <c r="D24" s="255"/>
      <c r="E24" s="343"/>
      <c r="F24" s="85"/>
      <c r="G24" s="146"/>
      <c r="I24" s="253"/>
    </row>
    <row r="25" spans="1:9" s="24" customFormat="1" ht="12">
      <c r="A25" s="23">
        <v>3</v>
      </c>
      <c r="B25" s="22" t="s">
        <v>66</v>
      </c>
      <c r="C25" s="255"/>
      <c r="D25" s="255"/>
      <c r="E25" s="343"/>
      <c r="F25" s="85"/>
      <c r="G25" s="264"/>
      <c r="I25" s="253"/>
    </row>
    <row r="26" spans="1:9" s="24" customFormat="1" ht="12">
      <c r="A26" s="23"/>
      <c r="B26" s="22" t="s">
        <v>161</v>
      </c>
      <c r="C26" s="255"/>
      <c r="D26" s="255"/>
      <c r="E26" s="343"/>
      <c r="F26" s="85"/>
      <c r="G26" s="264"/>
      <c r="I26" s="253"/>
    </row>
    <row r="27" spans="1:9" s="24" customFormat="1" ht="12">
      <c r="A27" s="23"/>
      <c r="B27" s="22" t="s">
        <v>67</v>
      </c>
      <c r="C27" s="255">
        <v>801</v>
      </c>
      <c r="D27" s="255">
        <v>80104</v>
      </c>
      <c r="E27" s="343">
        <v>46800</v>
      </c>
      <c r="F27" s="85">
        <v>12362.4</v>
      </c>
      <c r="G27" s="148">
        <f>SUM(F27/E27)</f>
        <v>0.2642</v>
      </c>
      <c r="I27" s="253"/>
    </row>
    <row r="28" spans="1:9" s="24" customFormat="1" ht="12">
      <c r="A28" s="23"/>
      <c r="B28" s="22"/>
      <c r="C28" s="255"/>
      <c r="D28" s="255"/>
      <c r="E28" s="343"/>
      <c r="F28" s="85"/>
      <c r="G28" s="265"/>
      <c r="I28" s="253"/>
    </row>
    <row r="29" spans="1:7" ht="12">
      <c r="A29" s="10">
        <v>4</v>
      </c>
      <c r="B29" s="22" t="s">
        <v>66</v>
      </c>
      <c r="C29" s="12"/>
      <c r="D29" s="12"/>
      <c r="E29" s="338"/>
      <c r="F29" s="83"/>
      <c r="G29" s="4"/>
    </row>
    <row r="30" spans="1:7" ht="12">
      <c r="A30" s="10"/>
      <c r="B30" s="22" t="s">
        <v>161</v>
      </c>
      <c r="C30" s="12"/>
      <c r="D30" s="12"/>
      <c r="E30" s="338"/>
      <c r="F30" s="83"/>
      <c r="G30" s="4"/>
    </row>
    <row r="31" spans="1:8" ht="12">
      <c r="A31" s="10"/>
      <c r="B31" s="11" t="s">
        <v>68</v>
      </c>
      <c r="C31" s="12">
        <v>801</v>
      </c>
      <c r="D31" s="12">
        <v>80105</v>
      </c>
      <c r="E31" s="340">
        <v>50000</v>
      </c>
      <c r="F31" s="147">
        <v>19602</v>
      </c>
      <c r="G31" s="148">
        <f>SUM(F31/E31)</f>
        <v>0.392</v>
      </c>
      <c r="H31" s="25"/>
    </row>
    <row r="32" spans="1:7" ht="12">
      <c r="A32" s="10"/>
      <c r="B32" s="11"/>
      <c r="C32" s="12"/>
      <c r="D32" s="12"/>
      <c r="E32" s="340"/>
      <c r="F32" s="147"/>
      <c r="G32" s="148"/>
    </row>
    <row r="33" spans="1:9" ht="12">
      <c r="A33" s="10">
        <v>5</v>
      </c>
      <c r="B33" s="42" t="s">
        <v>162</v>
      </c>
      <c r="C33" s="12"/>
      <c r="D33" s="12"/>
      <c r="E33" s="192"/>
      <c r="F33" s="149"/>
      <c r="G33" s="148"/>
      <c r="I33" s="266"/>
    </row>
    <row r="34" spans="1:7" ht="12" customHeight="1">
      <c r="A34" s="10"/>
      <c r="B34" s="43" t="s">
        <v>163</v>
      </c>
      <c r="C34" s="12"/>
      <c r="D34" s="12"/>
      <c r="E34" s="340"/>
      <c r="F34" s="147"/>
      <c r="G34" s="148"/>
    </row>
    <row r="35" spans="1:10" ht="12">
      <c r="A35" s="10"/>
      <c r="B35" s="14" t="s">
        <v>164</v>
      </c>
      <c r="C35" s="12">
        <v>851</v>
      </c>
      <c r="D35" s="12">
        <v>85154</v>
      </c>
      <c r="E35" s="340">
        <v>25000</v>
      </c>
      <c r="F35" s="147">
        <v>12500</v>
      </c>
      <c r="G35" s="148">
        <f>SUM(F35/E35)</f>
        <v>0.5</v>
      </c>
      <c r="H35" s="267"/>
      <c r="I35" s="268"/>
      <c r="J35" s="88"/>
    </row>
    <row r="36" spans="1:10" ht="12">
      <c r="A36" s="10"/>
      <c r="B36" s="11"/>
      <c r="C36" s="12"/>
      <c r="D36" s="12"/>
      <c r="E36" s="340"/>
      <c r="F36" s="147"/>
      <c r="G36" s="148"/>
      <c r="H36" s="152"/>
      <c r="I36" s="268"/>
      <c r="J36" s="88"/>
    </row>
    <row r="37" spans="1:10" ht="12">
      <c r="A37" s="10">
        <v>6</v>
      </c>
      <c r="B37" s="180" t="s">
        <v>156</v>
      </c>
      <c r="C37" s="12"/>
      <c r="D37" s="12"/>
      <c r="E37" s="339">
        <v>250000</v>
      </c>
      <c r="F37" s="269">
        <v>0</v>
      </c>
      <c r="G37" s="270">
        <f>F37/E37</f>
        <v>0</v>
      </c>
      <c r="H37" s="152"/>
      <c r="I37" s="268"/>
      <c r="J37" s="88"/>
    </row>
    <row r="38" spans="1:7" ht="12">
      <c r="A38" s="10"/>
      <c r="B38" s="180" t="s">
        <v>165</v>
      </c>
      <c r="C38" s="12">
        <v>921</v>
      </c>
      <c r="D38" s="12">
        <v>92109</v>
      </c>
      <c r="E38" s="338">
        <v>250000</v>
      </c>
      <c r="F38" s="83">
        <v>0</v>
      </c>
      <c r="G38" s="148">
        <f>SUM(F38/E38)</f>
        <v>0</v>
      </c>
    </row>
    <row r="39" spans="1:10" ht="12">
      <c r="A39" s="10"/>
      <c r="B39" s="11"/>
      <c r="C39" s="12"/>
      <c r="D39" s="12"/>
      <c r="E39" s="340"/>
      <c r="F39" s="147"/>
      <c r="G39" s="148"/>
      <c r="H39" s="152"/>
      <c r="I39" s="268"/>
      <c r="J39" s="88"/>
    </row>
    <row r="40" spans="1:10" ht="12">
      <c r="A40" s="10">
        <v>7</v>
      </c>
      <c r="B40" s="250" t="s">
        <v>99</v>
      </c>
      <c r="C40" s="12">
        <v>921</v>
      </c>
      <c r="D40" s="12">
        <v>92116</v>
      </c>
      <c r="E40" s="339">
        <v>5000</v>
      </c>
      <c r="F40" s="269">
        <v>0</v>
      </c>
      <c r="G40" s="270">
        <f>F40/E40</f>
        <v>0</v>
      </c>
      <c r="H40" s="152"/>
      <c r="I40" s="268"/>
      <c r="J40" s="88"/>
    </row>
    <row r="41" spans="1:9" s="24" customFormat="1" ht="12">
      <c r="A41" s="23"/>
      <c r="B41" s="11" t="s">
        <v>165</v>
      </c>
      <c r="C41" s="255"/>
      <c r="D41" s="255"/>
      <c r="E41" s="343">
        <v>5000</v>
      </c>
      <c r="F41" s="85">
        <v>0</v>
      </c>
      <c r="G41" s="249">
        <f>SUM(F41/E41)</f>
        <v>0</v>
      </c>
      <c r="I41" s="253"/>
    </row>
    <row r="42" spans="1:7" ht="12.75" thickBot="1">
      <c r="A42" s="9"/>
      <c r="B42" s="17"/>
      <c r="C42" s="271"/>
      <c r="D42" s="271"/>
      <c r="E42" s="346"/>
      <c r="F42" s="120"/>
      <c r="G42" s="272"/>
    </row>
    <row r="43" spans="1:7" ht="12">
      <c r="A43" s="26"/>
      <c r="B43" s="15"/>
      <c r="C43" s="15"/>
      <c r="D43" s="15"/>
      <c r="E43" s="273"/>
      <c r="F43" s="16"/>
      <c r="G43" s="91"/>
    </row>
    <row r="44" spans="1:7" ht="15.75" thickBot="1">
      <c r="A44" s="27"/>
      <c r="B44" s="28" t="s">
        <v>173</v>
      </c>
      <c r="C44" s="195" t="s">
        <v>97</v>
      </c>
      <c r="D44" s="195" t="s">
        <v>97</v>
      </c>
      <c r="E44" s="347">
        <f>E22+E9</f>
        <v>3430000</v>
      </c>
      <c r="F44" s="274">
        <f>F22+F9</f>
        <v>1838464.4</v>
      </c>
      <c r="G44" s="275">
        <f>SUM(F44/E44)</f>
        <v>0.536</v>
      </c>
    </row>
  </sheetData>
  <mergeCells count="8">
    <mergeCell ref="A1:G1"/>
    <mergeCell ref="E4:E6"/>
    <mergeCell ref="F4:F6"/>
    <mergeCell ref="G4:G6"/>
    <mergeCell ref="A4:A6"/>
    <mergeCell ref="B4:B6"/>
    <mergeCell ref="C4:C6"/>
    <mergeCell ref="D4:D6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I24"/>
  <sheetViews>
    <sheetView showGridLines="0" view="pageBreakPreview" zoomScaleSheetLayoutView="100" workbookViewId="0" topLeftCell="A1">
      <selection activeCell="A6" sqref="A6"/>
    </sheetView>
  </sheetViews>
  <sheetFormatPr defaultColWidth="9.00390625" defaultRowHeight="12"/>
  <cols>
    <col min="1" max="1" width="5.375" style="1" bestFit="1" customWidth="1"/>
    <col min="2" max="2" width="45.00390625" style="1" customWidth="1"/>
    <col min="3" max="3" width="7.875" style="1" customWidth="1"/>
    <col min="4" max="4" width="9.75390625" style="1" bestFit="1" customWidth="1"/>
    <col min="5" max="5" width="11.75390625" style="1" bestFit="1" customWidth="1"/>
    <col min="6" max="6" width="12.375" style="1" customWidth="1"/>
    <col min="7" max="7" width="10.25390625" style="3" bestFit="1" customWidth="1"/>
    <col min="8" max="8" width="8.75390625" style="1" customWidth="1"/>
    <col min="9" max="16384" width="9.125" style="1" customWidth="1"/>
  </cols>
  <sheetData>
    <row r="1" spans="1:9" ht="40.5" customHeight="1">
      <c r="A1" s="545" t="s">
        <v>55</v>
      </c>
      <c r="B1" s="546"/>
      <c r="C1" s="546"/>
      <c r="D1" s="546"/>
      <c r="E1" s="546"/>
      <c r="F1" s="546"/>
      <c r="G1" s="546"/>
      <c r="H1" s="196"/>
      <c r="I1" s="196"/>
    </row>
    <row r="2" spans="1:7" ht="15" thickBot="1">
      <c r="A2" s="197"/>
      <c r="B2" s="197"/>
      <c r="C2" s="197"/>
      <c r="D2" s="197"/>
      <c r="E2" s="197"/>
      <c r="F2" s="197"/>
      <c r="G2" s="2" t="s">
        <v>96</v>
      </c>
    </row>
    <row r="3" spans="1:7" ht="37.5" customHeight="1">
      <c r="A3" s="198" t="s">
        <v>95</v>
      </c>
      <c r="B3" s="199" t="s">
        <v>150</v>
      </c>
      <c r="C3" s="199" t="s">
        <v>172</v>
      </c>
      <c r="D3" s="199" t="s">
        <v>174</v>
      </c>
      <c r="E3" s="200" t="s">
        <v>171</v>
      </c>
      <c r="F3" s="199" t="s">
        <v>98</v>
      </c>
      <c r="G3" s="201" t="s">
        <v>39</v>
      </c>
    </row>
    <row r="4" spans="1:7" ht="12.75" thickBot="1">
      <c r="A4" s="202">
        <v>1</v>
      </c>
      <c r="B4" s="169">
        <v>2</v>
      </c>
      <c r="C4" s="169">
        <v>3</v>
      </c>
      <c r="D4" s="169">
        <v>4</v>
      </c>
      <c r="E4" s="169">
        <v>5</v>
      </c>
      <c r="F4" s="203">
        <v>6</v>
      </c>
      <c r="G4" s="204">
        <v>7</v>
      </c>
    </row>
    <row r="5" spans="1:7" ht="12">
      <c r="A5" s="205"/>
      <c r="B5" s="113" t="s">
        <v>170</v>
      </c>
      <c r="C5" s="112"/>
      <c r="D5" s="112"/>
      <c r="E5" s="112"/>
      <c r="F5" s="206"/>
      <c r="G5" s="207"/>
    </row>
    <row r="6" spans="1:7" s="3" customFormat="1" ht="24">
      <c r="A6" s="164" t="s">
        <v>107</v>
      </c>
      <c r="B6" s="208" t="s">
        <v>151</v>
      </c>
      <c r="C6" s="112">
        <v>600</v>
      </c>
      <c r="D6" s="112">
        <v>60013</v>
      </c>
      <c r="E6" s="209">
        <v>500000</v>
      </c>
      <c r="F6" s="210">
        <f>SUM(F7)</f>
        <v>0</v>
      </c>
      <c r="G6" s="40">
        <f>SUM(F6/E6)</f>
        <v>0</v>
      </c>
    </row>
    <row r="7" spans="1:7" ht="12">
      <c r="A7" s="164"/>
      <c r="B7" s="113" t="s">
        <v>152</v>
      </c>
      <c r="C7" s="113"/>
      <c r="D7" s="113"/>
      <c r="E7" s="211"/>
      <c r="F7" s="212"/>
      <c r="G7" s="213"/>
    </row>
    <row r="8" spans="1:7" ht="6.75" customHeight="1">
      <c r="A8" s="164"/>
      <c r="B8" s="113"/>
      <c r="C8" s="113"/>
      <c r="D8" s="113"/>
      <c r="E8" s="211"/>
      <c r="F8" s="212"/>
      <c r="G8" s="213"/>
    </row>
    <row r="9" spans="1:7" s="218" customFormat="1" ht="24">
      <c r="A9" s="164" t="s">
        <v>100</v>
      </c>
      <c r="B9" s="214" t="s">
        <v>153</v>
      </c>
      <c r="C9" s="215">
        <v>600</v>
      </c>
      <c r="D9" s="215">
        <v>60013</v>
      </c>
      <c r="E9" s="216">
        <v>200000</v>
      </c>
      <c r="F9" s="217">
        <f>SUM(F10)</f>
        <v>0</v>
      </c>
      <c r="G9" s="40">
        <f>SUM(F9/E9)</f>
        <v>0</v>
      </c>
    </row>
    <row r="10" spans="1:7" s="218" customFormat="1" ht="12">
      <c r="A10" s="164"/>
      <c r="B10" s="214" t="s">
        <v>154</v>
      </c>
      <c r="C10" s="215"/>
      <c r="D10" s="215"/>
      <c r="E10" s="219"/>
      <c r="F10" s="220"/>
      <c r="G10" s="221"/>
    </row>
    <row r="11" spans="1:7" s="218" customFormat="1" ht="12.75" thickBot="1">
      <c r="A11" s="222"/>
      <c r="B11" s="223"/>
      <c r="C11" s="215"/>
      <c r="D11" s="215"/>
      <c r="E11" s="224"/>
      <c r="F11" s="225"/>
      <c r="G11" s="221"/>
    </row>
    <row r="12" spans="1:7" ht="12.75">
      <c r="A12" s="226"/>
      <c r="B12" s="227"/>
      <c r="C12" s="227"/>
      <c r="D12" s="227"/>
      <c r="E12" s="228"/>
      <c r="F12" s="228"/>
      <c r="G12" s="229"/>
    </row>
    <row r="13" spans="1:7" ht="13.5" thickBot="1">
      <c r="A13" s="230"/>
      <c r="B13" s="231" t="s">
        <v>173</v>
      </c>
      <c r="C13" s="231" t="s">
        <v>97</v>
      </c>
      <c r="D13" s="231" t="s">
        <v>97</v>
      </c>
      <c r="E13" s="232">
        <f>E9+E6</f>
        <v>700000</v>
      </c>
      <c r="F13" s="232">
        <f>SUM(F6:F12)</f>
        <v>0</v>
      </c>
      <c r="G13" s="348">
        <f>SUM(F13/E13)</f>
        <v>0</v>
      </c>
    </row>
    <row r="14" spans="1:7" ht="39.75" customHeight="1">
      <c r="A14" s="234"/>
      <c r="B14" s="235"/>
      <c r="C14" s="235"/>
      <c r="D14" s="235"/>
      <c r="E14" s="236"/>
      <c r="F14" s="236"/>
      <c r="G14" s="237"/>
    </row>
    <row r="15" spans="1:9" ht="40.5" customHeight="1">
      <c r="A15" s="545" t="s">
        <v>56</v>
      </c>
      <c r="B15" s="546"/>
      <c r="C15" s="546"/>
      <c r="D15" s="546"/>
      <c r="E15" s="546"/>
      <c r="F15" s="546"/>
      <c r="G15" s="546"/>
      <c r="H15" s="196"/>
      <c r="I15" s="196"/>
    </row>
    <row r="16" spans="1:7" ht="15" thickBot="1">
      <c r="A16" s="197"/>
      <c r="B16" s="197"/>
      <c r="C16" s="197"/>
      <c r="D16" s="197"/>
      <c r="E16" s="197"/>
      <c r="F16" s="197"/>
      <c r="G16" s="2" t="s">
        <v>96</v>
      </c>
    </row>
    <row r="17" spans="1:7" ht="37.5" customHeight="1">
      <c r="A17" s="198" t="s">
        <v>95</v>
      </c>
      <c r="B17" s="199" t="s">
        <v>150</v>
      </c>
      <c r="C17" s="199" t="s">
        <v>172</v>
      </c>
      <c r="D17" s="199" t="s">
        <v>174</v>
      </c>
      <c r="E17" s="200" t="s">
        <v>171</v>
      </c>
      <c r="F17" s="199" t="s">
        <v>98</v>
      </c>
      <c r="G17" s="201" t="s">
        <v>39</v>
      </c>
    </row>
    <row r="18" spans="1:7" ht="12.75" thickBot="1">
      <c r="A18" s="202">
        <v>1</v>
      </c>
      <c r="B18" s="169">
        <v>2</v>
      </c>
      <c r="C18" s="169">
        <v>3</v>
      </c>
      <c r="D18" s="169">
        <v>4</v>
      </c>
      <c r="E18" s="169">
        <v>5</v>
      </c>
      <c r="F18" s="203">
        <v>6</v>
      </c>
      <c r="G18" s="204">
        <v>7</v>
      </c>
    </row>
    <row r="19" spans="1:7" ht="12">
      <c r="A19" s="205"/>
      <c r="B19" s="113" t="s">
        <v>170</v>
      </c>
      <c r="C19" s="112"/>
      <c r="D19" s="112"/>
      <c r="E19" s="112"/>
      <c r="F19" s="206"/>
      <c r="G19" s="207"/>
    </row>
    <row r="20" spans="1:7" s="3" customFormat="1" ht="12">
      <c r="A20" s="164" t="s">
        <v>107</v>
      </c>
      <c r="B20" s="208" t="s">
        <v>155</v>
      </c>
      <c r="C20" s="112">
        <v>926</v>
      </c>
      <c r="D20" s="112">
        <v>92601</v>
      </c>
      <c r="E20" s="209">
        <v>30000</v>
      </c>
      <c r="F20" s="210">
        <f>SUM(F21)</f>
        <v>0</v>
      </c>
      <c r="G20" s="40">
        <f>SUM(F20/E20)</f>
        <v>0</v>
      </c>
    </row>
    <row r="21" spans="1:7" ht="12">
      <c r="A21" s="164"/>
      <c r="B21" s="238" t="s">
        <v>152</v>
      </c>
      <c r="C21" s="113"/>
      <c r="D21" s="113"/>
      <c r="E21" s="239"/>
      <c r="F21" s="240"/>
      <c r="G21" s="241"/>
    </row>
    <row r="22" spans="1:7" ht="12.75" thickBot="1">
      <c r="A22" s="164"/>
      <c r="B22" s="113"/>
      <c r="C22" s="113"/>
      <c r="D22" s="113"/>
      <c r="E22" s="239"/>
      <c r="F22" s="240"/>
      <c r="G22" s="241"/>
    </row>
    <row r="23" spans="1:7" ht="12.75">
      <c r="A23" s="226"/>
      <c r="B23" s="227"/>
      <c r="C23" s="227"/>
      <c r="D23" s="227"/>
      <c r="E23" s="228"/>
      <c r="F23" s="228"/>
      <c r="G23" s="229"/>
    </row>
    <row r="24" spans="1:7" ht="13.5" thickBot="1">
      <c r="A24" s="230"/>
      <c r="B24" s="231" t="s">
        <v>173</v>
      </c>
      <c r="C24" s="231" t="s">
        <v>97</v>
      </c>
      <c r="D24" s="231" t="s">
        <v>97</v>
      </c>
      <c r="E24" s="232">
        <f>E20</f>
        <v>30000</v>
      </c>
      <c r="F24" s="232">
        <f>SUM(F20:F23)</f>
        <v>0</v>
      </c>
      <c r="G24" s="233">
        <f>SUM(F24/E24)</f>
        <v>0</v>
      </c>
    </row>
  </sheetData>
  <mergeCells count="2">
    <mergeCell ref="A15:G15"/>
    <mergeCell ref="A1:G1"/>
  </mergeCells>
  <printOptions horizontalCentered="1"/>
  <pageMargins left="0.5905511811023623" right="0.3937007874015748" top="0.7874015748031497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H56"/>
  <sheetViews>
    <sheetView showGridLines="0" view="pageBreakPreview" zoomScaleSheetLayoutView="100" workbookViewId="0" topLeftCell="A1">
      <selection activeCell="J4" sqref="J4"/>
    </sheetView>
  </sheetViews>
  <sheetFormatPr defaultColWidth="9.00390625" defaultRowHeight="12"/>
  <cols>
    <col min="1" max="1" width="5.25390625" style="7" customWidth="1"/>
    <col min="2" max="2" width="47.25390625" style="25" bestFit="1" customWidth="1"/>
    <col min="3" max="3" width="6.75390625" style="93" customWidth="1"/>
    <col min="4" max="4" width="10.75390625" style="93" customWidth="1"/>
    <col min="5" max="6" width="13.75390625" style="93" customWidth="1"/>
    <col min="7" max="7" width="9.25390625" style="93" bestFit="1" customWidth="1"/>
    <col min="8" max="8" width="9.875" style="29" bestFit="1" customWidth="1"/>
    <col min="9" max="16384" width="9.125" style="7" customWidth="1"/>
  </cols>
  <sheetData>
    <row r="1" spans="1:7" ht="36.75" customHeight="1">
      <c r="A1" s="524" t="s">
        <v>58</v>
      </c>
      <c r="B1" s="524"/>
      <c r="C1" s="524"/>
      <c r="D1" s="524"/>
      <c r="E1" s="524"/>
      <c r="F1" s="524"/>
      <c r="G1" s="524"/>
    </row>
    <row r="2" spans="1:7" ht="18" customHeight="1">
      <c r="A2" s="509"/>
      <c r="B2" s="524"/>
      <c r="C2" s="524"/>
      <c r="D2" s="524"/>
      <c r="E2" s="524"/>
      <c r="F2" s="524"/>
      <c r="G2" s="524"/>
    </row>
    <row r="3" spans="1:7" ht="16.5" thickBot="1">
      <c r="A3" s="170"/>
      <c r="B3" s="171"/>
      <c r="C3" s="92"/>
      <c r="D3" s="92"/>
      <c r="G3" s="94" t="s">
        <v>96</v>
      </c>
    </row>
    <row r="4" spans="1:7" ht="36.75" customHeight="1">
      <c r="A4" s="489" t="s">
        <v>95</v>
      </c>
      <c r="B4" s="490" t="s">
        <v>175</v>
      </c>
      <c r="C4" s="490" t="s">
        <v>172</v>
      </c>
      <c r="D4" s="490" t="s">
        <v>174</v>
      </c>
      <c r="E4" s="490" t="s">
        <v>171</v>
      </c>
      <c r="F4" s="491" t="s">
        <v>98</v>
      </c>
      <c r="G4" s="492" t="s">
        <v>39</v>
      </c>
    </row>
    <row r="5" spans="1:7" ht="12.75" customHeight="1" thickBot="1">
      <c r="A5" s="486">
        <v>1</v>
      </c>
      <c r="B5" s="487">
        <v>2</v>
      </c>
      <c r="C5" s="488">
        <v>3</v>
      </c>
      <c r="D5" s="488">
        <v>4</v>
      </c>
      <c r="E5" s="488">
        <v>5</v>
      </c>
      <c r="F5" s="141">
        <v>6</v>
      </c>
      <c r="G5" s="142">
        <v>7</v>
      </c>
    </row>
    <row r="6" spans="1:8" s="8" customFormat="1" ht="37.5" customHeight="1">
      <c r="A6" s="512"/>
      <c r="B6" s="475" t="s">
        <v>93</v>
      </c>
      <c r="C6" s="427"/>
      <c r="D6" s="427"/>
      <c r="E6" s="428"/>
      <c r="F6" s="429"/>
      <c r="G6" s="430"/>
      <c r="H6" s="177"/>
    </row>
    <row r="7" spans="1:8" ht="12">
      <c r="A7" s="10"/>
      <c r="B7" s="15"/>
      <c r="C7" s="33"/>
      <c r="D7" s="33"/>
      <c r="E7" s="34"/>
      <c r="F7" s="96"/>
      <c r="G7" s="97"/>
      <c r="H7" s="32"/>
    </row>
    <row r="8" spans="1:8" ht="3.75" customHeight="1">
      <c r="A8" s="10"/>
      <c r="B8" s="181"/>
      <c r="C8" s="33"/>
      <c r="D8" s="33"/>
      <c r="E8" s="182"/>
      <c r="F8" s="183"/>
      <c r="G8" s="97"/>
      <c r="H8" s="32"/>
    </row>
    <row r="9" spans="1:7" ht="12">
      <c r="A9" s="10">
        <v>1</v>
      </c>
      <c r="B9" s="11" t="s">
        <v>123</v>
      </c>
      <c r="C9" s="33"/>
      <c r="D9" s="33"/>
      <c r="E9" s="34"/>
      <c r="F9" s="96"/>
      <c r="G9" s="97"/>
    </row>
    <row r="10" spans="1:7" ht="12">
      <c r="A10" s="10"/>
      <c r="B10" s="11" t="s">
        <v>124</v>
      </c>
      <c r="C10" s="33">
        <v>853</v>
      </c>
      <c r="D10" s="33">
        <v>85395</v>
      </c>
      <c r="E10" s="34">
        <v>37300</v>
      </c>
      <c r="F10" s="96">
        <v>25300</v>
      </c>
      <c r="G10" s="97">
        <f>SUM(F10/E10)</f>
        <v>0.6783</v>
      </c>
    </row>
    <row r="11" spans="1:7" ht="3" customHeight="1">
      <c r="A11" s="10"/>
      <c r="B11" s="15"/>
      <c r="C11" s="33"/>
      <c r="D11" s="33"/>
      <c r="E11" s="34"/>
      <c r="F11" s="96"/>
      <c r="G11" s="97"/>
    </row>
    <row r="12" spans="1:7" ht="12">
      <c r="A12" s="10">
        <v>2</v>
      </c>
      <c r="B12" s="11" t="s">
        <v>125</v>
      </c>
      <c r="C12" s="33">
        <v>853</v>
      </c>
      <c r="D12" s="33">
        <v>85395</v>
      </c>
      <c r="E12" s="34">
        <v>5000</v>
      </c>
      <c r="F12" s="96">
        <v>5000</v>
      </c>
      <c r="G12" s="97">
        <f>SUM(F12/E12)</f>
        <v>1</v>
      </c>
    </row>
    <row r="13" spans="1:7" ht="3.75" customHeight="1">
      <c r="A13" s="10"/>
      <c r="B13" s="15"/>
      <c r="C13" s="33"/>
      <c r="D13" s="33"/>
      <c r="E13" s="34"/>
      <c r="F13" s="96"/>
      <c r="G13" s="97"/>
    </row>
    <row r="14" spans="1:7" ht="12">
      <c r="A14" s="10">
        <v>3</v>
      </c>
      <c r="B14" s="11" t="s">
        <v>44</v>
      </c>
      <c r="C14" s="33">
        <v>853</v>
      </c>
      <c r="D14" s="33">
        <v>85395</v>
      </c>
      <c r="E14" s="34">
        <v>8100</v>
      </c>
      <c r="F14" s="96">
        <v>8100</v>
      </c>
      <c r="G14" s="97">
        <f>SUM(F14/E14)</f>
        <v>1</v>
      </c>
    </row>
    <row r="15" spans="1:7" ht="12">
      <c r="A15" s="10"/>
      <c r="B15" s="11" t="s">
        <v>61</v>
      </c>
      <c r="C15" s="33"/>
      <c r="D15" s="33"/>
      <c r="E15" s="34"/>
      <c r="F15" s="96"/>
      <c r="G15" s="97"/>
    </row>
    <row r="16" spans="1:7" ht="3.75" customHeight="1">
      <c r="A16" s="10"/>
      <c r="B16" s="15"/>
      <c r="C16" s="33"/>
      <c r="D16" s="33"/>
      <c r="E16" s="34"/>
      <c r="F16" s="96"/>
      <c r="G16" s="97"/>
    </row>
    <row r="17" spans="1:7" ht="12">
      <c r="A17" s="10">
        <v>4</v>
      </c>
      <c r="B17" s="11" t="s">
        <v>94</v>
      </c>
      <c r="C17" s="33">
        <v>853</v>
      </c>
      <c r="D17" s="33">
        <v>85395</v>
      </c>
      <c r="E17" s="34">
        <v>5000</v>
      </c>
      <c r="F17" s="96">
        <v>5000</v>
      </c>
      <c r="G17" s="97">
        <f>SUM(F17/E17)</f>
        <v>1</v>
      </c>
    </row>
    <row r="18" spans="1:7" ht="12">
      <c r="A18" s="10"/>
      <c r="B18" s="11" t="s">
        <v>126</v>
      </c>
      <c r="C18" s="33"/>
      <c r="D18" s="33"/>
      <c r="E18" s="34"/>
      <c r="F18" s="96"/>
      <c r="G18" s="97"/>
    </row>
    <row r="19" spans="1:7" ht="3.75" customHeight="1">
      <c r="A19" s="10"/>
      <c r="B19" s="15"/>
      <c r="C19" s="33"/>
      <c r="D19" s="33"/>
      <c r="E19" s="34"/>
      <c r="F19" s="96"/>
      <c r="G19" s="97"/>
    </row>
    <row r="20" spans="1:7" ht="12">
      <c r="A20" s="10">
        <v>5</v>
      </c>
      <c r="B20" s="11" t="s">
        <v>127</v>
      </c>
      <c r="C20" s="33">
        <v>853</v>
      </c>
      <c r="D20" s="33">
        <v>85395</v>
      </c>
      <c r="E20" s="34">
        <v>4000</v>
      </c>
      <c r="F20" s="96">
        <v>4000</v>
      </c>
      <c r="G20" s="97">
        <f>F20/E20</f>
        <v>1</v>
      </c>
    </row>
    <row r="21" spans="1:7" ht="2.25" customHeight="1">
      <c r="A21" s="10"/>
      <c r="B21" s="15"/>
      <c r="C21" s="33"/>
      <c r="D21" s="33"/>
      <c r="E21" s="34"/>
      <c r="F21" s="96"/>
      <c r="G21" s="97"/>
    </row>
    <row r="22" spans="1:7" ht="12">
      <c r="A22" s="10">
        <v>6</v>
      </c>
      <c r="B22" s="11" t="s">
        <v>128</v>
      </c>
      <c r="C22" s="33">
        <v>853</v>
      </c>
      <c r="D22" s="33">
        <v>85395</v>
      </c>
      <c r="E22" s="34">
        <v>4000</v>
      </c>
      <c r="F22" s="96">
        <f>11.36+3988.64</f>
        <v>4000</v>
      </c>
      <c r="G22" s="97">
        <f>F22/E22</f>
        <v>1</v>
      </c>
    </row>
    <row r="23" spans="1:7" ht="12">
      <c r="A23" s="10"/>
      <c r="B23" s="11" t="s">
        <v>129</v>
      </c>
      <c r="C23" s="33"/>
      <c r="D23" s="33"/>
      <c r="E23" s="34"/>
      <c r="F23" s="96"/>
      <c r="G23" s="97"/>
    </row>
    <row r="24" spans="1:7" ht="2.25" customHeight="1">
      <c r="A24" s="10"/>
      <c r="B24" s="11"/>
      <c r="C24" s="33"/>
      <c r="D24" s="33"/>
      <c r="E24" s="34"/>
      <c r="F24" s="96"/>
      <c r="G24" s="97"/>
    </row>
    <row r="25" spans="1:7" ht="12">
      <c r="A25" s="10">
        <v>7</v>
      </c>
      <c r="B25" s="11" t="s">
        <v>130</v>
      </c>
      <c r="C25" s="33">
        <v>853</v>
      </c>
      <c r="D25" s="33">
        <v>85395</v>
      </c>
      <c r="E25" s="34">
        <v>5000</v>
      </c>
      <c r="F25" s="96">
        <v>5000</v>
      </c>
      <c r="G25" s="97">
        <f>F25/E25</f>
        <v>1</v>
      </c>
    </row>
    <row r="26" spans="1:7" ht="12">
      <c r="A26" s="10"/>
      <c r="B26" s="11" t="s">
        <v>131</v>
      </c>
      <c r="C26" s="33"/>
      <c r="D26" s="33"/>
      <c r="E26" s="34"/>
      <c r="F26" s="96"/>
      <c r="G26" s="97"/>
    </row>
    <row r="27" spans="1:7" ht="12">
      <c r="A27" s="10"/>
      <c r="B27" s="11" t="s">
        <v>132</v>
      </c>
      <c r="C27" s="33"/>
      <c r="D27" s="33"/>
      <c r="E27" s="34"/>
      <c r="F27" s="96"/>
      <c r="G27" s="97"/>
    </row>
    <row r="28" spans="1:7" ht="4.5" customHeight="1">
      <c r="A28" s="10"/>
      <c r="B28" s="15"/>
      <c r="C28" s="33"/>
      <c r="D28" s="33"/>
      <c r="E28" s="34"/>
      <c r="F28" s="96"/>
      <c r="G28" s="97"/>
    </row>
    <row r="29" spans="1:7" ht="12">
      <c r="A29" s="10">
        <v>8</v>
      </c>
      <c r="B29" s="11" t="s">
        <v>92</v>
      </c>
      <c r="C29" s="33">
        <v>853</v>
      </c>
      <c r="D29" s="33">
        <v>85395</v>
      </c>
      <c r="E29" s="34">
        <v>10500</v>
      </c>
      <c r="F29" s="96">
        <v>0</v>
      </c>
      <c r="G29" s="97">
        <f>F29/E29</f>
        <v>0</v>
      </c>
    </row>
    <row r="30" spans="1:7" ht="4.5" customHeight="1" thickBot="1">
      <c r="A30" s="10"/>
      <c r="B30" s="15"/>
      <c r="C30" s="33"/>
      <c r="D30" s="33"/>
      <c r="E30" s="34"/>
      <c r="F30" s="102"/>
      <c r="G30" s="97"/>
    </row>
    <row r="31" spans="1:7" ht="12">
      <c r="A31" s="431"/>
      <c r="B31" s="194"/>
      <c r="C31" s="121"/>
      <c r="D31" s="121"/>
      <c r="E31" s="122"/>
      <c r="F31" s="123"/>
      <c r="G31" s="124"/>
    </row>
    <row r="32" spans="1:7" ht="15.75" thickBot="1">
      <c r="A32" s="9"/>
      <c r="B32" s="28" t="s">
        <v>173</v>
      </c>
      <c r="C32" s="195" t="s">
        <v>97</v>
      </c>
      <c r="D32" s="195" t="s">
        <v>97</v>
      </c>
      <c r="E32" s="432">
        <f>E10+E12+E14+E17+E20+E22+E25+E29</f>
        <v>78900</v>
      </c>
      <c r="F32" s="432">
        <f>F10+F12+F14+F17+F20+F22+F25+F29</f>
        <v>56400</v>
      </c>
      <c r="G32" s="136">
        <f>SUM(F32/E32)</f>
        <v>0.7148</v>
      </c>
    </row>
    <row r="34" spans="5:8" ht="12">
      <c r="E34" s="510"/>
      <c r="H34" s="30"/>
    </row>
    <row r="36" spans="5:6" ht="12">
      <c r="E36" s="510"/>
      <c r="F36" s="511"/>
    </row>
    <row r="49" ht="12" customHeight="1">
      <c r="H49" s="32"/>
    </row>
    <row r="50" ht="12" customHeight="1">
      <c r="H50" s="32"/>
    </row>
    <row r="51" ht="12" customHeight="1">
      <c r="H51" s="32"/>
    </row>
    <row r="52" ht="12" customHeight="1">
      <c r="H52" s="184"/>
    </row>
    <row r="53" ht="12" customHeight="1">
      <c r="H53" s="32"/>
    </row>
    <row r="54" ht="12" customHeight="1">
      <c r="H54" s="32"/>
    </row>
    <row r="55" ht="12" customHeight="1">
      <c r="H55" s="32"/>
    </row>
    <row r="56" ht="12" customHeight="1">
      <c r="H56" s="32"/>
    </row>
  </sheetData>
  <mergeCells count="2">
    <mergeCell ref="A1:G1"/>
    <mergeCell ref="B2:G2"/>
  </mergeCells>
  <printOptions horizontalCentered="1"/>
  <pageMargins left="0.5905511811023623" right="0.3937007874015748" top="0.7874015748031497" bottom="0.3937007874015748" header="0.5118110236220472" footer="0.5118110236220472"/>
  <pageSetup horizontalDpi="1200" verticalDpi="12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H16"/>
  <sheetViews>
    <sheetView showGridLines="0" view="pageBreakPreview" zoomScaleSheetLayoutView="100" workbookViewId="0" topLeftCell="A1">
      <selection activeCell="F42" sqref="F42"/>
    </sheetView>
  </sheetViews>
  <sheetFormatPr defaultColWidth="9.00390625" defaultRowHeight="12"/>
  <cols>
    <col min="1" max="1" width="5.875" style="6" customWidth="1"/>
    <col min="2" max="2" width="40.125" style="6" bestFit="1" customWidth="1"/>
    <col min="3" max="3" width="7.875" style="6" customWidth="1"/>
    <col min="4" max="4" width="9.00390625" style="6" customWidth="1"/>
    <col min="5" max="5" width="13.25390625" style="6" customWidth="1"/>
    <col min="6" max="6" width="14.00390625" style="6" customWidth="1"/>
    <col min="7" max="7" width="9.875" style="6" customWidth="1"/>
    <col min="8" max="16384" width="9.125" style="6" customWidth="1"/>
  </cols>
  <sheetData>
    <row r="1" spans="1:7" ht="60" customHeight="1">
      <c r="A1" s="547" t="s">
        <v>57</v>
      </c>
      <c r="B1" s="547"/>
      <c r="C1" s="547"/>
      <c r="D1" s="547"/>
      <c r="E1" s="547"/>
      <c r="F1" s="547"/>
      <c r="G1" s="547"/>
    </row>
    <row r="2" spans="1:7" ht="18">
      <c r="A2" s="5"/>
      <c r="B2" s="5"/>
      <c r="C2" s="5"/>
      <c r="D2" s="5"/>
      <c r="E2" s="5"/>
      <c r="F2" s="5"/>
      <c r="G2" s="5"/>
    </row>
    <row r="3" spans="1:7" ht="15" thickBot="1">
      <c r="A3" s="8"/>
      <c r="B3" s="8"/>
      <c r="C3" s="8"/>
      <c r="D3" s="8"/>
      <c r="E3" s="8"/>
      <c r="G3" s="18" t="s">
        <v>96</v>
      </c>
    </row>
    <row r="4" spans="1:7" ht="15" customHeight="1">
      <c r="A4" s="536" t="s">
        <v>95</v>
      </c>
      <c r="B4" s="539" t="s">
        <v>175</v>
      </c>
      <c r="C4" s="542" t="s">
        <v>172</v>
      </c>
      <c r="D4" s="542" t="s">
        <v>174</v>
      </c>
      <c r="E4" s="527" t="s">
        <v>171</v>
      </c>
      <c r="F4" s="530" t="s">
        <v>98</v>
      </c>
      <c r="G4" s="533" t="s">
        <v>39</v>
      </c>
    </row>
    <row r="5" spans="1:7" ht="12">
      <c r="A5" s="538"/>
      <c r="B5" s="541"/>
      <c r="C5" s="544"/>
      <c r="D5" s="544"/>
      <c r="E5" s="529"/>
      <c r="F5" s="532"/>
      <c r="G5" s="535"/>
    </row>
    <row r="6" spans="1:7" ht="12.75" thickBot="1">
      <c r="A6" s="150">
        <v>1</v>
      </c>
      <c r="B6" s="151">
        <v>2</v>
      </c>
      <c r="C6" s="141">
        <v>3</v>
      </c>
      <c r="D6" s="141">
        <v>4</v>
      </c>
      <c r="E6" s="141">
        <v>5</v>
      </c>
      <c r="F6" s="141">
        <v>6</v>
      </c>
      <c r="G6" s="142">
        <v>7</v>
      </c>
    </row>
    <row r="7" spans="1:7" ht="12">
      <c r="A7" s="13"/>
      <c r="B7" s="11" t="s">
        <v>170</v>
      </c>
      <c r="C7" s="155"/>
      <c r="D7" s="155"/>
      <c r="E7" s="155"/>
      <c r="F7" s="145"/>
      <c r="G7" s="20"/>
    </row>
    <row r="8" spans="1:7" s="7" customFormat="1" ht="36">
      <c r="A8" s="164">
        <v>1</v>
      </c>
      <c r="B8" s="165" t="s">
        <v>179</v>
      </c>
      <c r="C8" s="112">
        <v>853</v>
      </c>
      <c r="D8" s="112">
        <v>85395</v>
      </c>
      <c r="E8" s="117">
        <f>SUM(E10:E13)</f>
        <v>355366</v>
      </c>
      <c r="F8" s="118">
        <f>SUM(F10:F13)</f>
        <v>355366</v>
      </c>
      <c r="G8" s="144">
        <f>SUM(F8/E8)</f>
        <v>1</v>
      </c>
    </row>
    <row r="9" spans="1:7" s="7" customFormat="1" ht="12">
      <c r="A9" s="166"/>
      <c r="B9" s="113" t="s">
        <v>176</v>
      </c>
      <c r="C9" s="167"/>
      <c r="D9" s="167"/>
      <c r="E9" s="162"/>
      <c r="F9" s="83"/>
      <c r="G9" s="84"/>
    </row>
    <row r="10" spans="1:7" s="7" customFormat="1" ht="12">
      <c r="A10" s="111">
        <v>2</v>
      </c>
      <c r="B10" s="113" t="s">
        <v>180</v>
      </c>
      <c r="C10" s="167"/>
      <c r="D10" s="167"/>
      <c r="E10" s="162">
        <v>66462</v>
      </c>
      <c r="F10" s="83">
        <v>66462</v>
      </c>
      <c r="G10" s="84">
        <f>SUM(F10/E10)</f>
        <v>1</v>
      </c>
    </row>
    <row r="11" spans="1:7" s="7" customFormat="1" ht="12">
      <c r="A11" s="111">
        <v>3</v>
      </c>
      <c r="B11" s="113" t="s">
        <v>181</v>
      </c>
      <c r="C11" s="167"/>
      <c r="D11" s="167"/>
      <c r="E11" s="162">
        <v>65802</v>
      </c>
      <c r="F11" s="168">
        <v>65802</v>
      </c>
      <c r="G11" s="84">
        <f>SUM(F11/E11)</f>
        <v>1</v>
      </c>
    </row>
    <row r="12" spans="1:7" s="7" customFormat="1" ht="12">
      <c r="A12" s="111">
        <v>4</v>
      </c>
      <c r="B12" s="113" t="s">
        <v>182</v>
      </c>
      <c r="C12" s="112"/>
      <c r="D12" s="112"/>
      <c r="E12" s="162">
        <v>42832</v>
      </c>
      <c r="F12" s="83">
        <v>42832</v>
      </c>
      <c r="G12" s="84">
        <f>SUM(F12/E12)</f>
        <v>1</v>
      </c>
    </row>
    <row r="13" spans="1:7" s="7" customFormat="1" ht="12">
      <c r="A13" s="111">
        <v>5</v>
      </c>
      <c r="B13" s="113" t="s">
        <v>183</v>
      </c>
      <c r="C13" s="112"/>
      <c r="D13" s="112"/>
      <c r="E13" s="162">
        <v>180270</v>
      </c>
      <c r="F13" s="83">
        <v>180270</v>
      </c>
      <c r="G13" s="84">
        <f>SUM(F13/E13)</f>
        <v>1</v>
      </c>
    </row>
    <row r="14" spans="1:7" ht="12.75" thickBot="1">
      <c r="A14" s="9"/>
      <c r="B14" s="17"/>
      <c r="C14" s="156"/>
      <c r="D14" s="156"/>
      <c r="E14" s="163"/>
      <c r="F14" s="89"/>
      <c r="G14" s="90"/>
    </row>
    <row r="15" spans="1:7" ht="12">
      <c r="A15" s="26"/>
      <c r="B15" s="15"/>
      <c r="C15" s="157"/>
      <c r="D15" s="157"/>
      <c r="E15" s="158"/>
      <c r="F15" s="16"/>
      <c r="G15" s="91"/>
    </row>
    <row r="16" spans="1:8" ht="15.75" thickBot="1">
      <c r="A16" s="27"/>
      <c r="B16" s="28" t="s">
        <v>173</v>
      </c>
      <c r="C16" s="159" t="s">
        <v>97</v>
      </c>
      <c r="D16" s="159" t="s">
        <v>97</v>
      </c>
      <c r="E16" s="154">
        <f>SUM(E8)</f>
        <v>355366</v>
      </c>
      <c r="F16" s="161">
        <f>SUM(F8)</f>
        <v>355366</v>
      </c>
      <c r="G16" s="153">
        <f>SUM(F16/E16)</f>
        <v>1</v>
      </c>
      <c r="H16" s="25"/>
    </row>
  </sheetData>
  <mergeCells count="8">
    <mergeCell ref="A1:G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2008-08-21T10:26:27Z</cp:lastPrinted>
  <dcterms:created xsi:type="dcterms:W3CDTF">2001-05-16T07:18:04Z</dcterms:created>
  <dcterms:modified xsi:type="dcterms:W3CDTF">2008-09-02T07:41:46Z</dcterms:modified>
  <cp:category/>
  <cp:version/>
  <cp:contentType/>
  <cp:contentStatus/>
</cp:coreProperties>
</file>