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4-dotacje dla zakł. budż." sheetId="1" r:id="rId1"/>
  </sheets>
  <definedNames>
    <definedName name="_xlnm.Print_Area" localSheetId="0">'4-dotacje dla zakł. budż.'!$A$1:$G$122</definedName>
  </definedNames>
  <calcPr fullCalcOnLoad="1"/>
</workbook>
</file>

<file path=xl/sharedStrings.xml><?xml version="1.0" encoding="utf-8"?>
<sst xmlns="http://schemas.openxmlformats.org/spreadsheetml/2006/main" count="108" uniqueCount="50">
  <si>
    <t>1.4. Zestawienie udzielonych dotacji w I półroczu 2007 roku.</t>
  </si>
  <si>
    <t>1.4.1. Dotacje dla zakładów budżetowych.</t>
  </si>
  <si>
    <t>w zł</t>
  </si>
  <si>
    <t>Poz.</t>
  </si>
  <si>
    <t>Treść</t>
  </si>
  <si>
    <t>Dział</t>
  </si>
  <si>
    <t>Rozdział</t>
  </si>
  <si>
    <t>Plan</t>
  </si>
  <si>
    <t>Wykonanie</t>
  </si>
  <si>
    <t>Realizacja</t>
  </si>
  <si>
    <t>6:5</t>
  </si>
  <si>
    <t>Zakład Gospodarki Komunalnej</t>
  </si>
  <si>
    <t>i Mieszkaniowej, z tego na:</t>
  </si>
  <si>
    <t>a) eksploatację i remonty budynków</t>
  </si>
  <si>
    <t xml:space="preserve">    komunalnych</t>
  </si>
  <si>
    <t>b) wydatki inwestycyjne</t>
  </si>
  <si>
    <t>c) utrzymanie cmentarzy</t>
  </si>
  <si>
    <t>Szkoła Podstawowa nr 1, z tego na:</t>
  </si>
  <si>
    <t>działalność podstawową</t>
  </si>
  <si>
    <t>dokształcanie i doskonalenie nauczycieli</t>
  </si>
  <si>
    <t>pomoc materialna dla uczniów</t>
  </si>
  <si>
    <t>Szkoła Podstawowa nr 2, z tego na:</t>
  </si>
  <si>
    <t>klasy "0"</t>
  </si>
  <si>
    <t>Szkoła Podstawowa nr 3, z tego na:</t>
  </si>
  <si>
    <t>Szkoła Podstawowa nr 6, z tego na:</t>
  </si>
  <si>
    <t>Szkoła Podstawowa nr 8, z tego na:</t>
  </si>
  <si>
    <t>Szkoła Podstawowa w Tanowie, z tego na:</t>
  </si>
  <si>
    <t>Szkoła Podstawowa w Trzebieży, z tego na:</t>
  </si>
  <si>
    <t>wydatki inwestycyjne</t>
  </si>
  <si>
    <t>Przedszkole Publiczne nr 1, z tego na:</t>
  </si>
  <si>
    <t>Przedszkole Publiczne nr 5, z tego na:</t>
  </si>
  <si>
    <t>Przedszkole Publiczne nr 6, z tego na:</t>
  </si>
  <si>
    <t>Przedszkole Publiczne nr 8, z tego na:</t>
  </si>
  <si>
    <t>Przedszkole Publiczne nr 9, z tego na:</t>
  </si>
  <si>
    <t>Przedszkole Publiczne nr 10, z tego na:</t>
  </si>
  <si>
    <t>Przedszkole Publiczne nr 11, z tego na:</t>
  </si>
  <si>
    <t>Przedszkole Publiczne w Tanowie, z tego na:</t>
  </si>
  <si>
    <t>Przedszkole Publiczne w Trzebieży, z tego na:</t>
  </si>
  <si>
    <t>Gimnazjum nr 1, z tego na:</t>
  </si>
  <si>
    <t>Gimnazjum nr 2, z tego na:</t>
  </si>
  <si>
    <t>Gimnazjum nr 3, z tego na:</t>
  </si>
  <si>
    <t>Gimnazjum nr 4, z tego na:</t>
  </si>
  <si>
    <t>Gimnazjum w Trzebieży, z tego na:</t>
  </si>
  <si>
    <t>Żłobek</t>
  </si>
  <si>
    <t>działalność podstawowa</t>
  </si>
  <si>
    <t>RAZEM</t>
  </si>
  <si>
    <t>x</t>
  </si>
  <si>
    <t>majątk.</t>
  </si>
  <si>
    <t>bież.</t>
  </si>
  <si>
    <t>maj.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</si>
</sst>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i/>
      <u val="single"/>
      <sz val="9"/>
      <name val="Arial CE"/>
      <family val="2"/>
    </font>
    <font>
      <b/>
      <sz val="9"/>
      <name val="Arial CE"/>
      <family val="2"/>
    </font>
    <font>
      <sz val="9"/>
      <color indexed="57"/>
      <name val="Arial CE"/>
      <family val="2"/>
    </font>
    <font>
      <sz val="9"/>
      <color indexed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8" fillId="0" borderId="0" xfId="18" applyFont="1" applyAlignment="1">
      <alignment horizontal="left"/>
      <protection/>
    </xf>
    <xf numFmtId="0" fontId="0" fillId="0" borderId="0" xfId="18">
      <alignment/>
      <protection/>
    </xf>
    <xf numFmtId="0" fontId="8" fillId="0" borderId="0" xfId="18" applyFont="1">
      <alignment/>
      <protection/>
    </xf>
    <xf numFmtId="0" fontId="0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 applyAlignment="1">
      <alignment horizontal="right"/>
      <protection/>
    </xf>
    <xf numFmtId="0" fontId="11" fillId="2" borderId="1" xfId="18" applyFont="1" applyFill="1" applyBorder="1" applyAlignment="1">
      <alignment horizontal="centerContinuous" vertical="center"/>
      <protection/>
    </xf>
    <xf numFmtId="0" fontId="11" fillId="2" borderId="2" xfId="18" applyFont="1" applyFill="1" applyBorder="1" applyAlignment="1">
      <alignment horizontal="centerContinuous" vertical="center"/>
      <protection/>
    </xf>
    <xf numFmtId="0" fontId="11" fillId="2" borderId="2" xfId="18" applyFont="1" applyFill="1" applyBorder="1" applyAlignment="1">
      <alignment horizontal="center" vertical="center"/>
      <protection/>
    </xf>
    <xf numFmtId="0" fontId="11" fillId="2" borderId="3" xfId="18" applyFont="1" applyFill="1" applyBorder="1" applyAlignment="1">
      <alignment horizontal="centerContinuous" vertical="center"/>
      <protection/>
    </xf>
    <xf numFmtId="0" fontId="11" fillId="2" borderId="4" xfId="18" applyFont="1" applyFill="1" applyBorder="1" applyAlignment="1">
      <alignment vertical="center"/>
      <protection/>
    </xf>
    <xf numFmtId="0" fontId="0" fillId="2" borderId="5" xfId="18" applyFont="1" applyFill="1" applyBorder="1" applyAlignment="1">
      <alignment horizontal="center"/>
      <protection/>
    </xf>
    <xf numFmtId="0" fontId="0" fillId="2" borderId="6" xfId="18" applyFont="1" applyFill="1" applyBorder="1" applyAlignment="1">
      <alignment horizontal="center"/>
      <protection/>
    </xf>
    <xf numFmtId="0" fontId="11" fillId="2" borderId="6" xfId="18" applyFont="1" applyFill="1" applyBorder="1" applyAlignment="1">
      <alignment horizontal="centerContinuous"/>
      <protection/>
    </xf>
    <xf numFmtId="0" fontId="11" fillId="2" borderId="7" xfId="18" applyFont="1" applyFill="1" applyBorder="1" applyAlignment="1">
      <alignment horizontal="centerContinuous"/>
      <protection/>
    </xf>
    <xf numFmtId="49" fontId="11" fillId="2" borderId="8" xfId="18" applyNumberFormat="1" applyFont="1" applyFill="1" applyBorder="1" applyAlignment="1">
      <alignment horizontal="center"/>
      <protection/>
    </xf>
    <xf numFmtId="0" fontId="0" fillId="2" borderId="9" xfId="18" applyFont="1" applyFill="1" applyBorder="1" applyAlignment="1">
      <alignment horizontal="centerContinuous"/>
      <protection/>
    </xf>
    <xf numFmtId="0" fontId="0" fillId="2" borderId="10" xfId="18" applyFont="1" applyFill="1" applyBorder="1" applyAlignment="1">
      <alignment horizontal="centerContinuous"/>
      <protection/>
    </xf>
    <xf numFmtId="0" fontId="0" fillId="2" borderId="10" xfId="18" applyFont="1" applyFill="1" applyBorder="1" applyAlignment="1">
      <alignment horizontal="center"/>
      <protection/>
    </xf>
    <xf numFmtId="0" fontId="0" fillId="2" borderId="11" xfId="18" applyFont="1" applyFill="1" applyBorder="1" applyAlignment="1">
      <alignment horizontal="center"/>
      <protection/>
    </xf>
    <xf numFmtId="0" fontId="0" fillId="0" borderId="12" xfId="18" applyFont="1" applyBorder="1" applyAlignment="1">
      <alignment horizontal="center"/>
      <protection/>
    </xf>
    <xf numFmtId="0" fontId="0" fillId="0" borderId="13" xfId="18" applyFont="1" applyBorder="1">
      <alignment/>
      <protection/>
    </xf>
    <xf numFmtId="0" fontId="0" fillId="0" borderId="14" xfId="18" applyFont="1" applyBorder="1">
      <alignment/>
      <protection/>
    </xf>
    <xf numFmtId="0" fontId="0" fillId="0" borderId="13" xfId="18" applyFont="1" applyBorder="1" applyAlignment="1">
      <alignment horizontal="center"/>
      <protection/>
    </xf>
    <xf numFmtId="3" fontId="0" fillId="0" borderId="13" xfId="18" applyNumberFormat="1" applyFont="1" applyBorder="1">
      <alignment/>
      <protection/>
    </xf>
    <xf numFmtId="4" fontId="0" fillId="0" borderId="13" xfId="18" applyNumberFormat="1" applyFont="1" applyBorder="1">
      <alignment/>
      <protection/>
    </xf>
    <xf numFmtId="3" fontId="11" fillId="0" borderId="6" xfId="18" applyNumberFormat="1" applyFont="1" applyBorder="1">
      <alignment/>
      <protection/>
    </xf>
    <xf numFmtId="4" fontId="11" fillId="0" borderId="6" xfId="18" applyNumberFormat="1" applyFont="1" applyBorder="1">
      <alignment/>
      <protection/>
    </xf>
    <xf numFmtId="10" fontId="11" fillId="0" borderId="8" xfId="20" applyNumberFormat="1" applyFont="1" applyBorder="1" applyAlignment="1">
      <alignment/>
    </xf>
    <xf numFmtId="3" fontId="0" fillId="0" borderId="0" xfId="18" applyNumberFormat="1">
      <alignment/>
      <protection/>
    </xf>
    <xf numFmtId="0" fontId="0" fillId="0" borderId="12" xfId="18" applyFont="1" applyBorder="1">
      <alignment/>
      <protection/>
    </xf>
    <xf numFmtId="0" fontId="0" fillId="0" borderId="15" xfId="18" applyBorder="1">
      <alignment/>
      <protection/>
    </xf>
    <xf numFmtId="4" fontId="0" fillId="0" borderId="15" xfId="18" applyNumberFormat="1" applyBorder="1">
      <alignment/>
      <protection/>
    </xf>
    <xf numFmtId="10" fontId="0" fillId="0" borderId="14" xfId="18" applyNumberFormat="1" applyBorder="1">
      <alignment/>
      <protection/>
    </xf>
    <xf numFmtId="10" fontId="0" fillId="0" borderId="14" xfId="20" applyNumberFormat="1" applyFont="1" applyBorder="1" applyAlignment="1">
      <alignment/>
    </xf>
    <xf numFmtId="0" fontId="12" fillId="0" borderId="0" xfId="18" applyFont="1">
      <alignment/>
      <protection/>
    </xf>
    <xf numFmtId="0" fontId="0" fillId="0" borderId="5" xfId="18" applyFont="1" applyBorder="1">
      <alignment/>
      <protection/>
    </xf>
    <xf numFmtId="0" fontId="0" fillId="0" borderId="6" xfId="18" applyFont="1" applyBorder="1">
      <alignment/>
      <protection/>
    </xf>
    <xf numFmtId="0" fontId="0" fillId="0" borderId="6" xfId="18" applyFont="1" applyBorder="1" applyAlignment="1">
      <alignment horizontal="center"/>
      <protection/>
    </xf>
    <xf numFmtId="3" fontId="0" fillId="0" borderId="6" xfId="18" applyNumberFormat="1" applyFont="1" applyBorder="1">
      <alignment/>
      <protection/>
    </xf>
    <xf numFmtId="4" fontId="0" fillId="0" borderId="6" xfId="18" applyNumberFormat="1" applyFont="1" applyBorder="1">
      <alignment/>
      <protection/>
    </xf>
    <xf numFmtId="10" fontId="0" fillId="0" borderId="8" xfId="20" applyNumberFormat="1" applyFont="1" applyBorder="1" applyAlignment="1">
      <alignment/>
    </xf>
    <xf numFmtId="0" fontId="12" fillId="0" borderId="12" xfId="18" applyFont="1" applyBorder="1" applyAlignment="1">
      <alignment horizontal="right"/>
      <protection/>
    </xf>
    <xf numFmtId="0" fontId="12" fillId="0" borderId="0" xfId="18" applyFont="1" applyAlignment="1">
      <alignment horizontal="right"/>
      <protection/>
    </xf>
    <xf numFmtId="9" fontId="0" fillId="0" borderId="14" xfId="20" applyNumberFormat="1" applyFont="1" applyBorder="1" applyAlignment="1">
      <alignment/>
    </xf>
    <xf numFmtId="3" fontId="11" fillId="0" borderId="7" xfId="18" applyNumberFormat="1" applyFont="1" applyBorder="1">
      <alignment/>
      <protection/>
    </xf>
    <xf numFmtId="4" fontId="11" fillId="0" borderId="7" xfId="18" applyNumberFormat="1" applyFont="1" applyBorder="1">
      <alignment/>
      <protection/>
    </xf>
    <xf numFmtId="4" fontId="0" fillId="0" borderId="0" xfId="18" applyNumberFormat="1">
      <alignment/>
      <protection/>
    </xf>
    <xf numFmtId="0" fontId="0" fillId="0" borderId="15" xfId="18" applyFont="1" applyBorder="1" applyAlignment="1">
      <alignment horizontal="center"/>
      <protection/>
    </xf>
    <xf numFmtId="3" fontId="0" fillId="0" borderId="15" xfId="18" applyNumberFormat="1" applyFont="1" applyBorder="1">
      <alignment/>
      <protection/>
    </xf>
    <xf numFmtId="4" fontId="0" fillId="0" borderId="0" xfId="18" applyNumberFormat="1" applyFont="1" applyBorder="1">
      <alignment/>
      <protection/>
    </xf>
    <xf numFmtId="4" fontId="0" fillId="0" borderId="15" xfId="18" applyNumberFormat="1" applyFont="1" applyBorder="1">
      <alignment/>
      <protection/>
    </xf>
    <xf numFmtId="0" fontId="0" fillId="0" borderId="5" xfId="18" applyFont="1" applyBorder="1" applyAlignment="1">
      <alignment horizontal="center"/>
      <protection/>
    </xf>
    <xf numFmtId="0" fontId="0" fillId="0" borderId="7" xfId="18" applyFont="1" applyBorder="1" applyAlignment="1">
      <alignment horizontal="center"/>
      <protection/>
    </xf>
    <xf numFmtId="3" fontId="0" fillId="0" borderId="7" xfId="18" applyNumberFormat="1" applyFont="1" applyBorder="1">
      <alignment/>
      <protection/>
    </xf>
    <xf numFmtId="4" fontId="0" fillId="0" borderId="7" xfId="18" applyNumberFormat="1" applyFont="1" applyBorder="1">
      <alignment/>
      <protection/>
    </xf>
    <xf numFmtId="0" fontId="0" fillId="0" borderId="0" xfId="18" applyFont="1" applyBorder="1" applyAlignment="1">
      <alignment horizontal="center"/>
      <protection/>
    </xf>
    <xf numFmtId="3" fontId="0" fillId="0" borderId="0" xfId="18" applyNumberFormat="1" applyFont="1">
      <alignment/>
      <protection/>
    </xf>
    <xf numFmtId="4" fontId="0" fillId="0" borderId="0" xfId="18" applyNumberFormat="1" applyFont="1">
      <alignment/>
      <protection/>
    </xf>
    <xf numFmtId="0" fontId="0" fillId="0" borderId="9" xfId="18" applyFont="1" applyBorder="1" applyAlignment="1">
      <alignment horizontal="center"/>
      <protection/>
    </xf>
    <xf numFmtId="0" fontId="0" fillId="0" borderId="10" xfId="18" applyFont="1" applyBorder="1">
      <alignment/>
      <protection/>
    </xf>
    <xf numFmtId="0" fontId="0" fillId="0" borderId="10" xfId="18" applyFont="1" applyBorder="1" applyAlignment="1">
      <alignment horizontal="center"/>
      <protection/>
    </xf>
    <xf numFmtId="3" fontId="0" fillId="0" borderId="10" xfId="18" applyNumberFormat="1" applyFont="1" applyBorder="1">
      <alignment/>
      <protection/>
    </xf>
    <xf numFmtId="4" fontId="0" fillId="0" borderId="10" xfId="18" applyNumberFormat="1" applyFont="1" applyBorder="1">
      <alignment/>
      <protection/>
    </xf>
    <xf numFmtId="10" fontId="0" fillId="0" borderId="11" xfId="20" applyNumberFormat="1" applyFont="1" applyBorder="1" applyAlignment="1">
      <alignment/>
    </xf>
    <xf numFmtId="0" fontId="0" fillId="2" borderId="16" xfId="18" applyFont="1" applyFill="1" applyBorder="1" applyAlignment="1">
      <alignment horizontal="center"/>
      <protection/>
    </xf>
    <xf numFmtId="0" fontId="0" fillId="2" borderId="17" xfId="18" applyFont="1" applyFill="1" applyBorder="1" applyAlignment="1">
      <alignment horizontal="center"/>
      <protection/>
    </xf>
    <xf numFmtId="3" fontId="0" fillId="2" borderId="17" xfId="18" applyNumberFormat="1" applyFont="1" applyFill="1" applyBorder="1" applyAlignment="1">
      <alignment horizontal="center"/>
      <protection/>
    </xf>
    <xf numFmtId="0" fontId="0" fillId="2" borderId="18" xfId="20" applyNumberFormat="1" applyFont="1" applyFill="1" applyBorder="1" applyAlignment="1">
      <alignment horizontal="center"/>
    </xf>
    <xf numFmtId="3" fontId="0" fillId="0" borderId="13" xfId="18" applyNumberFormat="1" applyFont="1" applyBorder="1" applyAlignment="1">
      <alignment horizontal="center"/>
      <protection/>
    </xf>
    <xf numFmtId="0" fontId="0" fillId="0" borderId="14" xfId="20" applyNumberFormat="1" applyFont="1" applyBorder="1" applyAlignment="1">
      <alignment horizontal="center"/>
    </xf>
    <xf numFmtId="0" fontId="0" fillId="0" borderId="19" xfId="18" applyFont="1" applyBorder="1" applyAlignment="1">
      <alignment horizontal="center"/>
      <protection/>
    </xf>
    <xf numFmtId="0" fontId="0" fillId="0" borderId="7" xfId="18" applyFont="1" applyBorder="1">
      <alignment/>
      <protection/>
    </xf>
    <xf numFmtId="0" fontId="0" fillId="0" borderId="20" xfId="18" applyFont="1" applyBorder="1" applyAlignment="1">
      <alignment horizontal="center"/>
      <protection/>
    </xf>
    <xf numFmtId="0" fontId="0" fillId="0" borderId="21" xfId="18" applyFont="1" applyBorder="1">
      <alignment/>
      <protection/>
    </xf>
    <xf numFmtId="0" fontId="0" fillId="0" borderId="21" xfId="18" applyFont="1" applyBorder="1" applyAlignment="1">
      <alignment horizontal="center"/>
      <protection/>
    </xf>
    <xf numFmtId="3" fontId="0" fillId="0" borderId="21" xfId="18" applyNumberFormat="1" applyFont="1" applyBorder="1">
      <alignment/>
      <protection/>
    </xf>
    <xf numFmtId="4" fontId="0" fillId="0" borderId="21" xfId="18" applyNumberFormat="1" applyFont="1" applyBorder="1">
      <alignment/>
      <protection/>
    </xf>
    <xf numFmtId="10" fontId="0" fillId="0" borderId="22" xfId="20" applyNumberFormat="1" applyFont="1" applyBorder="1" applyAlignment="1">
      <alignment/>
    </xf>
    <xf numFmtId="0" fontId="13" fillId="0" borderId="0" xfId="18" applyFont="1">
      <alignment/>
      <protection/>
    </xf>
    <xf numFmtId="0" fontId="0" fillId="0" borderId="1" xfId="18" applyFont="1" applyBorder="1" applyAlignment="1">
      <alignment horizontal="center"/>
      <protection/>
    </xf>
    <xf numFmtId="0" fontId="0" fillId="0" borderId="2" xfId="18" applyFont="1" applyBorder="1">
      <alignment/>
      <protection/>
    </xf>
    <xf numFmtId="0" fontId="0" fillId="0" borderId="2" xfId="18" applyFont="1" applyBorder="1" applyAlignment="1">
      <alignment horizontal="center"/>
      <protection/>
    </xf>
    <xf numFmtId="3" fontId="0" fillId="0" borderId="2" xfId="18" applyNumberFormat="1" applyFont="1" applyBorder="1">
      <alignment/>
      <protection/>
    </xf>
    <xf numFmtId="4" fontId="0" fillId="0" borderId="2" xfId="18" applyNumberFormat="1" applyFont="1" applyBorder="1">
      <alignment/>
      <protection/>
    </xf>
    <xf numFmtId="10" fontId="0" fillId="0" borderId="4" xfId="20" applyNumberFormat="1" applyFont="1" applyBorder="1" applyAlignment="1">
      <alignment/>
    </xf>
    <xf numFmtId="0" fontId="14" fillId="0" borderId="10" xfId="18" applyFont="1" applyBorder="1">
      <alignment/>
      <protection/>
    </xf>
    <xf numFmtId="0" fontId="14" fillId="0" borderId="10" xfId="18" applyFont="1" applyBorder="1" applyAlignment="1">
      <alignment horizontal="center"/>
      <protection/>
    </xf>
    <xf numFmtId="3" fontId="14" fillId="0" borderId="10" xfId="18" applyNumberFormat="1" applyFont="1" applyBorder="1" applyAlignment="1">
      <alignment horizontal="center"/>
      <protection/>
    </xf>
    <xf numFmtId="3" fontId="14" fillId="0" borderId="10" xfId="18" applyNumberFormat="1" applyFont="1" applyBorder="1">
      <alignment/>
      <protection/>
    </xf>
    <xf numFmtId="4" fontId="14" fillId="0" borderId="10" xfId="18" applyNumberFormat="1" applyFont="1" applyBorder="1">
      <alignment/>
      <protection/>
    </xf>
    <xf numFmtId="10" fontId="14" fillId="0" borderId="11" xfId="20" applyNumberFormat="1" applyFont="1" applyBorder="1" applyAlignment="1">
      <alignment/>
    </xf>
    <xf numFmtId="3" fontId="11" fillId="0" borderId="0" xfId="18" applyNumberFormat="1" applyFont="1">
      <alignment/>
      <protection/>
    </xf>
    <xf numFmtId="4" fontId="11" fillId="0" borderId="0" xfId="18" applyNumberFormat="1" applyFont="1">
      <alignment/>
      <protection/>
    </xf>
    <xf numFmtId="0" fontId="0" fillId="0" borderId="0" xfId="18" applyFont="1" applyAlignment="1">
      <alignment horizontal="right"/>
      <protection/>
    </xf>
    <xf numFmtId="166" fontId="0" fillId="0" borderId="0" xfId="15" applyNumberFormat="1" applyAlignment="1">
      <alignment/>
    </xf>
    <xf numFmtId="0" fontId="0" fillId="0" borderId="0" xfId="18" applyAlignment="1">
      <alignment horizontal="right"/>
      <protection/>
    </xf>
    <xf numFmtId="166" fontId="11" fillId="0" borderId="0" xfId="15" applyNumberFormat="1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Informacja o wykonaniu budżetu za I kwartał 200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142"/>
  <sheetViews>
    <sheetView showGridLines="0" tabSelected="1" view="pageBreakPreview" zoomScaleSheetLayoutView="100" workbookViewId="0" topLeftCell="A1">
      <selection activeCell="H3" sqref="H3"/>
    </sheetView>
  </sheetViews>
  <sheetFormatPr defaultColWidth="9.00390625" defaultRowHeight="12"/>
  <cols>
    <col min="1" max="1" width="5.25390625" style="2" customWidth="1"/>
    <col min="2" max="2" width="38.00390625" style="2" customWidth="1"/>
    <col min="3" max="3" width="6.75390625" style="2" customWidth="1"/>
    <col min="4" max="4" width="11.625" style="2" customWidth="1"/>
    <col min="5" max="5" width="13.25390625" style="2" bestFit="1" customWidth="1"/>
    <col min="6" max="6" width="14.75390625" style="2" customWidth="1"/>
    <col min="7" max="7" width="9.625" style="2" customWidth="1"/>
    <col min="8" max="9" width="10.00390625" style="2" bestFit="1" customWidth="1"/>
    <col min="10" max="10" width="13.375" style="2" bestFit="1" customWidth="1"/>
    <col min="11" max="16384" width="9.12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6" ht="18">
      <c r="A2" s="3"/>
      <c r="B2" s="3"/>
      <c r="C2" s="3"/>
      <c r="D2" s="3"/>
      <c r="E2" s="3"/>
      <c r="F2" s="4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5" thickBot="1">
      <c r="A4" s="5"/>
      <c r="B4" s="5"/>
      <c r="C4" s="5"/>
      <c r="D4" s="5"/>
      <c r="E4" s="5"/>
      <c r="F4" s="5"/>
      <c r="G4" s="6" t="s">
        <v>2</v>
      </c>
    </row>
    <row r="5" spans="1:7" ht="24" customHeight="1">
      <c r="A5" s="7" t="s">
        <v>3</v>
      </c>
      <c r="B5" s="8" t="s">
        <v>4</v>
      </c>
      <c r="C5" s="8" t="s">
        <v>5</v>
      </c>
      <c r="D5" s="8" t="s">
        <v>6</v>
      </c>
      <c r="E5" s="9" t="s">
        <v>7</v>
      </c>
      <c r="F5" s="10" t="s">
        <v>8</v>
      </c>
      <c r="G5" s="11" t="s">
        <v>9</v>
      </c>
    </row>
    <row r="6" spans="1:7" ht="12" customHeight="1">
      <c r="A6" s="12"/>
      <c r="B6" s="13"/>
      <c r="C6" s="13"/>
      <c r="D6" s="13"/>
      <c r="E6" s="14"/>
      <c r="F6" s="15"/>
      <c r="G6" s="16" t="s">
        <v>10</v>
      </c>
    </row>
    <row r="7" spans="1:7" ht="12.75" thickBo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9">
        <v>6</v>
      </c>
      <c r="G7" s="20">
        <v>7</v>
      </c>
    </row>
    <row r="8" spans="1:7" ht="12">
      <c r="A8" s="21"/>
      <c r="B8" s="22"/>
      <c r="C8" s="22"/>
      <c r="D8" s="22"/>
      <c r="E8" s="22"/>
      <c r="F8" s="22"/>
      <c r="G8" s="23"/>
    </row>
    <row r="9" spans="1:7" ht="12">
      <c r="A9" s="21">
        <v>1</v>
      </c>
      <c r="B9" s="22" t="s">
        <v>11</v>
      </c>
      <c r="C9" s="24"/>
      <c r="D9" s="24"/>
      <c r="E9" s="25"/>
      <c r="F9" s="26"/>
      <c r="G9" s="23"/>
    </row>
    <row r="10" spans="1:9" ht="12">
      <c r="A10" s="21"/>
      <c r="B10" s="22" t="s">
        <v>12</v>
      </c>
      <c r="C10" s="24"/>
      <c r="D10" s="24"/>
      <c r="E10" s="27">
        <f>SUM(E12:E14)</f>
        <v>4954000</v>
      </c>
      <c r="F10" s="28">
        <f>SUM(F12:F14)</f>
        <v>1705000</v>
      </c>
      <c r="G10" s="29">
        <f>SUM(F10/E10)</f>
        <v>0.3442</v>
      </c>
      <c r="I10" s="30"/>
    </row>
    <row r="11" spans="1:7" ht="12">
      <c r="A11" s="31"/>
      <c r="B11" s="22" t="s">
        <v>13</v>
      </c>
      <c r="C11" s="32"/>
      <c r="D11" s="32"/>
      <c r="E11" s="32"/>
      <c r="F11" s="33"/>
      <c r="G11" s="34"/>
    </row>
    <row r="12" spans="1:7" ht="12">
      <c r="A12" s="21"/>
      <c r="B12" s="22" t="s">
        <v>14</v>
      </c>
      <c r="C12" s="24">
        <v>700</v>
      </c>
      <c r="D12" s="24">
        <v>70001</v>
      </c>
      <c r="E12" s="25">
        <v>2597000</v>
      </c>
      <c r="F12" s="26">
        <v>1320000</v>
      </c>
      <c r="G12" s="35">
        <f>SUM(F12/E12)</f>
        <v>0.5083</v>
      </c>
    </row>
    <row r="13" spans="1:10" ht="12">
      <c r="A13" s="21"/>
      <c r="B13" s="22" t="s">
        <v>15</v>
      </c>
      <c r="C13" s="24">
        <v>700</v>
      </c>
      <c r="D13" s="24">
        <v>70001</v>
      </c>
      <c r="E13" s="25">
        <v>2189000</v>
      </c>
      <c r="F13" s="26">
        <v>301000</v>
      </c>
      <c r="G13" s="35">
        <f>SUM(F13/E13)</f>
        <v>0.1375</v>
      </c>
      <c r="H13" s="36"/>
      <c r="I13" s="36"/>
      <c r="J13" s="36"/>
    </row>
    <row r="14" spans="1:10" ht="12">
      <c r="A14" s="37"/>
      <c r="B14" s="38" t="s">
        <v>16</v>
      </c>
      <c r="C14" s="39">
        <v>900</v>
      </c>
      <c r="D14" s="39">
        <v>90095</v>
      </c>
      <c r="E14" s="40">
        <v>168000</v>
      </c>
      <c r="F14" s="41">
        <v>84000</v>
      </c>
      <c r="G14" s="42">
        <f>SUM(F14/E14)</f>
        <v>0.5</v>
      </c>
      <c r="H14" s="43"/>
      <c r="I14" s="44"/>
      <c r="J14" s="44"/>
    </row>
    <row r="15" spans="1:7" ht="12">
      <c r="A15" s="21"/>
      <c r="B15" s="22"/>
      <c r="C15" s="24"/>
      <c r="D15" s="24"/>
      <c r="E15" s="25"/>
      <c r="F15" s="25"/>
      <c r="G15" s="45"/>
    </row>
    <row r="16" spans="1:10" ht="12">
      <c r="A16" s="21">
        <v>2</v>
      </c>
      <c r="B16" s="22" t="s">
        <v>17</v>
      </c>
      <c r="C16" s="24"/>
      <c r="D16" s="24"/>
      <c r="E16" s="46">
        <f>SUM(E17:E19)</f>
        <v>1822828</v>
      </c>
      <c r="F16" s="47">
        <f>SUM(F17:F19)</f>
        <v>1081180</v>
      </c>
      <c r="G16" s="29">
        <f>SUM(F16/E16)</f>
        <v>0.5931</v>
      </c>
      <c r="I16" s="30"/>
      <c r="J16" s="48"/>
    </row>
    <row r="17" spans="1:10" ht="12">
      <c r="A17" s="21"/>
      <c r="B17" s="22" t="s">
        <v>18</v>
      </c>
      <c r="C17" s="24">
        <v>801</v>
      </c>
      <c r="D17" s="49">
        <v>80101</v>
      </c>
      <c r="E17" s="50">
        <v>1787668</v>
      </c>
      <c r="F17" s="51">
        <v>1046020</v>
      </c>
      <c r="G17" s="35">
        <f>SUM(F17/E17)</f>
        <v>0.5851</v>
      </c>
      <c r="I17" s="30"/>
      <c r="J17" s="48"/>
    </row>
    <row r="18" spans="1:10" ht="12">
      <c r="A18" s="21"/>
      <c r="B18" s="22" t="s">
        <v>19</v>
      </c>
      <c r="C18" s="24">
        <v>801</v>
      </c>
      <c r="D18" s="49">
        <v>80146</v>
      </c>
      <c r="E18" s="50">
        <v>4700</v>
      </c>
      <c r="F18" s="52">
        <v>4700</v>
      </c>
      <c r="G18" s="35">
        <f>SUM(F18/E18)</f>
        <v>1</v>
      </c>
      <c r="I18" s="30"/>
      <c r="J18" s="48"/>
    </row>
    <row r="19" spans="1:10" ht="12">
      <c r="A19" s="53"/>
      <c r="B19" s="38" t="s">
        <v>20</v>
      </c>
      <c r="C19" s="39">
        <v>854</v>
      </c>
      <c r="D19" s="54">
        <v>85415</v>
      </c>
      <c r="E19" s="55">
        <v>30460</v>
      </c>
      <c r="F19" s="56">
        <v>30460</v>
      </c>
      <c r="G19" s="42">
        <f>SUM(F19/E19)</f>
        <v>1</v>
      </c>
      <c r="I19" s="30"/>
      <c r="J19" s="48"/>
    </row>
    <row r="20" spans="1:10" ht="12">
      <c r="A20" s="21"/>
      <c r="B20" s="22"/>
      <c r="C20" s="49"/>
      <c r="D20" s="49"/>
      <c r="E20" s="50"/>
      <c r="F20" s="51"/>
      <c r="G20" s="35"/>
      <c r="I20" s="30"/>
      <c r="J20" s="30"/>
    </row>
    <row r="21" spans="1:10" ht="12">
      <c r="A21" s="21">
        <v>3</v>
      </c>
      <c r="B21" s="22" t="s">
        <v>21</v>
      </c>
      <c r="C21" s="49"/>
      <c r="D21" s="49"/>
      <c r="E21" s="46">
        <f>SUM(E22:E25)</f>
        <v>1130660</v>
      </c>
      <c r="F21" s="47">
        <f>SUM(F22:F25)</f>
        <v>736750</v>
      </c>
      <c r="G21" s="29">
        <f>SUM(F21/E21)</f>
        <v>0.6516</v>
      </c>
      <c r="I21" s="30"/>
      <c r="J21" s="30"/>
    </row>
    <row r="22" spans="1:7" ht="12">
      <c r="A22" s="21"/>
      <c r="B22" s="22" t="s">
        <v>18</v>
      </c>
      <c r="C22" s="49">
        <v>801</v>
      </c>
      <c r="D22" s="57">
        <v>80101</v>
      </c>
      <c r="E22" s="25">
        <v>1028930</v>
      </c>
      <c r="F22" s="26">
        <v>657020</v>
      </c>
      <c r="G22" s="35">
        <f>SUM(F22/E22)</f>
        <v>0.6385</v>
      </c>
    </row>
    <row r="23" spans="1:7" ht="12">
      <c r="A23" s="21"/>
      <c r="B23" s="22" t="s">
        <v>22</v>
      </c>
      <c r="C23" s="49">
        <v>801</v>
      </c>
      <c r="D23" s="57">
        <v>80103</v>
      </c>
      <c r="E23" s="25">
        <v>81000</v>
      </c>
      <c r="F23" s="26">
        <v>59000</v>
      </c>
      <c r="G23" s="35">
        <f>SUM(F23/E23)</f>
        <v>0.7284</v>
      </c>
    </row>
    <row r="24" spans="1:10" ht="12">
      <c r="A24" s="21"/>
      <c r="B24" s="22" t="s">
        <v>19</v>
      </c>
      <c r="C24" s="49">
        <v>801</v>
      </c>
      <c r="D24" s="24">
        <v>80146</v>
      </c>
      <c r="E24" s="25">
        <v>10500</v>
      </c>
      <c r="F24" s="26">
        <v>10500</v>
      </c>
      <c r="G24" s="35">
        <f>SUM(F24/E24)</f>
        <v>1</v>
      </c>
      <c r="H24" s="43"/>
      <c r="I24" s="44"/>
      <c r="J24" s="44"/>
    </row>
    <row r="25" spans="1:7" ht="12">
      <c r="A25" s="53"/>
      <c r="B25" s="38" t="s">
        <v>20</v>
      </c>
      <c r="C25" s="39">
        <v>854</v>
      </c>
      <c r="D25" s="54">
        <v>85415</v>
      </c>
      <c r="E25" s="40">
        <v>10230</v>
      </c>
      <c r="F25" s="41">
        <v>10230</v>
      </c>
      <c r="G25" s="42">
        <f>SUM(F25/E25)</f>
        <v>1</v>
      </c>
    </row>
    <row r="26" spans="1:7" ht="12">
      <c r="A26" s="21"/>
      <c r="B26" s="22"/>
      <c r="C26" s="24"/>
      <c r="D26" s="24"/>
      <c r="E26" s="25"/>
      <c r="F26" s="26"/>
      <c r="G26" s="35"/>
    </row>
    <row r="27" spans="1:10" ht="12">
      <c r="A27" s="21">
        <v>4</v>
      </c>
      <c r="B27" s="22" t="s">
        <v>23</v>
      </c>
      <c r="C27" s="24"/>
      <c r="D27" s="24"/>
      <c r="E27" s="27">
        <f>SUM(E28:E30)</f>
        <v>2457116</v>
      </c>
      <c r="F27" s="28">
        <f>SUM(F28:F30)</f>
        <v>1492830</v>
      </c>
      <c r="G27" s="29">
        <f>SUM(F27/E27)</f>
        <v>0.6076</v>
      </c>
      <c r="I27" s="58"/>
      <c r="J27" s="59"/>
    </row>
    <row r="28" spans="1:10" ht="12">
      <c r="A28" s="21"/>
      <c r="B28" s="22" t="s">
        <v>18</v>
      </c>
      <c r="C28" s="24">
        <v>801</v>
      </c>
      <c r="D28" s="24">
        <v>80101</v>
      </c>
      <c r="E28" s="25">
        <v>2416996</v>
      </c>
      <c r="F28" s="26">
        <v>1456720</v>
      </c>
      <c r="G28" s="35">
        <f>SUM(F28/E28)</f>
        <v>0.6027</v>
      </c>
      <c r="I28" s="58"/>
      <c r="J28" s="59"/>
    </row>
    <row r="29" spans="1:10" ht="12">
      <c r="A29" s="21"/>
      <c r="B29" s="22" t="s">
        <v>19</v>
      </c>
      <c r="C29" s="24">
        <v>801</v>
      </c>
      <c r="D29" s="24">
        <v>80146</v>
      </c>
      <c r="E29" s="25">
        <v>14200</v>
      </c>
      <c r="F29" s="26">
        <v>10190</v>
      </c>
      <c r="G29" s="35">
        <f>SUM(F29/E29)</f>
        <v>0.7176</v>
      </c>
      <c r="I29" s="58"/>
      <c r="J29" s="59"/>
    </row>
    <row r="30" spans="1:10" ht="12">
      <c r="A30" s="53"/>
      <c r="B30" s="38" t="s">
        <v>20</v>
      </c>
      <c r="C30" s="39">
        <v>854</v>
      </c>
      <c r="D30" s="54">
        <v>85415</v>
      </c>
      <c r="E30" s="40">
        <v>25920</v>
      </c>
      <c r="F30" s="41">
        <v>25920</v>
      </c>
      <c r="G30" s="42">
        <f>SUM(F30/E30)</f>
        <v>1</v>
      </c>
      <c r="I30" s="30"/>
      <c r="J30" s="30"/>
    </row>
    <row r="31" spans="1:10" ht="12">
      <c r="A31" s="21"/>
      <c r="B31" s="22"/>
      <c r="C31" s="24"/>
      <c r="D31" s="24"/>
      <c r="E31" s="25"/>
      <c r="F31" s="26"/>
      <c r="G31" s="35"/>
      <c r="I31" s="30"/>
      <c r="J31" s="30"/>
    </row>
    <row r="32" spans="1:10" ht="12">
      <c r="A32" s="21">
        <v>5</v>
      </c>
      <c r="B32" s="22" t="s">
        <v>24</v>
      </c>
      <c r="C32" s="24"/>
      <c r="D32" s="24"/>
      <c r="E32" s="27">
        <f>SUM(E33:E36)</f>
        <v>1250391</v>
      </c>
      <c r="F32" s="28">
        <f>SUM(F33:F36)</f>
        <v>752691</v>
      </c>
      <c r="G32" s="29">
        <f>SUM(F32/E32)</f>
        <v>0.602</v>
      </c>
      <c r="I32" s="30"/>
      <c r="J32" s="30"/>
    </row>
    <row r="33" spans="1:7" ht="12">
      <c r="A33" s="21"/>
      <c r="B33" s="22" t="s">
        <v>18</v>
      </c>
      <c r="C33" s="24">
        <v>801</v>
      </c>
      <c r="D33" s="24">
        <v>80101</v>
      </c>
      <c r="E33" s="25">
        <v>1177261</v>
      </c>
      <c r="F33" s="26">
        <v>701261</v>
      </c>
      <c r="G33" s="35">
        <f>SUM(F33/E33)</f>
        <v>0.5957</v>
      </c>
    </row>
    <row r="34" spans="1:10" ht="12">
      <c r="A34" s="21"/>
      <c r="B34" s="22" t="s">
        <v>22</v>
      </c>
      <c r="C34" s="24">
        <v>801</v>
      </c>
      <c r="D34" s="24">
        <v>80103</v>
      </c>
      <c r="E34" s="25">
        <v>49100</v>
      </c>
      <c r="F34" s="26">
        <v>28400</v>
      </c>
      <c r="G34" s="35">
        <f>SUM(F34/E34)</f>
        <v>0.5784</v>
      </c>
      <c r="J34" s="36"/>
    </row>
    <row r="35" spans="1:10" ht="12">
      <c r="A35" s="21"/>
      <c r="B35" s="22" t="s">
        <v>19</v>
      </c>
      <c r="C35" s="24">
        <v>801</v>
      </c>
      <c r="D35" s="24">
        <v>80146</v>
      </c>
      <c r="E35" s="25">
        <v>3800</v>
      </c>
      <c r="F35" s="26">
        <v>2800</v>
      </c>
      <c r="G35" s="35">
        <f>SUM(F35/E35)</f>
        <v>0.7368</v>
      </c>
      <c r="I35" s="30"/>
      <c r="J35" s="30"/>
    </row>
    <row r="36" spans="1:7" ht="12">
      <c r="A36" s="53"/>
      <c r="B36" s="38" t="s">
        <v>20</v>
      </c>
      <c r="C36" s="39">
        <v>854</v>
      </c>
      <c r="D36" s="54">
        <v>85415</v>
      </c>
      <c r="E36" s="40">
        <v>20230</v>
      </c>
      <c r="F36" s="41">
        <v>20230</v>
      </c>
      <c r="G36" s="42">
        <f>SUM(F36/E36)</f>
        <v>1</v>
      </c>
    </row>
    <row r="37" spans="1:7" ht="12">
      <c r="A37" s="21"/>
      <c r="B37" s="22"/>
      <c r="C37" s="24"/>
      <c r="D37" s="24"/>
      <c r="E37" s="25"/>
      <c r="F37" s="26"/>
      <c r="G37" s="35"/>
    </row>
    <row r="38" spans="1:7" ht="12">
      <c r="A38" s="21">
        <v>6</v>
      </c>
      <c r="B38" s="22" t="s">
        <v>25</v>
      </c>
      <c r="C38" s="24"/>
      <c r="D38" s="24"/>
      <c r="E38" s="27">
        <f>SUM(E39:E41)</f>
        <v>5958360</v>
      </c>
      <c r="F38" s="28">
        <f>SUM(F39:F41)</f>
        <v>3510060</v>
      </c>
      <c r="G38" s="29">
        <f>SUM(F38/E38)</f>
        <v>0.5891</v>
      </c>
    </row>
    <row r="39" spans="1:7" ht="12">
      <c r="A39" s="21"/>
      <c r="B39" s="22" t="s">
        <v>18</v>
      </c>
      <c r="C39" s="24">
        <v>801</v>
      </c>
      <c r="D39" s="24">
        <v>80101</v>
      </c>
      <c r="E39" s="25">
        <v>5892380</v>
      </c>
      <c r="F39" s="26">
        <v>3454080</v>
      </c>
      <c r="G39" s="35">
        <f>SUM(F39/E39)</f>
        <v>0.5862</v>
      </c>
    </row>
    <row r="40" spans="1:7" ht="12">
      <c r="A40" s="21"/>
      <c r="B40" s="22" t="s">
        <v>19</v>
      </c>
      <c r="C40" s="24">
        <v>801</v>
      </c>
      <c r="D40" s="24">
        <v>80146</v>
      </c>
      <c r="E40" s="25">
        <v>28900</v>
      </c>
      <c r="F40" s="26">
        <v>18900</v>
      </c>
      <c r="G40" s="35">
        <f>SUM(F40/E40)</f>
        <v>0.654</v>
      </c>
    </row>
    <row r="41" spans="1:9" ht="12">
      <c r="A41" s="53"/>
      <c r="B41" s="38" t="s">
        <v>20</v>
      </c>
      <c r="C41" s="39">
        <v>854</v>
      </c>
      <c r="D41" s="54">
        <v>85415</v>
      </c>
      <c r="E41" s="40">
        <v>37080</v>
      </c>
      <c r="F41" s="41">
        <v>37080</v>
      </c>
      <c r="G41" s="42">
        <f>SUM(F41/E41)</f>
        <v>1</v>
      </c>
      <c r="I41" s="30"/>
    </row>
    <row r="42" spans="1:9" ht="12">
      <c r="A42" s="21"/>
      <c r="B42" s="22"/>
      <c r="C42" s="24"/>
      <c r="D42" s="24"/>
      <c r="E42" s="25"/>
      <c r="F42" s="26"/>
      <c r="G42" s="35"/>
      <c r="I42" s="30"/>
    </row>
    <row r="43" spans="1:7" ht="12">
      <c r="A43" s="21">
        <v>7</v>
      </c>
      <c r="B43" s="22" t="s">
        <v>26</v>
      </c>
      <c r="C43" s="24"/>
      <c r="D43" s="24"/>
      <c r="E43" s="27">
        <f>SUM(E44:E47)</f>
        <v>1578775</v>
      </c>
      <c r="F43" s="28">
        <f>SUM(F44:F47)</f>
        <v>915530</v>
      </c>
      <c r="G43" s="29">
        <f>SUM(F43/E43)</f>
        <v>0.5799</v>
      </c>
    </row>
    <row r="44" spans="1:7" ht="12">
      <c r="A44" s="21"/>
      <c r="B44" s="22" t="s">
        <v>18</v>
      </c>
      <c r="C44" s="24">
        <v>801</v>
      </c>
      <c r="D44" s="24">
        <v>80101</v>
      </c>
      <c r="E44" s="25">
        <v>1475480</v>
      </c>
      <c r="F44" s="26">
        <v>850000</v>
      </c>
      <c r="G44" s="35">
        <f>SUM(F44/E44)</f>
        <v>0.5761</v>
      </c>
    </row>
    <row r="45" spans="1:7" ht="12">
      <c r="A45" s="21"/>
      <c r="B45" s="22" t="s">
        <v>22</v>
      </c>
      <c r="C45" s="24">
        <v>801</v>
      </c>
      <c r="D45" s="24">
        <v>80103</v>
      </c>
      <c r="E45" s="25">
        <v>77765</v>
      </c>
      <c r="F45" s="26">
        <v>40000</v>
      </c>
      <c r="G45" s="35">
        <f>SUM(F45/E45)</f>
        <v>0.5144</v>
      </c>
    </row>
    <row r="46" spans="1:7" ht="12">
      <c r="A46" s="21"/>
      <c r="B46" s="22" t="s">
        <v>19</v>
      </c>
      <c r="C46" s="24">
        <v>801</v>
      </c>
      <c r="D46" s="24">
        <v>80146</v>
      </c>
      <c r="E46" s="25">
        <v>5300</v>
      </c>
      <c r="F46" s="26">
        <v>5300</v>
      </c>
      <c r="G46" s="35">
        <f>SUM(F46/E46)</f>
        <v>1</v>
      </c>
    </row>
    <row r="47" spans="1:7" ht="12">
      <c r="A47" s="53"/>
      <c r="B47" s="38" t="s">
        <v>20</v>
      </c>
      <c r="C47" s="39">
        <v>854</v>
      </c>
      <c r="D47" s="54">
        <v>85415</v>
      </c>
      <c r="E47" s="40">
        <v>20230</v>
      </c>
      <c r="F47" s="41">
        <v>20230</v>
      </c>
      <c r="G47" s="42">
        <f>SUM(F47/E47)</f>
        <v>1</v>
      </c>
    </row>
    <row r="48" spans="1:7" ht="12">
      <c r="A48" s="21"/>
      <c r="B48" s="22"/>
      <c r="C48" s="24"/>
      <c r="D48" s="24"/>
      <c r="E48" s="25"/>
      <c r="F48" s="26"/>
      <c r="G48" s="35"/>
    </row>
    <row r="49" spans="1:7" ht="12">
      <c r="A49" s="21">
        <v>8</v>
      </c>
      <c r="B49" s="22" t="s">
        <v>27</v>
      </c>
      <c r="C49" s="24"/>
      <c r="D49" s="24"/>
      <c r="E49" s="27">
        <f>SUM(E50:E54)</f>
        <v>1805635</v>
      </c>
      <c r="F49" s="28">
        <f>SUM(F50:F54)</f>
        <v>1023755</v>
      </c>
      <c r="G49" s="29">
        <f aca="true" t="shared" si="0" ref="G49:G54">SUM(F49/E49)</f>
        <v>0.567</v>
      </c>
    </row>
    <row r="50" spans="1:7" ht="12">
      <c r="A50" s="21"/>
      <c r="B50" s="22" t="s">
        <v>18</v>
      </c>
      <c r="C50" s="24">
        <v>801</v>
      </c>
      <c r="D50" s="24">
        <v>80101</v>
      </c>
      <c r="E50" s="25">
        <v>1691574</v>
      </c>
      <c r="F50" s="26">
        <v>969905</v>
      </c>
      <c r="G50" s="35">
        <f t="shared" si="0"/>
        <v>0.5734</v>
      </c>
    </row>
    <row r="51" spans="1:7" ht="12">
      <c r="A51" s="21"/>
      <c r="B51" s="22" t="s">
        <v>28</v>
      </c>
      <c r="C51" s="24">
        <v>801</v>
      </c>
      <c r="D51" s="24">
        <v>80101</v>
      </c>
      <c r="E51" s="25">
        <v>38211</v>
      </c>
      <c r="F51" s="26">
        <v>0</v>
      </c>
      <c r="G51" s="35">
        <f t="shared" si="0"/>
        <v>0</v>
      </c>
    </row>
    <row r="52" spans="1:7" ht="12">
      <c r="A52" s="21"/>
      <c r="B52" s="22" t="s">
        <v>22</v>
      </c>
      <c r="C52" s="24">
        <v>801</v>
      </c>
      <c r="D52" s="24">
        <v>80103</v>
      </c>
      <c r="E52" s="25">
        <v>50000</v>
      </c>
      <c r="F52" s="26">
        <v>28000</v>
      </c>
      <c r="G52" s="35">
        <f t="shared" si="0"/>
        <v>0.56</v>
      </c>
    </row>
    <row r="53" spans="1:7" ht="12">
      <c r="A53" s="21"/>
      <c r="B53" s="22" t="s">
        <v>19</v>
      </c>
      <c r="C53" s="24">
        <v>801</v>
      </c>
      <c r="D53" s="24">
        <v>80146</v>
      </c>
      <c r="E53" s="25">
        <v>5500</v>
      </c>
      <c r="F53" s="26">
        <v>5500</v>
      </c>
      <c r="G53" s="35">
        <f t="shared" si="0"/>
        <v>1</v>
      </c>
    </row>
    <row r="54" spans="1:7" ht="12">
      <c r="A54" s="53"/>
      <c r="B54" s="38" t="s">
        <v>20</v>
      </c>
      <c r="C54" s="39">
        <v>854</v>
      </c>
      <c r="D54" s="54">
        <v>85415</v>
      </c>
      <c r="E54" s="40">
        <v>20350</v>
      </c>
      <c r="F54" s="41">
        <v>20350</v>
      </c>
      <c r="G54" s="42">
        <f t="shared" si="0"/>
        <v>1</v>
      </c>
    </row>
    <row r="55" spans="1:7" ht="12">
      <c r="A55" s="21"/>
      <c r="B55" s="22"/>
      <c r="C55" s="24"/>
      <c r="D55" s="24"/>
      <c r="E55" s="25"/>
      <c r="F55" s="26"/>
      <c r="G55" s="35"/>
    </row>
    <row r="56" spans="1:7" ht="12">
      <c r="A56" s="21">
        <v>9</v>
      </c>
      <c r="B56" s="22" t="s">
        <v>29</v>
      </c>
      <c r="C56" s="24"/>
      <c r="D56" s="24"/>
      <c r="E56" s="27">
        <f>SUM(E57:E58)</f>
        <v>574904</v>
      </c>
      <c r="F56" s="28">
        <f>SUM(F57:F58)</f>
        <v>326904</v>
      </c>
      <c r="G56" s="29">
        <f>SUM(F56/E56)</f>
        <v>0.5686</v>
      </c>
    </row>
    <row r="57" spans="1:7" ht="12">
      <c r="A57" s="21"/>
      <c r="B57" s="22" t="s">
        <v>18</v>
      </c>
      <c r="C57" s="24">
        <v>801</v>
      </c>
      <c r="D57" s="24">
        <v>80104</v>
      </c>
      <c r="E57" s="25">
        <v>573304</v>
      </c>
      <c r="F57" s="26">
        <v>325304</v>
      </c>
      <c r="G57" s="35">
        <f>SUM(F57/E57)</f>
        <v>0.5674</v>
      </c>
    </row>
    <row r="58" spans="1:7" ht="12.75" thickBot="1">
      <c r="A58" s="60"/>
      <c r="B58" s="61" t="s">
        <v>19</v>
      </c>
      <c r="C58" s="62">
        <v>801</v>
      </c>
      <c r="D58" s="62">
        <v>80146</v>
      </c>
      <c r="E58" s="63">
        <v>1600</v>
      </c>
      <c r="F58" s="64">
        <v>1600</v>
      </c>
      <c r="G58" s="65">
        <f>SUM(F58/E58)</f>
        <v>1</v>
      </c>
    </row>
    <row r="59" spans="1:7" ht="11.25" customHeight="1">
      <c r="A59" s="66">
        <v>1</v>
      </c>
      <c r="B59" s="67">
        <v>2</v>
      </c>
      <c r="C59" s="67">
        <v>3</v>
      </c>
      <c r="D59" s="67">
        <v>4</v>
      </c>
      <c r="E59" s="68">
        <v>5</v>
      </c>
      <c r="F59" s="68">
        <v>6</v>
      </c>
      <c r="G59" s="69">
        <v>7</v>
      </c>
    </row>
    <row r="60" spans="1:7" ht="12">
      <c r="A60" s="21"/>
      <c r="B60" s="24"/>
      <c r="C60" s="24"/>
      <c r="D60" s="24"/>
      <c r="E60" s="70"/>
      <c r="F60" s="70"/>
      <c r="G60" s="71"/>
    </row>
    <row r="61" spans="1:10" ht="12">
      <c r="A61" s="21">
        <v>10</v>
      </c>
      <c r="B61" s="22" t="s">
        <v>30</v>
      </c>
      <c r="C61" s="24"/>
      <c r="D61" s="24"/>
      <c r="E61" s="27">
        <f>SUM(E62:E63)</f>
        <v>836300</v>
      </c>
      <c r="F61" s="28">
        <f>SUM(F62:F63)</f>
        <v>542300</v>
      </c>
      <c r="G61" s="29">
        <f>SUM(F61/E61)</f>
        <v>0.6485</v>
      </c>
      <c r="I61" s="30"/>
      <c r="J61" s="30"/>
    </row>
    <row r="62" spans="1:10" ht="12">
      <c r="A62" s="21"/>
      <c r="B62" s="22" t="s">
        <v>18</v>
      </c>
      <c r="C62" s="24">
        <v>801</v>
      </c>
      <c r="D62" s="24">
        <v>80104</v>
      </c>
      <c r="E62" s="25">
        <v>834000</v>
      </c>
      <c r="F62" s="26">
        <v>540000</v>
      </c>
      <c r="G62" s="35">
        <f>SUM(F62/E62)</f>
        <v>0.6475</v>
      </c>
      <c r="I62" s="30"/>
      <c r="J62" s="30"/>
    </row>
    <row r="63" spans="1:7" ht="12">
      <c r="A63" s="72"/>
      <c r="B63" s="38" t="s">
        <v>19</v>
      </c>
      <c r="C63" s="39">
        <v>801</v>
      </c>
      <c r="D63" s="39">
        <v>80146</v>
      </c>
      <c r="E63" s="40">
        <v>2300</v>
      </c>
      <c r="F63" s="41">
        <v>2300</v>
      </c>
      <c r="G63" s="42">
        <f>SUM(F63/E63)</f>
        <v>1</v>
      </c>
    </row>
    <row r="64" spans="1:7" ht="12">
      <c r="A64" s="21"/>
      <c r="B64" s="22"/>
      <c r="C64" s="24"/>
      <c r="D64" s="24"/>
      <c r="E64" s="25"/>
      <c r="F64" s="26"/>
      <c r="G64" s="35"/>
    </row>
    <row r="65" spans="1:7" ht="12">
      <c r="A65" s="21">
        <v>11</v>
      </c>
      <c r="B65" s="22" t="s">
        <v>31</v>
      </c>
      <c r="C65" s="24"/>
      <c r="D65" s="24"/>
      <c r="E65" s="27">
        <f>SUM(E66:E67)</f>
        <v>726890</v>
      </c>
      <c r="F65" s="28">
        <f>SUM(F66:F67)</f>
        <v>464490</v>
      </c>
      <c r="G65" s="29">
        <f>SUM(F65/E65)</f>
        <v>0.639</v>
      </c>
    </row>
    <row r="66" spans="1:7" ht="12">
      <c r="A66" s="21"/>
      <c r="B66" s="22" t="s">
        <v>18</v>
      </c>
      <c r="C66" s="24">
        <v>801</v>
      </c>
      <c r="D66" s="24">
        <v>80104</v>
      </c>
      <c r="E66" s="25">
        <v>724490</v>
      </c>
      <c r="F66" s="26">
        <v>462490</v>
      </c>
      <c r="G66" s="35">
        <f>SUM(F66/E66)</f>
        <v>0.6384</v>
      </c>
    </row>
    <row r="67" spans="1:7" ht="12">
      <c r="A67" s="53"/>
      <c r="B67" s="73" t="s">
        <v>19</v>
      </c>
      <c r="C67" s="54">
        <v>801</v>
      </c>
      <c r="D67" s="54">
        <v>80146</v>
      </c>
      <c r="E67" s="55">
        <v>2400</v>
      </c>
      <c r="F67" s="56">
        <v>2000</v>
      </c>
      <c r="G67" s="42">
        <f>SUM(F67/E67)</f>
        <v>0.8333</v>
      </c>
    </row>
    <row r="68" spans="1:7" ht="12">
      <c r="A68" s="21"/>
      <c r="B68" s="22"/>
      <c r="C68" s="24"/>
      <c r="D68" s="24"/>
      <c r="E68" s="25"/>
      <c r="F68" s="26"/>
      <c r="G68" s="35"/>
    </row>
    <row r="69" spans="1:7" ht="12">
      <c r="A69" s="21">
        <v>12</v>
      </c>
      <c r="B69" s="22" t="s">
        <v>32</v>
      </c>
      <c r="C69" s="24"/>
      <c r="D69" s="24"/>
      <c r="E69" s="27">
        <f>SUM(E70:E71)</f>
        <v>805135</v>
      </c>
      <c r="F69" s="28">
        <f>SUM(F70:F71)</f>
        <v>495135</v>
      </c>
      <c r="G69" s="29">
        <f>SUM(F69/E69)</f>
        <v>0.615</v>
      </c>
    </row>
    <row r="70" spans="1:7" ht="12">
      <c r="A70" s="21"/>
      <c r="B70" s="22" t="s">
        <v>18</v>
      </c>
      <c r="C70" s="24">
        <v>801</v>
      </c>
      <c r="D70" s="24">
        <v>80104</v>
      </c>
      <c r="E70" s="25">
        <v>802435</v>
      </c>
      <c r="F70" s="26">
        <v>492435</v>
      </c>
      <c r="G70" s="35">
        <f>SUM(F70/E70)</f>
        <v>0.6137</v>
      </c>
    </row>
    <row r="71" spans="1:7" ht="12">
      <c r="A71" s="53"/>
      <c r="B71" s="38" t="s">
        <v>19</v>
      </c>
      <c r="C71" s="39">
        <v>801</v>
      </c>
      <c r="D71" s="39">
        <v>80146</v>
      </c>
      <c r="E71" s="40">
        <v>2700</v>
      </c>
      <c r="F71" s="41">
        <v>2700</v>
      </c>
      <c r="G71" s="42">
        <f>SUM(F71/E71)</f>
        <v>1</v>
      </c>
    </row>
    <row r="72" spans="1:7" ht="12">
      <c r="A72" s="21"/>
      <c r="B72" s="22"/>
      <c r="C72" s="24"/>
      <c r="D72" s="24"/>
      <c r="E72" s="25"/>
      <c r="F72" s="26"/>
      <c r="G72" s="35"/>
    </row>
    <row r="73" spans="1:7" ht="12">
      <c r="A73" s="21">
        <v>13</v>
      </c>
      <c r="B73" s="22" t="s">
        <v>33</v>
      </c>
      <c r="C73" s="24"/>
      <c r="D73" s="24"/>
      <c r="E73" s="27">
        <f>SUM(E74:E75)</f>
        <v>710215</v>
      </c>
      <c r="F73" s="28">
        <f>SUM(F74:F75)</f>
        <v>428215</v>
      </c>
      <c r="G73" s="29">
        <f>SUM(F73/E73)</f>
        <v>0.6029</v>
      </c>
    </row>
    <row r="74" spans="1:7" ht="12">
      <c r="A74" s="21"/>
      <c r="B74" s="22" t="s">
        <v>18</v>
      </c>
      <c r="C74" s="24">
        <v>801</v>
      </c>
      <c r="D74" s="24">
        <v>80104</v>
      </c>
      <c r="E74" s="25">
        <v>708015</v>
      </c>
      <c r="F74" s="26">
        <v>426015</v>
      </c>
      <c r="G74" s="35">
        <f>SUM(F74/E74)</f>
        <v>0.6017</v>
      </c>
    </row>
    <row r="75" spans="1:7" ht="12">
      <c r="A75" s="53"/>
      <c r="B75" s="38" t="s">
        <v>19</v>
      </c>
      <c r="C75" s="39">
        <v>801</v>
      </c>
      <c r="D75" s="39">
        <v>80146</v>
      </c>
      <c r="E75" s="40">
        <v>2200</v>
      </c>
      <c r="F75" s="41">
        <v>2200</v>
      </c>
      <c r="G75" s="42">
        <f>SUM(F75/E75)</f>
        <v>1</v>
      </c>
    </row>
    <row r="76" spans="1:7" ht="12">
      <c r="A76" s="21"/>
      <c r="B76" s="22"/>
      <c r="C76" s="24"/>
      <c r="D76" s="24"/>
      <c r="E76" s="25"/>
      <c r="F76" s="26"/>
      <c r="G76" s="35"/>
    </row>
    <row r="77" spans="1:7" ht="12">
      <c r="A77" s="21">
        <v>14</v>
      </c>
      <c r="B77" s="22" t="s">
        <v>34</v>
      </c>
      <c r="C77" s="24"/>
      <c r="D77" s="24"/>
      <c r="E77" s="27">
        <f>SUM(E78:E79)</f>
        <v>756440</v>
      </c>
      <c r="F77" s="28">
        <f>SUM(F78:F79)</f>
        <v>422200</v>
      </c>
      <c r="G77" s="29">
        <f>SUM(F77/E77)</f>
        <v>0.5581</v>
      </c>
    </row>
    <row r="78" spans="1:7" ht="12">
      <c r="A78" s="21"/>
      <c r="B78" s="22" t="s">
        <v>18</v>
      </c>
      <c r="C78" s="24">
        <v>801</v>
      </c>
      <c r="D78" s="24">
        <v>80104</v>
      </c>
      <c r="E78" s="25">
        <v>754240</v>
      </c>
      <c r="F78" s="26">
        <v>420000</v>
      </c>
      <c r="G78" s="35">
        <f>SUM(F78/E78)</f>
        <v>0.5569</v>
      </c>
    </row>
    <row r="79" spans="1:7" ht="12">
      <c r="A79" s="72"/>
      <c r="B79" s="38" t="s">
        <v>19</v>
      </c>
      <c r="C79" s="39">
        <v>801</v>
      </c>
      <c r="D79" s="39">
        <v>80146</v>
      </c>
      <c r="E79" s="40">
        <v>2200</v>
      </c>
      <c r="F79" s="41">
        <v>2200</v>
      </c>
      <c r="G79" s="42">
        <f>SUM(F79/E79)</f>
        <v>1</v>
      </c>
    </row>
    <row r="80" spans="1:7" ht="12">
      <c r="A80" s="21"/>
      <c r="B80" s="22"/>
      <c r="C80" s="24"/>
      <c r="D80" s="24"/>
      <c r="E80" s="25"/>
      <c r="F80" s="26"/>
      <c r="G80" s="35"/>
    </row>
    <row r="81" spans="1:7" ht="12">
      <c r="A81" s="21">
        <v>15</v>
      </c>
      <c r="B81" s="22" t="s">
        <v>35</v>
      </c>
      <c r="C81" s="24"/>
      <c r="D81" s="24"/>
      <c r="E81" s="27">
        <f>SUM(E82:E84)</f>
        <v>997198</v>
      </c>
      <c r="F81" s="28">
        <f>SUM(F82:F84)</f>
        <v>527622</v>
      </c>
      <c r="G81" s="29">
        <f>SUM(F81/E81)</f>
        <v>0.5291</v>
      </c>
    </row>
    <row r="82" spans="1:7" ht="12">
      <c r="A82" s="21"/>
      <c r="B82" s="22" t="s">
        <v>18</v>
      </c>
      <c r="C82" s="24">
        <v>801</v>
      </c>
      <c r="D82" s="24">
        <v>80104</v>
      </c>
      <c r="E82" s="25">
        <v>812018</v>
      </c>
      <c r="F82" s="26">
        <v>520730</v>
      </c>
      <c r="G82" s="35">
        <f>SUM(F82/E82)</f>
        <v>0.6413</v>
      </c>
    </row>
    <row r="83" spans="1:7" ht="12">
      <c r="A83" s="21"/>
      <c r="B83" s="22" t="s">
        <v>28</v>
      </c>
      <c r="C83" s="24">
        <v>801</v>
      </c>
      <c r="D83" s="24">
        <v>80104</v>
      </c>
      <c r="E83" s="25">
        <v>175980</v>
      </c>
      <c r="F83" s="26">
        <v>0</v>
      </c>
      <c r="G83" s="35">
        <f>SUM(F83/E83)</f>
        <v>0</v>
      </c>
    </row>
    <row r="84" spans="1:7" ht="12">
      <c r="A84" s="53"/>
      <c r="B84" s="38" t="s">
        <v>19</v>
      </c>
      <c r="C84" s="39">
        <v>801</v>
      </c>
      <c r="D84" s="39">
        <v>80146</v>
      </c>
      <c r="E84" s="40">
        <v>9200</v>
      </c>
      <c r="F84" s="41">
        <v>6892</v>
      </c>
      <c r="G84" s="42">
        <f>SUM(F84/E84)</f>
        <v>0.7491</v>
      </c>
    </row>
    <row r="85" spans="1:7" ht="12">
      <c r="A85" s="21"/>
      <c r="B85" s="22"/>
      <c r="C85" s="24"/>
      <c r="D85" s="24"/>
      <c r="E85" s="25"/>
      <c r="F85" s="26"/>
      <c r="G85" s="35"/>
    </row>
    <row r="86" spans="1:7" ht="12">
      <c r="A86" s="21">
        <v>16</v>
      </c>
      <c r="B86" s="22" t="s">
        <v>36</v>
      </c>
      <c r="C86" s="24"/>
      <c r="D86" s="24"/>
      <c r="E86" s="27">
        <f>SUM(E87:E88)</f>
        <v>530101</v>
      </c>
      <c r="F86" s="28">
        <f>SUM(F87:F88)</f>
        <v>255450</v>
      </c>
      <c r="G86" s="29">
        <f>SUM(F86/E86)</f>
        <v>0.4819</v>
      </c>
    </row>
    <row r="87" spans="1:7" ht="12">
      <c r="A87" s="21"/>
      <c r="B87" s="22" t="s">
        <v>18</v>
      </c>
      <c r="C87" s="24">
        <v>801</v>
      </c>
      <c r="D87" s="24">
        <v>80104</v>
      </c>
      <c r="E87" s="25">
        <v>529201</v>
      </c>
      <c r="F87" s="26">
        <v>254550</v>
      </c>
      <c r="G87" s="35">
        <f>SUM(F87/E87)</f>
        <v>0.481</v>
      </c>
    </row>
    <row r="88" spans="1:7" ht="12">
      <c r="A88" s="72"/>
      <c r="B88" s="38" t="s">
        <v>19</v>
      </c>
      <c r="C88" s="39">
        <v>801</v>
      </c>
      <c r="D88" s="39">
        <v>80146</v>
      </c>
      <c r="E88" s="40">
        <v>900</v>
      </c>
      <c r="F88" s="41">
        <v>900</v>
      </c>
      <c r="G88" s="42">
        <f>SUM(F88/E88)</f>
        <v>1</v>
      </c>
    </row>
    <row r="89" spans="1:7" ht="12">
      <c r="A89" s="21"/>
      <c r="B89" s="22"/>
      <c r="C89" s="24"/>
      <c r="D89" s="24"/>
      <c r="E89" s="25"/>
      <c r="F89" s="26"/>
      <c r="G89" s="35"/>
    </row>
    <row r="90" spans="1:7" ht="12">
      <c r="A90" s="21">
        <v>17</v>
      </c>
      <c r="B90" s="22" t="s">
        <v>37</v>
      </c>
      <c r="C90" s="24"/>
      <c r="D90" s="24"/>
      <c r="E90" s="27">
        <f>SUM(E91:E92)</f>
        <v>468250</v>
      </c>
      <c r="F90" s="28">
        <f>SUM(F91:F92)</f>
        <v>262620</v>
      </c>
      <c r="G90" s="29">
        <f>SUM(F90/E90)</f>
        <v>0.5609</v>
      </c>
    </row>
    <row r="91" spans="1:7" ht="12">
      <c r="A91" s="21"/>
      <c r="B91" s="22" t="s">
        <v>18</v>
      </c>
      <c r="C91" s="24">
        <v>801</v>
      </c>
      <c r="D91" s="24">
        <v>80104</v>
      </c>
      <c r="E91" s="25">
        <v>467150</v>
      </c>
      <c r="F91" s="26">
        <v>261520</v>
      </c>
      <c r="G91" s="35">
        <f>SUM(F91/E91)</f>
        <v>0.5598</v>
      </c>
    </row>
    <row r="92" spans="1:7" ht="12">
      <c r="A92" s="72"/>
      <c r="B92" s="38" t="s">
        <v>19</v>
      </c>
      <c r="C92" s="39">
        <v>801</v>
      </c>
      <c r="D92" s="39">
        <v>80146</v>
      </c>
      <c r="E92" s="40">
        <v>1100</v>
      </c>
      <c r="F92" s="41">
        <v>1100</v>
      </c>
      <c r="G92" s="42">
        <f>SUM(F92/E92)</f>
        <v>1</v>
      </c>
    </row>
    <row r="93" spans="1:7" ht="12">
      <c r="A93" s="21"/>
      <c r="B93" s="22"/>
      <c r="C93" s="24"/>
      <c r="D93" s="24"/>
      <c r="E93" s="25"/>
      <c r="F93" s="26"/>
      <c r="G93" s="35"/>
    </row>
    <row r="94" spans="1:7" ht="12">
      <c r="A94" s="21">
        <v>18</v>
      </c>
      <c r="B94" s="22" t="s">
        <v>38</v>
      </c>
      <c r="C94" s="24"/>
      <c r="D94" s="24"/>
      <c r="E94" s="27">
        <f>SUM(E95:E97)</f>
        <v>2503399</v>
      </c>
      <c r="F94" s="28">
        <f>SUM(F95:F97)</f>
        <v>1537550</v>
      </c>
      <c r="G94" s="29">
        <f>SUM(F94/E94)</f>
        <v>0.6142</v>
      </c>
    </row>
    <row r="95" spans="1:7" ht="12">
      <c r="A95" s="21"/>
      <c r="B95" s="22" t="s">
        <v>18</v>
      </c>
      <c r="C95" s="24">
        <v>801</v>
      </c>
      <c r="D95" s="24">
        <v>80110</v>
      </c>
      <c r="E95" s="25">
        <v>2471349</v>
      </c>
      <c r="F95" s="26">
        <v>1510000</v>
      </c>
      <c r="G95" s="35">
        <f>SUM(F95/E95)</f>
        <v>0.611</v>
      </c>
    </row>
    <row r="96" spans="1:7" ht="12">
      <c r="A96" s="21"/>
      <c r="B96" s="22" t="s">
        <v>19</v>
      </c>
      <c r="C96" s="24">
        <v>801</v>
      </c>
      <c r="D96" s="24">
        <v>80146</v>
      </c>
      <c r="E96" s="25">
        <v>22400</v>
      </c>
      <c r="F96" s="26">
        <v>22400</v>
      </c>
      <c r="G96" s="35">
        <f>SUM(F96/E96)</f>
        <v>1</v>
      </c>
    </row>
    <row r="97" spans="1:7" ht="12">
      <c r="A97" s="21"/>
      <c r="B97" s="38" t="s">
        <v>20</v>
      </c>
      <c r="C97" s="39">
        <v>854</v>
      </c>
      <c r="D97" s="54">
        <v>85415</v>
      </c>
      <c r="E97" s="25">
        <v>9650</v>
      </c>
      <c r="F97" s="26">
        <v>5150</v>
      </c>
      <c r="G97" s="42">
        <f>SUM(F97/E97)</f>
        <v>0.5337</v>
      </c>
    </row>
    <row r="98" spans="1:10" ht="12">
      <c r="A98" s="74"/>
      <c r="B98" s="75"/>
      <c r="C98" s="76"/>
      <c r="D98" s="76"/>
      <c r="E98" s="77"/>
      <c r="F98" s="78"/>
      <c r="G98" s="79"/>
      <c r="H98" s="43"/>
      <c r="I98" s="44"/>
      <c r="J98" s="44"/>
    </row>
    <row r="99" spans="1:7" ht="12">
      <c r="A99" s="21">
        <v>19</v>
      </c>
      <c r="B99" s="22" t="s">
        <v>39</v>
      </c>
      <c r="C99" s="24"/>
      <c r="D99" s="24"/>
      <c r="E99" s="27">
        <f>SUM(E100:E102)</f>
        <v>2312170</v>
      </c>
      <c r="F99" s="28">
        <f>SUM(F100:F102)</f>
        <v>1219740</v>
      </c>
      <c r="G99" s="29">
        <f>SUM(F99/E99)</f>
        <v>0.5275</v>
      </c>
    </row>
    <row r="100" spans="1:7" ht="12">
      <c r="A100" s="21"/>
      <c r="B100" s="22" t="s">
        <v>18</v>
      </c>
      <c r="C100" s="24">
        <v>801</v>
      </c>
      <c r="D100" s="24">
        <v>80110</v>
      </c>
      <c r="E100" s="25">
        <v>2290430</v>
      </c>
      <c r="F100" s="26">
        <v>1200000</v>
      </c>
      <c r="G100" s="35">
        <f>SUM(F100/E100)</f>
        <v>0.5239</v>
      </c>
    </row>
    <row r="101" spans="1:7" ht="12">
      <c r="A101" s="21"/>
      <c r="B101" s="22" t="s">
        <v>19</v>
      </c>
      <c r="C101" s="24">
        <v>801</v>
      </c>
      <c r="D101" s="24">
        <v>80146</v>
      </c>
      <c r="E101" s="25">
        <v>12900</v>
      </c>
      <c r="F101" s="26">
        <v>10900</v>
      </c>
      <c r="G101" s="35">
        <f>SUM(F101/E101)</f>
        <v>0.845</v>
      </c>
    </row>
    <row r="102" spans="1:10" ht="12">
      <c r="A102" s="53"/>
      <c r="B102" s="38" t="s">
        <v>20</v>
      </c>
      <c r="C102" s="39">
        <v>854</v>
      </c>
      <c r="D102" s="54">
        <v>85415</v>
      </c>
      <c r="E102" s="40">
        <v>8840</v>
      </c>
      <c r="F102" s="41">
        <v>8840</v>
      </c>
      <c r="G102" s="42">
        <f>SUM(F102/E102)</f>
        <v>1</v>
      </c>
      <c r="I102" s="58"/>
      <c r="J102" s="59"/>
    </row>
    <row r="103" spans="1:10" ht="12">
      <c r="A103" s="21"/>
      <c r="B103" s="22"/>
      <c r="C103" s="24"/>
      <c r="D103" s="24"/>
      <c r="E103" s="25"/>
      <c r="F103" s="26"/>
      <c r="G103" s="35"/>
      <c r="I103" s="58"/>
      <c r="J103" s="59"/>
    </row>
    <row r="104" spans="1:10" ht="12">
      <c r="A104" s="21">
        <v>20</v>
      </c>
      <c r="B104" s="22" t="s">
        <v>40</v>
      </c>
      <c r="C104" s="24"/>
      <c r="D104" s="24"/>
      <c r="E104" s="27">
        <f>SUM(E105:E107)</f>
        <v>1732908</v>
      </c>
      <c r="F104" s="28">
        <f>SUM(F105:F107)</f>
        <v>1091302</v>
      </c>
      <c r="G104" s="29">
        <f>SUM(F104/E104)</f>
        <v>0.6298</v>
      </c>
      <c r="I104" s="30"/>
      <c r="J104" s="48"/>
    </row>
    <row r="105" spans="1:10" ht="12">
      <c r="A105" s="21"/>
      <c r="B105" s="22" t="s">
        <v>18</v>
      </c>
      <c r="C105" s="24">
        <v>801</v>
      </c>
      <c r="D105" s="24">
        <v>80110</v>
      </c>
      <c r="E105" s="25">
        <v>1718528</v>
      </c>
      <c r="F105" s="26">
        <v>1077222</v>
      </c>
      <c r="G105" s="35">
        <f>SUM(F105/E105)</f>
        <v>0.6268</v>
      </c>
      <c r="I105" s="30"/>
      <c r="J105" s="48"/>
    </row>
    <row r="106" spans="1:10" ht="12">
      <c r="A106" s="21"/>
      <c r="B106" s="22" t="s">
        <v>19</v>
      </c>
      <c r="C106" s="24">
        <v>801</v>
      </c>
      <c r="D106" s="24">
        <v>80146</v>
      </c>
      <c r="E106" s="25">
        <v>6800</v>
      </c>
      <c r="F106" s="26">
        <v>6500</v>
      </c>
      <c r="G106" s="35">
        <f>SUM(F106/E106)</f>
        <v>0.9559</v>
      </c>
      <c r="I106" s="30"/>
      <c r="J106" s="48"/>
    </row>
    <row r="107" spans="1:10" ht="12">
      <c r="A107" s="53"/>
      <c r="B107" s="38" t="s">
        <v>20</v>
      </c>
      <c r="C107" s="39">
        <v>854</v>
      </c>
      <c r="D107" s="54">
        <v>85415</v>
      </c>
      <c r="E107" s="40">
        <v>7580</v>
      </c>
      <c r="F107" s="41">
        <v>7580</v>
      </c>
      <c r="G107" s="42">
        <f>SUM(F107/E107)</f>
        <v>1</v>
      </c>
      <c r="I107" s="30"/>
      <c r="J107" s="30"/>
    </row>
    <row r="108" spans="1:7" ht="12">
      <c r="A108" s="21"/>
      <c r="B108" s="22"/>
      <c r="C108" s="24"/>
      <c r="D108" s="24"/>
      <c r="E108" s="25"/>
      <c r="F108" s="26"/>
      <c r="G108" s="35"/>
    </row>
    <row r="109" spans="1:7" ht="12">
      <c r="A109" s="21">
        <v>21</v>
      </c>
      <c r="B109" s="22" t="s">
        <v>41</v>
      </c>
      <c r="C109" s="24"/>
      <c r="D109" s="24"/>
      <c r="E109" s="27">
        <f>SUM(E110:E112)</f>
        <v>264250</v>
      </c>
      <c r="F109" s="28">
        <f>SUM(F110:F112)</f>
        <v>165250</v>
      </c>
      <c r="G109" s="29">
        <f>SUM(F109/E109)</f>
        <v>0.6254</v>
      </c>
    </row>
    <row r="110" spans="1:7" ht="12">
      <c r="A110" s="21"/>
      <c r="B110" s="22" t="s">
        <v>18</v>
      </c>
      <c r="C110" s="24">
        <v>801</v>
      </c>
      <c r="D110" s="24">
        <v>80110</v>
      </c>
      <c r="E110" s="25">
        <v>261000</v>
      </c>
      <c r="F110" s="26">
        <v>162000</v>
      </c>
      <c r="G110" s="35">
        <f>SUM(F110/E110)</f>
        <v>0.6207</v>
      </c>
    </row>
    <row r="111" spans="1:7" ht="12">
      <c r="A111" s="21"/>
      <c r="B111" s="22" t="s">
        <v>19</v>
      </c>
      <c r="C111" s="24">
        <v>801</v>
      </c>
      <c r="D111" s="24">
        <v>80146</v>
      </c>
      <c r="E111" s="25">
        <v>900</v>
      </c>
      <c r="F111" s="26">
        <v>900</v>
      </c>
      <c r="G111" s="35">
        <f>SUM(F111/E111)</f>
        <v>1</v>
      </c>
    </row>
    <row r="112" spans="1:7" ht="12">
      <c r="A112" s="53"/>
      <c r="B112" s="38" t="s">
        <v>20</v>
      </c>
      <c r="C112" s="39">
        <v>854</v>
      </c>
      <c r="D112" s="54">
        <v>85415</v>
      </c>
      <c r="E112" s="40">
        <v>2350</v>
      </c>
      <c r="F112" s="41">
        <v>2350</v>
      </c>
      <c r="G112" s="42">
        <f>SUM(F112/E112)</f>
        <v>1</v>
      </c>
    </row>
    <row r="113" spans="1:10" ht="12">
      <c r="A113" s="21"/>
      <c r="B113" s="22"/>
      <c r="C113" s="24"/>
      <c r="D113" s="24"/>
      <c r="E113" s="25"/>
      <c r="F113" s="26"/>
      <c r="G113" s="35"/>
      <c r="I113" s="30"/>
      <c r="J113" s="48"/>
    </row>
    <row r="114" spans="1:14" ht="12">
      <c r="A114" s="21">
        <v>22</v>
      </c>
      <c r="B114" s="22" t="s">
        <v>42</v>
      </c>
      <c r="C114" s="24"/>
      <c r="D114" s="24"/>
      <c r="E114" s="27">
        <f>SUM(E115:E117)</f>
        <v>891080</v>
      </c>
      <c r="F114" s="28">
        <f>SUM(F115:F117)</f>
        <v>499500</v>
      </c>
      <c r="G114" s="29">
        <f>SUM(F114/E114)</f>
        <v>0.5606</v>
      </c>
      <c r="I114" s="30"/>
      <c r="J114" s="48"/>
      <c r="K114" s="80"/>
      <c r="L114" s="80"/>
      <c r="M114" s="80"/>
      <c r="N114" s="80"/>
    </row>
    <row r="115" spans="1:7" ht="12">
      <c r="A115" s="21"/>
      <c r="B115" s="22" t="s">
        <v>18</v>
      </c>
      <c r="C115" s="24">
        <v>801</v>
      </c>
      <c r="D115" s="24">
        <v>80110</v>
      </c>
      <c r="E115" s="25">
        <v>882000</v>
      </c>
      <c r="F115" s="26">
        <v>493920</v>
      </c>
      <c r="G115" s="35">
        <f>SUM(F115/E115)</f>
        <v>0.56</v>
      </c>
    </row>
    <row r="116" spans="1:7" ht="12">
      <c r="A116" s="21"/>
      <c r="B116" s="22" t="s">
        <v>19</v>
      </c>
      <c r="C116" s="24">
        <v>801</v>
      </c>
      <c r="D116" s="24">
        <v>80146</v>
      </c>
      <c r="E116" s="25">
        <v>2500</v>
      </c>
      <c r="F116" s="26">
        <v>2500</v>
      </c>
      <c r="G116" s="35">
        <f>SUM(F116/E116)</f>
        <v>1</v>
      </c>
    </row>
    <row r="117" spans="1:7" ht="12">
      <c r="A117" s="53"/>
      <c r="B117" s="38" t="s">
        <v>20</v>
      </c>
      <c r="C117" s="39">
        <v>854</v>
      </c>
      <c r="D117" s="54">
        <v>85415</v>
      </c>
      <c r="E117" s="40">
        <v>6580</v>
      </c>
      <c r="F117" s="41">
        <v>3080</v>
      </c>
      <c r="G117" s="42">
        <f>SUM(F117/E117)</f>
        <v>0.4681</v>
      </c>
    </row>
    <row r="118" spans="1:7" ht="12">
      <c r="A118" s="21"/>
      <c r="B118" s="22"/>
      <c r="C118" s="24"/>
      <c r="D118" s="24"/>
      <c r="E118" s="25"/>
      <c r="F118" s="26"/>
      <c r="G118" s="35"/>
    </row>
    <row r="119" spans="1:7" ht="12">
      <c r="A119" s="21">
        <v>23</v>
      </c>
      <c r="B119" s="22" t="s">
        <v>43</v>
      </c>
      <c r="C119" s="24"/>
      <c r="D119" s="24"/>
      <c r="E119" s="27">
        <f>SUM(E120:E120)</f>
        <v>700000</v>
      </c>
      <c r="F119" s="28">
        <f>SUM(F120:F120)</f>
        <v>357000</v>
      </c>
      <c r="G119" s="29">
        <f>SUM(F119/E119)</f>
        <v>0.51</v>
      </c>
    </row>
    <row r="120" spans="1:7" ht="12.75" thickBot="1">
      <c r="A120" s="21"/>
      <c r="B120" s="22" t="s">
        <v>44</v>
      </c>
      <c r="C120" s="24">
        <v>853</v>
      </c>
      <c r="D120" s="24">
        <v>85305</v>
      </c>
      <c r="E120" s="25">
        <v>700000</v>
      </c>
      <c r="F120" s="26">
        <v>357000</v>
      </c>
      <c r="G120" s="35">
        <f>SUM(F120/E120)</f>
        <v>0.51</v>
      </c>
    </row>
    <row r="121" spans="1:7" ht="12">
      <c r="A121" s="81"/>
      <c r="B121" s="82"/>
      <c r="C121" s="83"/>
      <c r="D121" s="83"/>
      <c r="E121" s="84"/>
      <c r="F121" s="85"/>
      <c r="G121" s="86"/>
    </row>
    <row r="122" spans="1:7" ht="15.75" thickBot="1">
      <c r="A122" s="60"/>
      <c r="B122" s="87" t="s">
        <v>45</v>
      </c>
      <c r="C122" s="88" t="s">
        <v>46</v>
      </c>
      <c r="D122" s="89" t="s">
        <v>46</v>
      </c>
      <c r="E122" s="90">
        <f>SUM(E10,E16,E21,E27,E32,E38,E43,E49,E56,E61,E65,E69,E73,E77,E81,E86,E90,E94,E99,E104,E109,E114,E119)</f>
        <v>35767005</v>
      </c>
      <c r="F122" s="91">
        <f>SUM(F10,F16,F21,F27,F32,F38,F43,F49,F56,F61,F65,F69,F73,F77,F81,F86,F90,F94,F99,F104,F109,F114,F119)</f>
        <v>19813074</v>
      </c>
      <c r="G122" s="92">
        <f>SUM(F122/E122)</f>
        <v>0.5539</v>
      </c>
    </row>
    <row r="124" spans="4:6" ht="12">
      <c r="D124" s="2">
        <v>70001</v>
      </c>
      <c r="E124" s="30">
        <f aca="true" t="shared" si="1" ref="E124:F126">SUM(E12)</f>
        <v>2597000</v>
      </c>
      <c r="F124" s="48">
        <f t="shared" si="1"/>
        <v>1320000</v>
      </c>
    </row>
    <row r="125" spans="3:6" ht="12">
      <c r="C125" s="4" t="s">
        <v>47</v>
      </c>
      <c r="D125" s="2">
        <v>70001</v>
      </c>
      <c r="E125" s="30">
        <f t="shared" si="1"/>
        <v>2189000</v>
      </c>
      <c r="F125" s="48">
        <f t="shared" si="1"/>
        <v>301000</v>
      </c>
    </row>
    <row r="126" spans="4:6" ht="12">
      <c r="D126" s="2">
        <v>90095</v>
      </c>
      <c r="E126" s="30">
        <f t="shared" si="1"/>
        <v>168000</v>
      </c>
      <c r="F126" s="48">
        <f t="shared" si="1"/>
        <v>84000</v>
      </c>
    </row>
    <row r="127" spans="4:6" ht="12">
      <c r="D127" s="4">
        <v>80101</v>
      </c>
      <c r="E127" s="30">
        <f>SUM(E17+E22+E28+E33+E39+E44+E50)</f>
        <v>15470289</v>
      </c>
      <c r="F127" s="48">
        <f>SUM(F17+F22+F28+F33+F39+F44+F50)</f>
        <v>9135006</v>
      </c>
    </row>
    <row r="128" spans="3:6" ht="12">
      <c r="C128" s="4" t="s">
        <v>47</v>
      </c>
      <c r="D128" s="4">
        <v>80101</v>
      </c>
      <c r="E128" s="30">
        <f>SUM(E51)</f>
        <v>38211</v>
      </c>
      <c r="F128" s="48">
        <f>SUM(F51)</f>
        <v>0</v>
      </c>
    </row>
    <row r="129" spans="4:6" ht="12">
      <c r="D129" s="4">
        <v>80103</v>
      </c>
      <c r="E129" s="30">
        <f>SUM(E23+E34+E45+E52)</f>
        <v>257865</v>
      </c>
      <c r="F129" s="48">
        <f>SUM(F23+F34+F45+F52)</f>
        <v>155400</v>
      </c>
    </row>
    <row r="130" spans="4:6" ht="12">
      <c r="D130" s="2">
        <v>80104</v>
      </c>
      <c r="E130" s="30">
        <f>SUM(E57+E62+E66+E70+E74+E78+E82+E87+E91)</f>
        <v>6204853</v>
      </c>
      <c r="F130" s="48">
        <f>SUM(F57+F62+F66+F70+F74+F78+F82+F87+F91)</f>
        <v>3703044</v>
      </c>
    </row>
    <row r="131" spans="3:6" ht="12">
      <c r="C131" s="4" t="s">
        <v>47</v>
      </c>
      <c r="D131" s="2">
        <v>80104</v>
      </c>
      <c r="E131" s="30">
        <f>SUM(E83)</f>
        <v>175980</v>
      </c>
      <c r="F131" s="48">
        <f>SUM(F83)</f>
        <v>0</v>
      </c>
    </row>
    <row r="132" spans="4:6" ht="12">
      <c r="D132" s="2">
        <v>80110</v>
      </c>
      <c r="E132" s="30">
        <f>SUM(E95+E100+E105+E110+E115)</f>
        <v>7623307</v>
      </c>
      <c r="F132" s="48">
        <f>SUM(F95+F100+F105+F110+F115)</f>
        <v>4443142</v>
      </c>
    </row>
    <row r="133" spans="4:6" ht="12">
      <c r="D133" s="2">
        <v>80146</v>
      </c>
      <c r="E133" s="30">
        <f>SUM(E18+E24+E29+E35+E40+E46+E53+E58+E63+E67+E71+E75+E79+E84+E88+E92+E96+E101+E106+E111+E116)</f>
        <v>143000</v>
      </c>
      <c r="F133" s="48">
        <f>SUM(F18+F24+F29+F35+F40+F46+F53+F58+F63+F67+F71+F75+F79+F84+F88+F92+F96+F101+F106+F111+F116)</f>
        <v>122982</v>
      </c>
    </row>
    <row r="134" spans="4:6" ht="12">
      <c r="D134" s="2">
        <v>85305</v>
      </c>
      <c r="E134" s="30">
        <f>SUM(E120)</f>
        <v>700000</v>
      </c>
      <c r="F134" s="48">
        <f>SUM(F120)</f>
        <v>357000</v>
      </c>
    </row>
    <row r="135" spans="4:6" ht="12">
      <c r="D135" s="2">
        <v>85415</v>
      </c>
      <c r="E135" s="30">
        <f>SUM(E19+E25+E30+E36+E41+E47+E54+E97+E102+E107+E112+E117)</f>
        <v>199500</v>
      </c>
      <c r="F135" s="48">
        <f>SUM(F19+F25+F30+F36+F41+F47+F54+F97+F102+F107+F112+F117)</f>
        <v>191500</v>
      </c>
    </row>
    <row r="136" spans="5:9" ht="12">
      <c r="E136" s="93">
        <f>SUM(E124:E135)</f>
        <v>35767005</v>
      </c>
      <c r="F136" s="94">
        <f>SUM(F124:F135)</f>
        <v>19813074</v>
      </c>
      <c r="H136" s="30"/>
      <c r="I136" s="30"/>
    </row>
    <row r="140" spans="4:6" ht="12">
      <c r="D140" s="95" t="s">
        <v>48</v>
      </c>
      <c r="E140" s="30">
        <f>SUM(E124+E126+E127+E129+E130+E132+E133+E134+E135)</f>
        <v>33363814</v>
      </c>
      <c r="F140" s="96">
        <f>SUM(F124+F126+F127+F129+F130+F132+F133+F134+F135)</f>
        <v>19512074</v>
      </c>
    </row>
    <row r="141" spans="4:6" ht="12">
      <c r="D141" s="95" t="s">
        <v>49</v>
      </c>
      <c r="E141" s="30">
        <f>SUM(E125+E128+E131)</f>
        <v>2403191</v>
      </c>
      <c r="F141" s="96">
        <f>SUM(F125+F128+F131)</f>
        <v>301000</v>
      </c>
    </row>
    <row r="142" spans="4:8" ht="12">
      <c r="D142" s="97"/>
      <c r="E142" s="93">
        <f>SUM(E140:E141)</f>
        <v>35767005</v>
      </c>
      <c r="F142" s="98">
        <f>SUM(F140:F141)</f>
        <v>19813074</v>
      </c>
      <c r="H142" s="30"/>
    </row>
  </sheetData>
  <mergeCells count="5">
    <mergeCell ref="H98:J98"/>
    <mergeCell ref="A1:G1"/>
    <mergeCell ref="A3:G3"/>
    <mergeCell ref="H14:J14"/>
    <mergeCell ref="H24:J24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8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dcterms:created xsi:type="dcterms:W3CDTF">2007-09-05T07:15:15Z</dcterms:created>
  <dcterms:modified xsi:type="dcterms:W3CDTF">2007-09-05T07:15:41Z</dcterms:modified>
  <cp:category/>
  <cp:version/>
  <cp:contentType/>
  <cp:contentStatus/>
</cp:coreProperties>
</file>