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Mienie komunalne" sheetId="1" r:id="rId1"/>
    <sheet name="Długotermin. aktywa" sheetId="2" r:id="rId2"/>
    <sheet name="Dochody z praw własności" sheetId="3" r:id="rId3"/>
  </sheets>
  <definedNames>
    <definedName name="_xlnm.Print_Area" localSheetId="1">'Długotermin. aktywa'!$A$1:$E$22</definedName>
  </definedNames>
  <calcPr fullCalcOnLoad="1" fullPrecision="0"/>
</workbook>
</file>

<file path=xl/sharedStrings.xml><?xml version="1.0" encoding="utf-8"?>
<sst xmlns="http://schemas.openxmlformats.org/spreadsheetml/2006/main" count="107" uniqueCount="87">
  <si>
    <t>INFRAPARK Police S.A.</t>
  </si>
  <si>
    <t>6.</t>
  </si>
  <si>
    <t>Grupa</t>
  </si>
  <si>
    <t>Ogółem po zmianach
ha, km, szt.,
Bilans Otwarcia</t>
  </si>
  <si>
    <t>Wartość początkowa
Bilans Otwarcia</t>
  </si>
  <si>
    <t>Umorzenia na koniec roku narastająco</t>
  </si>
  <si>
    <t>Wartość końcowa Bilans Zamknięcia</t>
  </si>
  <si>
    <t>PRAWO WŁASNOŚCI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</si>
  <si>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</si>
  <si>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</si>
  <si>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</si>
  <si>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</si>
  <si>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</si>
  <si>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</si>
  <si>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</si>
  <si>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</si>
  <si>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</si>
  <si>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</si>
  <si>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</si>
  <si>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</si>
  <si>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</si>
  <si>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</si>
  <si>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maszyny, urządzenia</t>
  </si>
  <si>
    <t>04</t>
  </si>
  <si>
    <t>aparaty ogólnego zastosowania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</si>
  <si>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</si>
  <si>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</si>
  <si>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</si>
  <si>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</si>
  <si>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</si>
  <si>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</si>
  <si>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</si>
  <si>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</si>
  <si>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narzędzia, przyrządy</t>
  </si>
  <si>
    <t>08</t>
  </si>
  <si>
    <t>ruchomości</t>
  </si>
  <si>
    <t>inwentarz żywy</t>
  </si>
  <si>
    <t>INNE NIŻ WŁASNOŚĆ PRAWA MAJĄTKOWE</t>
  </si>
  <si>
    <t>km</t>
  </si>
  <si>
    <t>ha</t>
  </si>
  <si>
    <t>szt.</t>
  </si>
  <si>
    <t>lądowej i wodnej [szt.]</t>
  </si>
  <si>
    <t>drogi gminne        [szt.]</t>
  </si>
  <si>
    <t>inżynierii lądowej i wodnej [szt.]</t>
  </si>
  <si>
    <t>GRUNTY [ha]</t>
  </si>
  <si>
    <t>BUDYNKI i OBIEKTY [szt]</t>
  </si>
  <si>
    <t>Budynki i Lokale [szt]</t>
  </si>
  <si>
    <t>drogi gminne         [km]</t>
  </si>
  <si>
    <t>INNE [szt]</t>
  </si>
  <si>
    <t>UDZIAŁY I AKCJE [szt]</t>
  </si>
  <si>
    <t>Zarząd Morskiego Portu Police Sp. z.o.o</t>
  </si>
  <si>
    <t>Zmiany w roku
(+)
(-)</t>
  </si>
  <si>
    <t>RAZEM</t>
  </si>
  <si>
    <t>PRAW MAJĄTKOWYCH ORAZ Z WYKONANIA POSIADANIA (stan na dzień 31.12.2006 r.)</t>
  </si>
  <si>
    <t>9.1. INFORMACJA O STANIE MIENIA KOMUNALNEGO ( stan na 31.12.2006 r.)</t>
  </si>
  <si>
    <t>(stan na dzień 31.12.2006 r.)</t>
  </si>
  <si>
    <t>Ilość
w szt.</t>
  </si>
  <si>
    <t>x</t>
  </si>
  <si>
    <t>Lp.</t>
  </si>
  <si>
    <t>2.</t>
  </si>
  <si>
    <t>3.</t>
  </si>
  <si>
    <t>A</t>
  </si>
  <si>
    <t>B</t>
  </si>
  <si>
    <t xml:space="preserve">9.3. DOCHODY UZYSKANE Z TYTUŁU WYKONANIA PRAW WŁASNOŚCI I INNYCH </t>
  </si>
  <si>
    <t>LP.</t>
  </si>
  <si>
    <t>TREŚĆ</t>
  </si>
  <si>
    <t>DOCHODY</t>
  </si>
  <si>
    <t>1.</t>
  </si>
  <si>
    <t>Wieczyste użytkowanie, zarząd i użytkowanie</t>
  </si>
  <si>
    <t>Dzierżawa gruntów i mienia</t>
  </si>
  <si>
    <t>Sprzedaż mienia komunalnego</t>
  </si>
  <si>
    <t>4.</t>
  </si>
  <si>
    <t>5.</t>
  </si>
  <si>
    <t>Pozostałe dochody z mienia</t>
  </si>
  <si>
    <t xml:space="preserve"> - odsetki</t>
  </si>
  <si>
    <t xml:space="preserve"> - pozostałe wpłaty</t>
  </si>
  <si>
    <t>OGÓŁEM :</t>
  </si>
  <si>
    <t>9.2. DŁUGOTERMINOWE AKTYWA FINANSOWE</t>
  </si>
  <si>
    <t>Inne niż własność prawa majątkowe - udziały i akcje</t>
  </si>
  <si>
    <t>Nazwa</t>
  </si>
  <si>
    <t>Cena jednostkowa w zł</t>
  </si>
  <si>
    <t>Wartość</t>
  </si>
  <si>
    <t>"TRANS-NET" S.A. Police</t>
  </si>
  <si>
    <t>Szczecińsko - Polickie</t>
  </si>
  <si>
    <t>Przedsiębiorstwo Komunikacyjne Sp. z o.o.</t>
  </si>
  <si>
    <t>Przedsiębiorstwo Energetyki Cieplnej S.A. Police</t>
  </si>
  <si>
    <t>Powiatowy Bank Spółdzielczy w Policach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</si>
</sst>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45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u val="single"/>
      <sz val="6"/>
      <name val="Arial CE"/>
      <family val="2"/>
    </font>
    <font>
      <b/>
      <sz val="8"/>
      <color indexed="10"/>
      <name val="Arial CE"/>
      <family val="2"/>
    </font>
    <font>
      <b/>
      <u val="single"/>
      <sz val="12"/>
      <color indexed="12"/>
      <name val="Arial CE"/>
      <family val="2"/>
    </font>
    <font>
      <sz val="10"/>
      <name val="Arial P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7" fontId="6" fillId="0" borderId="6" xfId="15" applyNumberFormat="1" applyFont="1" applyBorder="1" applyAlignment="1">
      <alignment horizontal="center" vertical="center" wrapText="1"/>
    </xf>
    <xf numFmtId="167" fontId="6" fillId="0" borderId="7" xfId="15" applyNumberFormat="1" applyFont="1" applyBorder="1" applyAlignment="1">
      <alignment horizontal="center" vertical="center" wrapText="1"/>
    </xf>
    <xf numFmtId="167" fontId="6" fillId="0" borderId="8" xfId="15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7" fontId="6" fillId="0" borderId="13" xfId="15" applyNumberFormat="1" applyFont="1" applyBorder="1" applyAlignment="1">
      <alignment horizontal="center" vertical="center" wrapText="1"/>
    </xf>
    <xf numFmtId="167" fontId="6" fillId="0" borderId="14" xfId="15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7" fontId="6" fillId="0" borderId="15" xfId="15" applyNumberFormat="1" applyFont="1" applyBorder="1" applyAlignment="1">
      <alignment horizontal="center" vertical="center" wrapText="1"/>
    </xf>
    <xf numFmtId="167" fontId="6" fillId="0" borderId="16" xfId="1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43" fontId="8" fillId="0" borderId="15" xfId="15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18" applyFill="1">
      <alignment/>
      <protection/>
    </xf>
    <xf numFmtId="0" fontId="4" fillId="0" borderId="0" xfId="18">
      <alignment/>
      <protection/>
    </xf>
    <xf numFmtId="0" fontId="8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4" fillId="0" borderId="0" xfId="18" applyFill="1" applyAlignment="1">
      <alignment horizontal="center" vertical="center" wrapText="1"/>
      <protection/>
    </xf>
    <xf numFmtId="0" fontId="4" fillId="0" borderId="0" xfId="18" applyAlignment="1">
      <alignment horizontal="center" vertical="center" wrapText="1"/>
      <protection/>
    </xf>
    <xf numFmtId="49" fontId="18" fillId="3" borderId="17" xfId="18" applyNumberFormat="1" applyFont="1" applyFill="1" applyBorder="1" applyAlignment="1">
      <alignment horizontal="center"/>
      <protection/>
    </xf>
    <xf numFmtId="43" fontId="18" fillId="3" borderId="25" xfId="15" applyFont="1" applyFill="1" applyBorder="1" applyAlignment="1">
      <alignment horizontal="left"/>
    </xf>
    <xf numFmtId="49" fontId="18" fillId="3" borderId="21" xfId="18" applyNumberFormat="1" applyFont="1" applyFill="1" applyBorder="1" applyAlignment="1">
      <alignment horizontal="center"/>
      <protection/>
    </xf>
    <xf numFmtId="0" fontId="19" fillId="3" borderId="17" xfId="18" applyFont="1" applyFill="1" applyBorder="1">
      <alignment/>
      <protection/>
    </xf>
    <xf numFmtId="0" fontId="19" fillId="3" borderId="21" xfId="18" applyFont="1" applyFill="1" applyBorder="1" applyAlignment="1">
      <alignment horizontal="center"/>
      <protection/>
    </xf>
    <xf numFmtId="0" fontId="19" fillId="3" borderId="21" xfId="18" applyFont="1" applyFill="1" applyBorder="1">
      <alignment/>
      <protection/>
    </xf>
    <xf numFmtId="43" fontId="4" fillId="0" borderId="0" xfId="18" applyNumberFormat="1" applyFill="1">
      <alignment/>
      <protection/>
    </xf>
    <xf numFmtId="43" fontId="18" fillId="3" borderId="26" xfId="15" applyFont="1" applyFill="1" applyBorder="1" applyAlignment="1">
      <alignment horizontal="left"/>
    </xf>
    <xf numFmtId="0" fontId="7" fillId="0" borderId="9" xfId="18" applyFont="1" applyFill="1" applyBorder="1" applyAlignment="1">
      <alignment horizontal="center"/>
      <protection/>
    </xf>
    <xf numFmtId="43" fontId="20" fillId="0" borderId="11" xfId="15" applyFont="1" applyFill="1" applyBorder="1" applyAlignment="1">
      <alignment horizontal="left"/>
    </xf>
    <xf numFmtId="43" fontId="20" fillId="0" borderId="26" xfId="15" applyFont="1" applyFill="1" applyBorder="1" applyAlignment="1">
      <alignment horizontal="left"/>
    </xf>
    <xf numFmtId="43" fontId="18" fillId="3" borderId="11" xfId="15" applyFont="1" applyFill="1" applyBorder="1" applyAlignment="1">
      <alignment horizontal="left"/>
    </xf>
    <xf numFmtId="0" fontId="7" fillId="0" borderId="9" xfId="18" applyFont="1" applyFill="1" applyBorder="1">
      <alignment/>
      <protection/>
    </xf>
    <xf numFmtId="0" fontId="7" fillId="0" borderId="26" xfId="18" applyFont="1" applyFill="1" applyBorder="1">
      <alignment/>
      <protection/>
    </xf>
    <xf numFmtId="0" fontId="21" fillId="3" borderId="25" xfId="18" applyFont="1" applyFill="1" applyBorder="1" applyAlignment="1">
      <alignment horizontal="center"/>
      <protection/>
    </xf>
    <xf numFmtId="0" fontId="22" fillId="3" borderId="17" xfId="18" applyFont="1" applyFill="1" applyBorder="1" applyAlignment="1">
      <alignment horizontal="left"/>
      <protection/>
    </xf>
    <xf numFmtId="0" fontId="19" fillId="3" borderId="17" xfId="18" applyFont="1" applyFill="1" applyBorder="1" applyAlignment="1">
      <alignment horizontal="left"/>
      <protection/>
    </xf>
    <xf numFmtId="49" fontId="18" fillId="3" borderId="25" xfId="18" applyNumberFormat="1" applyFont="1" applyFill="1" applyBorder="1" applyAlignment="1">
      <alignment horizontal="left" vertical="center" indent="1"/>
      <protection/>
    </xf>
    <xf numFmtId="2" fontId="18" fillId="3" borderId="25" xfId="18" applyNumberFormat="1" applyFont="1" applyFill="1" applyBorder="1" applyAlignment="1">
      <alignment horizontal="center"/>
      <protection/>
    </xf>
    <xf numFmtId="43" fontId="19" fillId="3" borderId="25" xfId="15" applyNumberFormat="1" applyFont="1" applyFill="1" applyBorder="1" applyAlignment="1">
      <alignment horizontal="center"/>
    </xf>
    <xf numFmtId="0" fontId="18" fillId="3" borderId="11" xfId="18" applyNumberFormat="1" applyFont="1" applyFill="1" applyBorder="1" applyAlignment="1">
      <alignment horizontal="left" vertical="center" indent="1"/>
      <protection/>
    </xf>
    <xf numFmtId="0" fontId="18" fillId="3" borderId="11" xfId="18" applyNumberFormat="1" applyFont="1" applyFill="1" applyBorder="1" applyAlignment="1">
      <alignment horizontal="center"/>
      <protection/>
    </xf>
    <xf numFmtId="0" fontId="18" fillId="3" borderId="21" xfId="18" applyNumberFormat="1" applyFont="1" applyFill="1" applyBorder="1" applyAlignment="1">
      <alignment horizontal="left" vertical="center" indent="1"/>
      <protection/>
    </xf>
    <xf numFmtId="0" fontId="18" fillId="3" borderId="27" xfId="18" applyNumberFormat="1" applyFont="1" applyFill="1" applyBorder="1" applyAlignment="1">
      <alignment horizontal="center"/>
      <protection/>
    </xf>
    <xf numFmtId="0" fontId="19" fillId="0" borderId="0" xfId="18" applyNumberFormat="1" applyFont="1" applyFill="1" applyBorder="1" applyAlignment="1">
      <alignment horizontal="left" vertical="center" indent="1"/>
      <protection/>
    </xf>
    <xf numFmtId="0" fontId="19" fillId="0" borderId="0" xfId="18" applyFont="1" applyFill="1" applyBorder="1" applyAlignment="1">
      <alignment horizontal="center"/>
      <protection/>
    </xf>
    <xf numFmtId="43" fontId="19" fillId="0" borderId="0" xfId="15" applyFont="1" applyFill="1" applyBorder="1" applyAlignment="1">
      <alignment horizontal="center"/>
    </xf>
    <xf numFmtId="43" fontId="23" fillId="0" borderId="0" xfId="15" applyFont="1" applyFill="1" applyBorder="1" applyAlignment="1">
      <alignment horizontal="left"/>
    </xf>
    <xf numFmtId="49" fontId="7" fillId="0" borderId="0" xfId="18" applyNumberFormat="1" applyFont="1" applyFill="1" applyBorder="1" applyAlignment="1">
      <alignment horizontal="center"/>
      <protection/>
    </xf>
    <xf numFmtId="0" fontId="7" fillId="0" borderId="0" xfId="18" applyFont="1" applyFill="1" applyAlignment="1">
      <alignment/>
      <protection/>
    </xf>
    <xf numFmtId="43" fontId="7" fillId="0" borderId="0" xfId="15" applyFont="1" applyFill="1" applyAlignment="1">
      <alignment horizontal="left"/>
    </xf>
    <xf numFmtId="0" fontId="7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49" fontId="7" fillId="0" borderId="0" xfId="18" applyNumberFormat="1" applyFont="1" applyFill="1" applyAlignment="1">
      <alignment horizontal="center"/>
      <protection/>
    </xf>
    <xf numFmtId="0" fontId="9" fillId="0" borderId="9" xfId="0" applyFont="1" applyBorder="1" applyAlignment="1">
      <alignment horizontal="center"/>
    </xf>
    <xf numFmtId="0" fontId="19" fillId="3" borderId="17" xfId="18" applyFont="1" applyFill="1" applyBorder="1" applyAlignment="1">
      <alignment horizontal="center" vertical="center" wrapText="1"/>
      <protection/>
    </xf>
    <xf numFmtId="0" fontId="21" fillId="3" borderId="17" xfId="18" applyFont="1" applyFill="1" applyBorder="1" applyAlignment="1">
      <alignment horizontal="center"/>
      <protection/>
    </xf>
    <xf numFmtId="0" fontId="21" fillId="3" borderId="17" xfId="18" applyFont="1" applyFill="1" applyBorder="1" applyAlignment="1">
      <alignment horizontal="left"/>
      <protection/>
    </xf>
    <xf numFmtId="0" fontId="19" fillId="3" borderId="21" xfId="18" applyFont="1" applyFill="1" applyBorder="1" applyAlignment="1">
      <alignment horizontal="left"/>
      <protection/>
    </xf>
    <xf numFmtId="43" fontId="20" fillId="3" borderId="21" xfId="15" applyFont="1" applyFill="1" applyBorder="1" applyAlignment="1">
      <alignment horizontal="left"/>
    </xf>
    <xf numFmtId="43" fontId="18" fillId="3" borderId="21" xfId="15" applyFont="1" applyFill="1" applyBorder="1" applyAlignment="1">
      <alignment horizontal="left"/>
    </xf>
    <xf numFmtId="0" fontId="19" fillId="3" borderId="5" xfId="18" applyFont="1" applyFill="1" applyBorder="1">
      <alignment/>
      <protection/>
    </xf>
    <xf numFmtId="0" fontId="19" fillId="3" borderId="26" xfId="18" applyFont="1" applyFill="1" applyBorder="1">
      <alignment/>
      <protection/>
    </xf>
    <xf numFmtId="43" fontId="20" fillId="0" borderId="9" xfId="15" applyFont="1" applyFill="1" applyBorder="1" applyAlignment="1">
      <alignment horizontal="left"/>
    </xf>
    <xf numFmtId="43" fontId="4" fillId="3" borderId="26" xfId="18" applyNumberFormat="1" applyFont="1" applyFill="1" applyBorder="1" applyAlignment="1">
      <alignment horizontal="center"/>
      <protection/>
    </xf>
    <xf numFmtId="43" fontId="19" fillId="3" borderId="21" xfId="15" applyFont="1" applyFill="1" applyBorder="1" applyAlignment="1">
      <alignment horizontal="center"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 vertical="center"/>
      <protection/>
    </xf>
    <xf numFmtId="0" fontId="8" fillId="0" borderId="17" xfId="19" applyFont="1" applyBorder="1" applyAlignment="1">
      <alignment horizontal="center"/>
      <protection/>
    </xf>
    <xf numFmtId="0" fontId="8" fillId="0" borderId="28" xfId="19" applyFont="1" applyBorder="1" applyAlignment="1">
      <alignment horizontal="center"/>
      <protection/>
    </xf>
    <xf numFmtId="0" fontId="8" fillId="0" borderId="17" xfId="19" applyFont="1" applyBorder="1" applyAlignment="1">
      <alignment horizontal="centerContinuous"/>
      <protection/>
    </xf>
    <xf numFmtId="0" fontId="7" fillId="2" borderId="1" xfId="19" applyFont="1" applyFill="1" applyBorder="1" applyAlignment="1">
      <alignment horizontal="center"/>
      <protection/>
    </xf>
    <xf numFmtId="0" fontId="0" fillId="2" borderId="28" xfId="19" applyFill="1" applyBorder="1" applyAlignment="1">
      <alignment horizontal="centerContinuous"/>
      <protection/>
    </xf>
    <xf numFmtId="0" fontId="7" fillId="2" borderId="1" xfId="19" applyFont="1" applyFill="1" applyBorder="1" applyAlignment="1">
      <alignment horizontal="centerContinuous"/>
      <protection/>
    </xf>
    <xf numFmtId="0" fontId="10" fillId="0" borderId="26" xfId="19" applyFont="1" applyBorder="1" applyAlignment="1">
      <alignment horizontal="center" vertical="top"/>
      <protection/>
    </xf>
    <xf numFmtId="0" fontId="6" fillId="0" borderId="29" xfId="19" applyFont="1" applyBorder="1" applyAlignment="1">
      <alignment horizontal="left" vertical="center"/>
      <protection/>
    </xf>
    <xf numFmtId="43" fontId="10" fillId="0" borderId="25" xfId="15" applyNumberFormat="1" applyFont="1" applyBorder="1" applyAlignment="1">
      <alignment horizontal="centerContinuous" vertical="center"/>
    </xf>
    <xf numFmtId="0" fontId="10" fillId="0" borderId="11" xfId="19" applyFont="1" applyBorder="1" applyAlignment="1">
      <alignment horizontal="center"/>
      <protection/>
    </xf>
    <xf numFmtId="0" fontId="6" fillId="0" borderId="30" xfId="19" applyFont="1" applyBorder="1" applyAlignment="1">
      <alignment horizontal="left" vertical="center"/>
      <protection/>
    </xf>
    <xf numFmtId="43" fontId="10" fillId="0" borderId="11" xfId="15" applyNumberFormat="1" applyFont="1" applyBorder="1" applyAlignment="1">
      <alignment horizontal="centerContinuous" vertical="center"/>
    </xf>
    <xf numFmtId="0" fontId="6" fillId="0" borderId="9" xfId="19" applyFont="1" applyBorder="1" applyAlignment="1">
      <alignment horizontal="center"/>
      <protection/>
    </xf>
    <xf numFmtId="0" fontId="6" fillId="0" borderId="31" xfId="19" applyFont="1" applyBorder="1" applyAlignment="1">
      <alignment horizontal="left" vertical="center"/>
      <protection/>
    </xf>
    <xf numFmtId="43" fontId="6" fillId="0" borderId="9" xfId="15" applyNumberFormat="1" applyFont="1" applyBorder="1" applyAlignment="1">
      <alignment horizontal="centerContinuous" vertical="center"/>
    </xf>
    <xf numFmtId="0" fontId="6" fillId="0" borderId="21" xfId="19" applyFont="1" applyBorder="1" applyAlignment="1">
      <alignment horizontal="center"/>
      <protection/>
    </xf>
    <xf numFmtId="0" fontId="6" fillId="0" borderId="32" xfId="19" applyFont="1" applyBorder="1" applyAlignment="1">
      <alignment horizontal="left" vertical="center"/>
      <protection/>
    </xf>
    <xf numFmtId="43" fontId="6" fillId="0" borderId="21" xfId="15" applyNumberFormat="1" applyFont="1" applyBorder="1" applyAlignment="1">
      <alignment horizontal="centerContinuous" vertical="center"/>
    </xf>
    <xf numFmtId="0" fontId="8" fillId="0" borderId="32" xfId="19" applyFont="1" applyBorder="1" applyAlignment="1">
      <alignment horizontal="center" vertical="center"/>
      <protection/>
    </xf>
    <xf numFmtId="0" fontId="8" fillId="0" borderId="32" xfId="19" applyFont="1" applyFill="1" applyBorder="1" applyAlignment="1">
      <alignment horizontal="left" vertical="center"/>
      <protection/>
    </xf>
    <xf numFmtId="43" fontId="8" fillId="0" borderId="21" xfId="19" applyNumberFormat="1" applyFont="1" applyBorder="1" applyAlignment="1">
      <alignment horizontal="center" vertical="center"/>
      <protection/>
    </xf>
    <xf numFmtId="0" fontId="0" fillId="0" borderId="0" xfId="19" applyAlignment="1">
      <alignment vertical="center"/>
      <protection/>
    </xf>
    <xf numFmtId="0" fontId="8" fillId="0" borderId="0" xfId="0" applyFont="1" applyAlignment="1">
      <alignment horizontal="center"/>
    </xf>
    <xf numFmtId="43" fontId="18" fillId="3" borderId="17" xfId="15" applyFont="1" applyFill="1" applyBorder="1" applyAlignment="1">
      <alignment horizontal="center"/>
    </xf>
    <xf numFmtId="43" fontId="18" fillId="3" borderId="21" xfId="15" applyFont="1" applyFill="1" applyBorder="1" applyAlignment="1">
      <alignment horizontal="center"/>
    </xf>
    <xf numFmtId="0" fontId="24" fillId="3" borderId="0" xfId="18" applyFont="1" applyFill="1" applyAlignment="1">
      <alignment horizontal="left"/>
      <protection/>
    </xf>
    <xf numFmtId="0" fontId="16" fillId="3" borderId="0" xfId="18" applyFont="1" applyFill="1" applyAlignment="1">
      <alignment horizontal="left"/>
      <protection/>
    </xf>
    <xf numFmtId="0" fontId="17" fillId="3" borderId="0" xfId="18" applyFont="1" applyFill="1" applyAlignment="1">
      <alignment horizontal="left"/>
      <protection/>
    </xf>
    <xf numFmtId="49" fontId="18" fillId="3" borderId="17" xfId="18" applyNumberFormat="1" applyFont="1" applyFill="1" applyBorder="1" applyAlignment="1">
      <alignment horizontal="center"/>
      <protection/>
    </xf>
    <xf numFmtId="49" fontId="18" fillId="3" borderId="21" xfId="18" applyNumberFormat="1" applyFont="1" applyFill="1" applyBorder="1" applyAlignment="1">
      <alignment horizontal="center"/>
      <protection/>
    </xf>
    <xf numFmtId="0" fontId="18" fillId="3" borderId="17" xfId="18" applyNumberFormat="1" applyFont="1" applyFill="1" applyBorder="1" applyAlignment="1">
      <alignment horizontal="center"/>
      <protection/>
    </xf>
    <xf numFmtId="0" fontId="18" fillId="3" borderId="21" xfId="18" applyNumberFormat="1" applyFont="1" applyFill="1" applyBorder="1" applyAlignment="1">
      <alignment horizontal="center"/>
      <protection/>
    </xf>
    <xf numFmtId="43" fontId="18" fillId="3" borderId="17" xfId="18" applyNumberFormat="1" applyFont="1" applyFill="1" applyBorder="1" applyAlignment="1">
      <alignment horizontal="left"/>
      <protection/>
    </xf>
    <xf numFmtId="43" fontId="18" fillId="3" borderId="21" xfId="18" applyNumberFormat="1" applyFont="1" applyFill="1" applyBorder="1" applyAlignment="1">
      <alignment horizontal="left"/>
      <protection/>
    </xf>
    <xf numFmtId="43" fontId="18" fillId="3" borderId="9" xfId="15" applyFont="1" applyFill="1" applyBorder="1" applyAlignment="1">
      <alignment horizontal="center"/>
    </xf>
    <xf numFmtId="43" fontId="18" fillId="3" borderId="26" xfId="15" applyFont="1" applyFill="1" applyBorder="1" applyAlignment="1">
      <alignment horizontal="center"/>
    </xf>
    <xf numFmtId="43" fontId="18" fillId="3" borderId="26" xfId="18" applyNumberFormat="1" applyFont="1" applyFill="1" applyBorder="1" applyAlignment="1">
      <alignment horizontal="left"/>
      <protection/>
    </xf>
    <xf numFmtId="0" fontId="19" fillId="3" borderId="17" xfId="18" applyFont="1" applyFill="1" applyBorder="1" applyAlignment="1">
      <alignment horizontal="center"/>
      <protection/>
    </xf>
    <xf numFmtId="0" fontId="19" fillId="3" borderId="21" xfId="18" applyFont="1" applyFill="1" applyBorder="1" applyAlignment="1">
      <alignment horizontal="center"/>
      <protection/>
    </xf>
    <xf numFmtId="2" fontId="18" fillId="3" borderId="17" xfId="18" applyNumberFormat="1" applyFont="1" applyFill="1" applyBorder="1" applyAlignment="1">
      <alignment horizontal="center"/>
      <protection/>
    </xf>
    <xf numFmtId="2" fontId="18" fillId="3" borderId="21" xfId="18" applyNumberFormat="1" applyFont="1" applyFill="1" applyBorder="1" applyAlignment="1">
      <alignment horizontal="center"/>
      <protection/>
    </xf>
    <xf numFmtId="0" fontId="19" fillId="3" borderId="9" xfId="18" applyFont="1" applyFill="1" applyBorder="1" applyAlignment="1">
      <alignment horizontal="center"/>
      <protection/>
    </xf>
    <xf numFmtId="0" fontId="19" fillId="3" borderId="26" xfId="18" applyFont="1" applyFill="1" applyBorder="1" applyAlignment="1">
      <alignment horizontal="center"/>
      <protection/>
    </xf>
    <xf numFmtId="0" fontId="19" fillId="3" borderId="9" xfId="18" applyFont="1" applyFill="1" applyBorder="1" applyAlignment="1">
      <alignment horizontal="left"/>
      <protection/>
    </xf>
    <xf numFmtId="0" fontId="19" fillId="3" borderId="26" xfId="18" applyFont="1" applyFill="1" applyBorder="1" applyAlignment="1">
      <alignment horizontal="left"/>
      <protection/>
    </xf>
    <xf numFmtId="49" fontId="18" fillId="3" borderId="9" xfId="18" applyNumberFormat="1" applyFont="1" applyFill="1" applyBorder="1" applyAlignment="1">
      <alignment horizontal="center"/>
      <protection/>
    </xf>
    <xf numFmtId="49" fontId="18" fillId="3" borderId="26" xfId="18" applyNumberFormat="1" applyFont="1" applyFill="1" applyBorder="1" applyAlignment="1">
      <alignment horizontal="center"/>
      <protection/>
    </xf>
    <xf numFmtId="0" fontId="18" fillId="3" borderId="9" xfId="18" applyNumberFormat="1" applyFont="1" applyFill="1" applyBorder="1" applyAlignment="1">
      <alignment horizontal="center"/>
      <protection/>
    </xf>
    <xf numFmtId="0" fontId="18" fillId="3" borderId="26" xfId="18" applyNumberFormat="1" applyFont="1" applyFill="1" applyBorder="1" applyAlignment="1">
      <alignment horizontal="center"/>
      <protection/>
    </xf>
    <xf numFmtId="43" fontId="20" fillId="0" borderId="5" xfId="15" applyFont="1" applyFill="1" applyBorder="1" applyAlignment="1">
      <alignment horizontal="center"/>
    </xf>
    <xf numFmtId="43" fontId="20" fillId="0" borderId="26" xfId="15" applyFont="1" applyFill="1" applyBorder="1" applyAlignment="1">
      <alignment horizontal="center"/>
    </xf>
    <xf numFmtId="43" fontId="20" fillId="0" borderId="5" xfId="18" applyNumberFormat="1" applyFont="1" applyFill="1" applyBorder="1" applyAlignment="1">
      <alignment horizontal="left"/>
      <protection/>
    </xf>
    <xf numFmtId="43" fontId="20" fillId="0" borderId="26" xfId="18" applyNumberFormat="1" applyFont="1" applyFill="1" applyBorder="1" applyAlignment="1">
      <alignment horizontal="left"/>
      <protection/>
    </xf>
    <xf numFmtId="0" fontId="7" fillId="0" borderId="9" xfId="18" applyFont="1" applyFill="1" applyBorder="1" applyAlignment="1">
      <alignment horizontal="center"/>
      <protection/>
    </xf>
    <xf numFmtId="0" fontId="7" fillId="0" borderId="5" xfId="18" applyFont="1" applyFill="1" applyBorder="1" applyAlignment="1">
      <alignment horizontal="left"/>
      <protection/>
    </xf>
    <xf numFmtId="0" fontId="7" fillId="0" borderId="26" xfId="18" applyFont="1" applyFill="1" applyBorder="1" applyAlignment="1">
      <alignment horizontal="left"/>
      <protection/>
    </xf>
    <xf numFmtId="49" fontId="20" fillId="0" borderId="5" xfId="18" applyNumberFormat="1" applyFont="1" applyFill="1" applyBorder="1" applyAlignment="1">
      <alignment horizontal="center"/>
      <protection/>
    </xf>
    <xf numFmtId="49" fontId="20" fillId="0" borderId="26" xfId="18" applyNumberFormat="1" applyFont="1" applyFill="1" applyBorder="1" applyAlignment="1">
      <alignment horizontal="center"/>
      <protection/>
    </xf>
    <xf numFmtId="0" fontId="20" fillId="0" borderId="5" xfId="18" applyNumberFormat="1" applyFont="1" applyFill="1" applyBorder="1" applyAlignment="1">
      <alignment horizontal="center"/>
      <protection/>
    </xf>
    <xf numFmtId="0" fontId="20" fillId="0" borderId="26" xfId="18" applyNumberFormat="1" applyFont="1" applyFill="1" applyBorder="1" applyAlignment="1">
      <alignment horizontal="center"/>
      <protection/>
    </xf>
    <xf numFmtId="43" fontId="20" fillId="0" borderId="5" xfId="18" applyNumberFormat="1" applyFont="1" applyFill="1" applyBorder="1" applyAlignment="1">
      <alignment horizontal="center"/>
      <protection/>
    </xf>
    <xf numFmtId="43" fontId="20" fillId="0" borderId="26" xfId="18" applyNumberFormat="1" applyFont="1" applyFill="1" applyBorder="1" applyAlignment="1">
      <alignment horizontal="center"/>
      <protection/>
    </xf>
    <xf numFmtId="49" fontId="20" fillId="0" borderId="9" xfId="18" applyNumberFormat="1" applyFont="1" applyFill="1" applyBorder="1" applyAlignment="1">
      <alignment horizontal="center"/>
      <protection/>
    </xf>
    <xf numFmtId="0" fontId="20" fillId="0" borderId="9" xfId="18" applyNumberFormat="1" applyFont="1" applyFill="1" applyBorder="1" applyAlignment="1">
      <alignment horizontal="center"/>
      <protection/>
    </xf>
    <xf numFmtId="43" fontId="20" fillId="0" borderId="9" xfId="18" applyNumberFormat="1" applyFont="1" applyFill="1" applyBorder="1" applyAlignment="1">
      <alignment horizontal="center"/>
      <protection/>
    </xf>
    <xf numFmtId="0" fontId="19" fillId="3" borderId="5" xfId="18" applyFont="1" applyFill="1" applyBorder="1" applyAlignment="1">
      <alignment horizontal="center"/>
      <protection/>
    </xf>
    <xf numFmtId="49" fontId="18" fillId="3" borderId="5" xfId="18" applyNumberFormat="1" applyFont="1" applyFill="1" applyBorder="1" applyAlignment="1">
      <alignment horizontal="center"/>
      <protection/>
    </xf>
    <xf numFmtId="1" fontId="18" fillId="3" borderId="5" xfId="18" applyNumberFormat="1" applyFont="1" applyFill="1" applyBorder="1" applyAlignment="1">
      <alignment horizontal="center"/>
      <protection/>
    </xf>
    <xf numFmtId="1" fontId="18" fillId="3" borderId="26" xfId="18" applyNumberFormat="1" applyFont="1" applyFill="1" applyBorder="1" applyAlignment="1">
      <alignment horizontal="center"/>
      <protection/>
    </xf>
    <xf numFmtId="43" fontId="18" fillId="3" borderId="5" xfId="15" applyFont="1" applyFill="1" applyBorder="1" applyAlignment="1">
      <alignment horizontal="center"/>
    </xf>
    <xf numFmtId="43" fontId="18" fillId="3" borderId="5" xfId="18" applyNumberFormat="1" applyFont="1" applyFill="1" applyBorder="1" applyAlignment="1">
      <alignment horizontal="center"/>
      <protection/>
    </xf>
    <xf numFmtId="43" fontId="18" fillId="3" borderId="26" xfId="18" applyNumberFormat="1" applyFont="1" applyFill="1" applyBorder="1" applyAlignment="1">
      <alignment horizontal="center"/>
      <protection/>
    </xf>
    <xf numFmtId="0" fontId="7" fillId="0" borderId="26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left"/>
      <protection/>
    </xf>
    <xf numFmtId="2" fontId="20" fillId="0" borderId="5" xfId="18" applyNumberFormat="1" applyFont="1" applyFill="1" applyBorder="1" applyAlignment="1">
      <alignment horizontal="center"/>
      <protection/>
    </xf>
    <xf numFmtId="2" fontId="20" fillId="0" borderId="26" xfId="18" applyNumberFormat="1" applyFont="1" applyFill="1" applyBorder="1" applyAlignment="1">
      <alignment horizontal="center"/>
      <protection/>
    </xf>
    <xf numFmtId="43" fontId="18" fillId="3" borderId="17" xfId="18" applyNumberFormat="1" applyFont="1" applyFill="1" applyBorder="1" applyAlignment="1">
      <alignment horizontal="center"/>
      <protection/>
    </xf>
    <xf numFmtId="43" fontId="18" fillId="3" borderId="21" xfId="18" applyNumberFormat="1" applyFont="1" applyFill="1" applyBorder="1" applyAlignment="1">
      <alignment horizontal="center"/>
      <protection/>
    </xf>
    <xf numFmtId="43" fontId="20" fillId="0" borderId="9" xfId="15" applyFont="1" applyFill="1" applyBorder="1" applyAlignment="1">
      <alignment horizontal="center"/>
    </xf>
    <xf numFmtId="0" fontId="7" fillId="0" borderId="5" xfId="18" applyFont="1" applyFill="1" applyBorder="1" applyAlignment="1">
      <alignment horizontal="center"/>
      <protection/>
    </xf>
    <xf numFmtId="0" fontId="18" fillId="0" borderId="17" xfId="18" applyNumberFormat="1" applyFont="1" applyFill="1" applyBorder="1" applyAlignment="1">
      <alignment horizontal="center"/>
      <protection/>
    </xf>
    <xf numFmtId="0" fontId="18" fillId="0" borderId="21" xfId="18" applyNumberFormat="1" applyFont="1" applyFill="1" applyBorder="1" applyAlignment="1">
      <alignment horizontal="center"/>
      <protection/>
    </xf>
    <xf numFmtId="43" fontId="18" fillId="0" borderId="5" xfId="18" applyNumberFormat="1" applyFont="1" applyFill="1" applyBorder="1" applyAlignment="1">
      <alignment horizontal="center"/>
      <protection/>
    </xf>
    <xf numFmtId="43" fontId="18" fillId="0" borderId="9" xfId="18" applyNumberFormat="1" applyFont="1" applyFill="1" applyBorder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43" fontId="19" fillId="3" borderId="17" xfId="15" applyNumberFormat="1" applyFont="1" applyFill="1" applyBorder="1" applyAlignment="1">
      <alignment horizontal="center"/>
    </xf>
    <xf numFmtId="43" fontId="4" fillId="3" borderId="9" xfId="18" applyNumberFormat="1" applyFont="1" applyFill="1" applyBorder="1" applyAlignment="1">
      <alignment horizontal="center"/>
      <protection/>
    </xf>
    <xf numFmtId="43" fontId="4" fillId="3" borderId="21" xfId="18" applyNumberFormat="1" applyFont="1" applyFill="1" applyBorder="1" applyAlignment="1">
      <alignment horizontal="center"/>
      <protection/>
    </xf>
    <xf numFmtId="43" fontId="19" fillId="3" borderId="17" xfId="18" applyNumberFormat="1" applyFont="1" applyFill="1" applyBorder="1" applyAlignment="1">
      <alignment horizontal="center"/>
      <protection/>
    </xf>
    <xf numFmtId="0" fontId="24" fillId="0" borderId="0" xfId="0" applyFont="1" applyAlignment="1">
      <alignment horizontal="left"/>
    </xf>
    <xf numFmtId="167" fontId="6" fillId="0" borderId="7" xfId="15" applyNumberFormat="1" applyFont="1" applyBorder="1" applyAlignment="1">
      <alignment horizontal="center" vertical="center" wrapText="1"/>
    </xf>
    <xf numFmtId="167" fontId="6" fillId="0" borderId="33" xfId="15" applyNumberFormat="1" applyFont="1" applyBorder="1" applyAlignment="1">
      <alignment horizontal="center" vertical="center" wrapText="1"/>
    </xf>
    <xf numFmtId="167" fontId="6" fillId="0" borderId="8" xfId="15" applyNumberFormat="1" applyFont="1" applyBorder="1" applyAlignment="1">
      <alignment horizontal="center" vertical="center" wrapText="1"/>
    </xf>
    <xf numFmtId="167" fontId="6" fillId="0" borderId="34" xfId="15" applyNumberFormat="1" applyFont="1" applyBorder="1" applyAlignment="1">
      <alignment horizontal="center" vertical="center" wrapText="1"/>
    </xf>
    <xf numFmtId="0" fontId="24" fillId="0" borderId="0" xfId="19" applyFont="1" applyAlignment="1">
      <alignment horizontal="left"/>
      <protection/>
    </xf>
    <xf numFmtId="0" fontId="8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Gmina Ogółem Mienie 2" xfId="18"/>
    <cellStyle name="Normalny_Mieni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71"/>
  <sheetViews>
    <sheetView showGridLines="0" tabSelected="1" view="pageBreakPreview" zoomScaleSheetLayoutView="100" workbookViewId="0" topLeftCell="A1">
      <selection activeCell="E29" sqref="E29:E30"/>
    </sheetView>
  </sheetViews>
  <sheetFormatPr defaultColWidth="9.00390625" defaultRowHeight="12"/>
  <cols>
    <col min="1" max="1" width="3.875" style="42" customWidth="1"/>
    <col min="2" max="2" width="26.625" style="42" bestFit="1" customWidth="1"/>
    <col min="3" max="3" width="5.75390625" style="42" bestFit="1" customWidth="1"/>
    <col min="4" max="4" width="10.375" style="42" bestFit="1" customWidth="1"/>
    <col min="5" max="5" width="14.625" style="42" bestFit="1" customWidth="1"/>
    <col min="6" max="7" width="13.75390625" style="42" bestFit="1" customWidth="1"/>
    <col min="8" max="8" width="15.25390625" style="42" bestFit="1" customWidth="1"/>
    <col min="9" max="16384" width="10.00390625" style="42" customWidth="1"/>
  </cols>
  <sheetData>
    <row r="1" spans="1:9" ht="24.75" customHeight="1">
      <c r="A1" s="121" t="s">
        <v>54</v>
      </c>
      <c r="B1" s="121"/>
      <c r="C1" s="121"/>
      <c r="D1" s="121"/>
      <c r="E1" s="121"/>
      <c r="F1" s="121"/>
      <c r="G1" s="121"/>
      <c r="H1" s="121"/>
      <c r="I1" s="41"/>
    </row>
    <row r="2" spans="1:9" ht="14.25" customHeight="1">
      <c r="A2" s="122"/>
      <c r="B2" s="123"/>
      <c r="C2" s="123"/>
      <c r="D2" s="123"/>
      <c r="E2" s="123"/>
      <c r="F2" s="123"/>
      <c r="G2" s="123"/>
      <c r="H2" s="123"/>
      <c r="I2" s="41"/>
    </row>
    <row r="3" spans="1:9" ht="14.25" customHeight="1" thickBot="1">
      <c r="A3" s="43"/>
      <c r="B3" s="44"/>
      <c r="C3" s="44"/>
      <c r="D3" s="44"/>
      <c r="E3" s="44"/>
      <c r="F3" s="44"/>
      <c r="G3" s="44"/>
      <c r="H3" s="44"/>
      <c r="I3" s="41"/>
    </row>
    <row r="4" spans="1:9" s="46" customFormat="1" ht="57" thickBot="1">
      <c r="A4" s="82" t="s">
        <v>58</v>
      </c>
      <c r="B4" s="82" t="s">
        <v>79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51</v>
      </c>
      <c r="H4" s="82" t="s">
        <v>6</v>
      </c>
      <c r="I4" s="45"/>
    </row>
    <row r="5" spans="1:9" ht="12.75">
      <c r="A5" s="83" t="s">
        <v>61</v>
      </c>
      <c r="B5" s="84" t="s">
        <v>7</v>
      </c>
      <c r="C5" s="124" t="s">
        <v>8</v>
      </c>
      <c r="D5" s="126">
        <v>1351.56</v>
      </c>
      <c r="E5" s="119">
        <v>172584612.35</v>
      </c>
      <c r="F5" s="119">
        <v>0</v>
      </c>
      <c r="G5" s="48">
        <v>1103401</v>
      </c>
      <c r="H5" s="128">
        <f>SUM(E5+G5+G6)</f>
        <v>172451822.88</v>
      </c>
      <c r="I5" s="41"/>
    </row>
    <row r="6" spans="1:9" ht="13.5" thickBot="1">
      <c r="A6" s="51">
        <v>1</v>
      </c>
      <c r="B6" s="85" t="s">
        <v>44</v>
      </c>
      <c r="C6" s="125"/>
      <c r="D6" s="127"/>
      <c r="E6" s="120"/>
      <c r="F6" s="120"/>
      <c r="G6" s="86">
        <v>-1236190.47</v>
      </c>
      <c r="H6" s="129"/>
      <c r="I6" s="41"/>
    </row>
    <row r="7" spans="1:9" ht="12.75">
      <c r="A7" s="133">
        <v>2</v>
      </c>
      <c r="B7" s="50" t="s">
        <v>45</v>
      </c>
      <c r="C7" s="47" t="s">
        <v>9</v>
      </c>
      <c r="D7" s="135">
        <f>SUM(D9+D17)</f>
        <v>1540</v>
      </c>
      <c r="E7" s="119">
        <f>SUM(E9+E17)</f>
        <v>205662397.07</v>
      </c>
      <c r="F7" s="119">
        <f>SUM(F9+F17)</f>
        <v>70902556.54</v>
      </c>
      <c r="G7" s="48">
        <f>SUM(G9+G17)</f>
        <v>48599627.44</v>
      </c>
      <c r="H7" s="128">
        <f>SUM(E7+G7+G8)</f>
        <v>231038118.83</v>
      </c>
      <c r="I7" s="41"/>
    </row>
    <row r="8" spans="1:9" ht="13.5" thickBot="1">
      <c r="A8" s="134"/>
      <c r="B8" s="52" t="s">
        <v>10</v>
      </c>
      <c r="C8" s="49" t="s">
        <v>11</v>
      </c>
      <c r="D8" s="136"/>
      <c r="E8" s="120"/>
      <c r="F8" s="120"/>
      <c r="G8" s="87">
        <f>SUM(G10+G18)</f>
        <v>-23223905.68</v>
      </c>
      <c r="H8" s="129"/>
      <c r="I8" s="53"/>
    </row>
    <row r="9" spans="1:9" ht="12.75">
      <c r="A9" s="137">
        <v>3</v>
      </c>
      <c r="B9" s="139" t="s">
        <v>46</v>
      </c>
      <c r="C9" s="141" t="s">
        <v>9</v>
      </c>
      <c r="D9" s="143">
        <f>SUM(D11:D16)</f>
        <v>711</v>
      </c>
      <c r="E9" s="130">
        <f>SUM(E11:E16)</f>
        <v>111731740.12</v>
      </c>
      <c r="F9" s="130">
        <f>SUM(F11:F16)</f>
        <v>38956545.71</v>
      </c>
      <c r="G9" s="54">
        <f>SUM(G11+G13+G15)</f>
        <v>7569330.47</v>
      </c>
      <c r="H9" s="128">
        <f>SUM(E9+G9+G10)</f>
        <v>115353206.94</v>
      </c>
      <c r="I9" s="41"/>
    </row>
    <row r="10" spans="1:9" ht="12.75">
      <c r="A10" s="138"/>
      <c r="B10" s="140"/>
      <c r="C10" s="142"/>
      <c r="D10" s="144"/>
      <c r="E10" s="131"/>
      <c r="F10" s="131"/>
      <c r="G10" s="54">
        <f>SUM(G12+G14+G16)</f>
        <v>-3947863.65</v>
      </c>
      <c r="H10" s="132"/>
      <c r="I10" s="41"/>
    </row>
    <row r="11" spans="1:9" ht="12.75">
      <c r="A11" s="149"/>
      <c r="B11" s="150" t="s">
        <v>12</v>
      </c>
      <c r="C11" s="152" t="s">
        <v>9</v>
      </c>
      <c r="D11" s="154">
        <v>301</v>
      </c>
      <c r="E11" s="145">
        <v>52633506.69</v>
      </c>
      <c r="F11" s="145">
        <v>23805837.64</v>
      </c>
      <c r="G11" s="56">
        <v>3883024.07</v>
      </c>
      <c r="H11" s="147">
        <f>SUM(E11+G11+G12)</f>
        <v>53747649.95</v>
      </c>
      <c r="I11" s="41"/>
    </row>
    <row r="12" spans="1:9" ht="12.75">
      <c r="A12" s="149"/>
      <c r="B12" s="151"/>
      <c r="C12" s="153"/>
      <c r="D12" s="155"/>
      <c r="E12" s="146"/>
      <c r="F12" s="146"/>
      <c r="G12" s="57">
        <v>-2768880.81</v>
      </c>
      <c r="H12" s="148"/>
      <c r="I12" s="41"/>
    </row>
    <row r="13" spans="1:9" ht="12.75">
      <c r="A13" s="149"/>
      <c r="B13" s="150" t="s">
        <v>13</v>
      </c>
      <c r="C13" s="152" t="s">
        <v>9</v>
      </c>
      <c r="D13" s="154">
        <v>406</v>
      </c>
      <c r="E13" s="145">
        <v>59031133.58</v>
      </c>
      <c r="F13" s="145">
        <v>15077711.45</v>
      </c>
      <c r="G13" s="56">
        <v>3655844.49</v>
      </c>
      <c r="H13" s="156">
        <f>SUM(E13+G13+G14)</f>
        <v>61507995.23</v>
      </c>
      <c r="I13" s="41"/>
    </row>
    <row r="14" spans="1:9" ht="12.75">
      <c r="A14" s="149"/>
      <c r="B14" s="151"/>
      <c r="C14" s="153"/>
      <c r="D14" s="155"/>
      <c r="E14" s="146"/>
      <c r="F14" s="146"/>
      <c r="G14" s="56">
        <v>-1178982.84</v>
      </c>
      <c r="H14" s="157"/>
      <c r="I14" s="41"/>
    </row>
    <row r="15" spans="1:9" ht="12.75">
      <c r="A15" s="149"/>
      <c r="B15" s="169" t="s">
        <v>14</v>
      </c>
      <c r="C15" s="158" t="s">
        <v>9</v>
      </c>
      <c r="D15" s="159">
        <v>4</v>
      </c>
      <c r="E15" s="145">
        <v>67099.85</v>
      </c>
      <c r="F15" s="145">
        <v>72996.62</v>
      </c>
      <c r="G15" s="57">
        <v>30461.91</v>
      </c>
      <c r="H15" s="160">
        <f>SUM(E15+G15+G16)</f>
        <v>97561.76</v>
      </c>
      <c r="I15" s="41"/>
    </row>
    <row r="16" spans="1:9" ht="12.75">
      <c r="A16" s="168"/>
      <c r="B16" s="151"/>
      <c r="C16" s="153"/>
      <c r="D16" s="155"/>
      <c r="E16" s="146"/>
      <c r="F16" s="146"/>
      <c r="G16" s="57"/>
      <c r="H16" s="157"/>
      <c r="I16" s="41"/>
    </row>
    <row r="17" spans="1:9" ht="12.75">
      <c r="A17" s="161">
        <v>4</v>
      </c>
      <c r="B17" s="88" t="s">
        <v>15</v>
      </c>
      <c r="C17" s="162" t="s">
        <v>11</v>
      </c>
      <c r="D17" s="163">
        <f>SUM(D19+D23)</f>
        <v>829</v>
      </c>
      <c r="E17" s="165">
        <f>SUM(E19:E24)</f>
        <v>93930656.95</v>
      </c>
      <c r="F17" s="165">
        <f>SUM(F19:F24)</f>
        <v>31946010.83</v>
      </c>
      <c r="G17" s="58">
        <f>SUM(G19+G21+G23)</f>
        <v>41030296.97</v>
      </c>
      <c r="H17" s="166">
        <f>SUM(E17+G17+G18)</f>
        <v>115684911.89</v>
      </c>
      <c r="I17" s="41"/>
    </row>
    <row r="18" spans="1:9" ht="12.75">
      <c r="A18" s="138"/>
      <c r="B18" s="89" t="s">
        <v>41</v>
      </c>
      <c r="C18" s="142"/>
      <c r="D18" s="164"/>
      <c r="E18" s="131"/>
      <c r="F18" s="131"/>
      <c r="G18" s="54">
        <f>SUM(G20+G22+G24)</f>
        <v>-19276042.03</v>
      </c>
      <c r="H18" s="167"/>
      <c r="I18" s="41"/>
    </row>
    <row r="19" spans="1:9" ht="12.75">
      <c r="A19" s="149"/>
      <c r="B19" s="59" t="s">
        <v>42</v>
      </c>
      <c r="C19" s="152" t="s">
        <v>11</v>
      </c>
      <c r="D19" s="154">
        <v>25</v>
      </c>
      <c r="E19" s="145">
        <v>10931593.09</v>
      </c>
      <c r="F19" s="145">
        <v>4163288.98</v>
      </c>
      <c r="G19" s="56">
        <v>419915.27</v>
      </c>
      <c r="H19" s="156">
        <f>SUM(E19+G19+G20)</f>
        <v>11351508.36</v>
      </c>
      <c r="I19" s="41"/>
    </row>
    <row r="20" spans="1:9" ht="12.75">
      <c r="A20" s="149"/>
      <c r="B20" s="60"/>
      <c r="C20" s="153"/>
      <c r="D20" s="155"/>
      <c r="E20" s="146"/>
      <c r="F20" s="146"/>
      <c r="G20" s="57"/>
      <c r="H20" s="157"/>
      <c r="I20" s="41"/>
    </row>
    <row r="21" spans="1:9" ht="12.75">
      <c r="A21" s="55"/>
      <c r="B21" s="59" t="s">
        <v>47</v>
      </c>
      <c r="C21" s="152" t="s">
        <v>11</v>
      </c>
      <c r="D21" s="170">
        <v>43.28</v>
      </c>
      <c r="E21" s="145">
        <v>14188349.15</v>
      </c>
      <c r="F21" s="145">
        <v>5448858.41</v>
      </c>
      <c r="G21" s="56">
        <v>0</v>
      </c>
      <c r="H21" s="156">
        <f>SUM(E21+G21+G22)</f>
        <v>14188349.15</v>
      </c>
      <c r="I21" s="41"/>
    </row>
    <row r="22" spans="1:9" ht="12.75">
      <c r="A22" s="55"/>
      <c r="B22" s="60"/>
      <c r="C22" s="153"/>
      <c r="D22" s="171"/>
      <c r="E22" s="146"/>
      <c r="F22" s="146"/>
      <c r="G22" s="57">
        <v>0</v>
      </c>
      <c r="H22" s="157"/>
      <c r="I22" s="41"/>
    </row>
    <row r="23" spans="1:9" ht="12.75">
      <c r="A23" s="149"/>
      <c r="B23" s="59" t="s">
        <v>16</v>
      </c>
      <c r="C23" s="152" t="s">
        <v>11</v>
      </c>
      <c r="D23" s="154">
        <v>804</v>
      </c>
      <c r="E23" s="145">
        <v>68810714.71</v>
      </c>
      <c r="F23" s="145">
        <v>22333863.44</v>
      </c>
      <c r="G23" s="57">
        <v>40610381.7</v>
      </c>
      <c r="H23" s="156">
        <f>SUM(E23+G23+G24)</f>
        <v>90145054.38</v>
      </c>
      <c r="I23" s="41"/>
    </row>
    <row r="24" spans="1:9" ht="13.5" thickBot="1">
      <c r="A24" s="149"/>
      <c r="B24" s="59" t="s">
        <v>43</v>
      </c>
      <c r="C24" s="158"/>
      <c r="D24" s="159"/>
      <c r="E24" s="146"/>
      <c r="F24" s="146"/>
      <c r="G24" s="90">
        <v>-19276042.03</v>
      </c>
      <c r="H24" s="160"/>
      <c r="I24" s="41"/>
    </row>
    <row r="25" spans="1:9" ht="12.75">
      <c r="A25" s="133">
        <v>5</v>
      </c>
      <c r="B25" s="50" t="s">
        <v>48</v>
      </c>
      <c r="C25" s="47" t="s">
        <v>17</v>
      </c>
      <c r="D25" s="126">
        <f>SUM(D27:D40)</f>
        <v>1035</v>
      </c>
      <c r="E25" s="119">
        <f>SUM(E27:E40)</f>
        <v>13569104.65</v>
      </c>
      <c r="F25" s="119">
        <f>SUM(F27:F40)</f>
        <v>9308110.28</v>
      </c>
      <c r="G25" s="48">
        <f>SUM(G27+G29+G31+G33+G35+G37+G39)</f>
        <v>635413.47</v>
      </c>
      <c r="H25" s="172">
        <f>SUM(E25+G25+G26)</f>
        <v>13790775.46</v>
      </c>
      <c r="I25" s="41"/>
    </row>
    <row r="26" spans="1:9" ht="13.5" thickBot="1">
      <c r="A26" s="134"/>
      <c r="B26" s="52" t="s">
        <v>18</v>
      </c>
      <c r="C26" s="49" t="s">
        <v>19</v>
      </c>
      <c r="D26" s="127"/>
      <c r="E26" s="120"/>
      <c r="F26" s="120"/>
      <c r="G26" s="87">
        <f>SUM(G28+G30+G32+G34+G36+G38+G40)</f>
        <v>-413742.66</v>
      </c>
      <c r="H26" s="173"/>
      <c r="I26" s="41"/>
    </row>
    <row r="27" spans="1:9" ht="12.75">
      <c r="A27" s="149">
        <v>6</v>
      </c>
      <c r="B27" s="59" t="s">
        <v>20</v>
      </c>
      <c r="C27" s="158" t="s">
        <v>17</v>
      </c>
      <c r="D27" s="159">
        <v>33</v>
      </c>
      <c r="E27" s="174">
        <v>1939190.23</v>
      </c>
      <c r="F27" s="174">
        <v>942159.91</v>
      </c>
      <c r="G27" s="57">
        <v>262563.01</v>
      </c>
      <c r="H27" s="160">
        <f>SUM(E27+G27+G28)</f>
        <v>2046145.38</v>
      </c>
      <c r="I27" s="41"/>
    </row>
    <row r="28" spans="1:9" ht="12.75">
      <c r="A28" s="168"/>
      <c r="B28" s="60" t="s">
        <v>21</v>
      </c>
      <c r="C28" s="153"/>
      <c r="D28" s="155"/>
      <c r="E28" s="146"/>
      <c r="F28" s="146"/>
      <c r="G28" s="57">
        <v>-155607.86</v>
      </c>
      <c r="H28" s="157"/>
      <c r="I28" s="41"/>
    </row>
    <row r="29" spans="1:9" ht="12.75">
      <c r="A29" s="175">
        <v>7</v>
      </c>
      <c r="B29" s="59" t="s">
        <v>22</v>
      </c>
      <c r="C29" s="152" t="s">
        <v>23</v>
      </c>
      <c r="D29" s="154">
        <v>532</v>
      </c>
      <c r="E29" s="174">
        <v>5005078.92</v>
      </c>
      <c r="F29" s="174">
        <v>3400902.44</v>
      </c>
      <c r="G29" s="56">
        <v>225373.32</v>
      </c>
      <c r="H29" s="156">
        <f>SUM(E29+G29+G30)</f>
        <v>5019511.53</v>
      </c>
      <c r="I29" s="41"/>
    </row>
    <row r="30" spans="1:9" ht="12.75">
      <c r="A30" s="168"/>
      <c r="B30" s="60" t="s">
        <v>24</v>
      </c>
      <c r="C30" s="153"/>
      <c r="D30" s="155"/>
      <c r="E30" s="146"/>
      <c r="F30" s="146"/>
      <c r="G30" s="57">
        <v>-210940.71</v>
      </c>
      <c r="H30" s="157"/>
      <c r="I30" s="41"/>
    </row>
    <row r="31" spans="1:9" ht="12.75">
      <c r="A31" s="175">
        <v>8</v>
      </c>
      <c r="B31" s="59" t="s">
        <v>25</v>
      </c>
      <c r="C31" s="152" t="s">
        <v>26</v>
      </c>
      <c r="D31" s="154">
        <v>35</v>
      </c>
      <c r="E31" s="174">
        <v>458400.69</v>
      </c>
      <c r="F31" s="174">
        <v>391820.76</v>
      </c>
      <c r="G31" s="56">
        <v>31406</v>
      </c>
      <c r="H31" s="156">
        <f>SUM(E31+G31+G32)</f>
        <v>489806.69</v>
      </c>
      <c r="I31" s="41"/>
    </row>
    <row r="32" spans="1:9" ht="12.75">
      <c r="A32" s="168"/>
      <c r="B32" s="60" t="s">
        <v>27</v>
      </c>
      <c r="C32" s="153"/>
      <c r="D32" s="155"/>
      <c r="E32" s="146"/>
      <c r="F32" s="146"/>
      <c r="G32" s="57">
        <v>0</v>
      </c>
      <c r="H32" s="157"/>
      <c r="I32" s="41"/>
    </row>
    <row r="33" spans="1:9" ht="12.75">
      <c r="A33" s="175">
        <v>9</v>
      </c>
      <c r="B33" s="150" t="s">
        <v>28</v>
      </c>
      <c r="C33" s="152" t="s">
        <v>29</v>
      </c>
      <c r="D33" s="154">
        <v>102</v>
      </c>
      <c r="E33" s="174">
        <v>2895509.47</v>
      </c>
      <c r="F33" s="174">
        <v>1836652.94</v>
      </c>
      <c r="G33" s="56">
        <v>41910.54</v>
      </c>
      <c r="H33" s="156">
        <f>SUM(E33+G33+G34)</f>
        <v>2934261</v>
      </c>
      <c r="I33" s="41"/>
    </row>
    <row r="34" spans="1:9" ht="12.75">
      <c r="A34" s="168"/>
      <c r="B34" s="151"/>
      <c r="C34" s="153"/>
      <c r="D34" s="155"/>
      <c r="E34" s="146"/>
      <c r="F34" s="146"/>
      <c r="G34" s="57">
        <v>-3159.01</v>
      </c>
      <c r="H34" s="157"/>
      <c r="I34" s="41"/>
    </row>
    <row r="35" spans="1:9" ht="12.75">
      <c r="A35" s="175">
        <v>10</v>
      </c>
      <c r="B35" s="59" t="s">
        <v>30</v>
      </c>
      <c r="C35" s="152" t="s">
        <v>31</v>
      </c>
      <c r="D35" s="154">
        <v>32</v>
      </c>
      <c r="E35" s="174">
        <v>2109824.75</v>
      </c>
      <c r="F35" s="174">
        <v>1789347.32</v>
      </c>
      <c r="G35" s="56">
        <v>0</v>
      </c>
      <c r="H35" s="156">
        <f>SUM(E35+G35+G36)</f>
        <v>2109824.75</v>
      </c>
      <c r="I35" s="41"/>
    </row>
    <row r="36" spans="1:9" ht="12.75">
      <c r="A36" s="168"/>
      <c r="B36" s="60" t="s">
        <v>32</v>
      </c>
      <c r="C36" s="153"/>
      <c r="D36" s="155"/>
      <c r="E36" s="146"/>
      <c r="F36" s="146"/>
      <c r="G36" s="57">
        <v>0</v>
      </c>
      <c r="H36" s="157"/>
      <c r="I36" s="41"/>
    </row>
    <row r="37" spans="1:9" ht="12.75">
      <c r="A37" s="175">
        <v>11</v>
      </c>
      <c r="B37" s="59" t="s">
        <v>33</v>
      </c>
      <c r="C37" s="152" t="s">
        <v>34</v>
      </c>
      <c r="D37" s="154">
        <v>301</v>
      </c>
      <c r="E37" s="174">
        <v>1161100.59</v>
      </c>
      <c r="F37" s="174">
        <v>947226.91</v>
      </c>
      <c r="G37" s="56">
        <v>74160.6</v>
      </c>
      <c r="H37" s="156">
        <f>SUM(E37+G37+G38)</f>
        <v>1191226.11</v>
      </c>
      <c r="I37" s="41"/>
    </row>
    <row r="38" spans="1:9" ht="12.75">
      <c r="A38" s="168"/>
      <c r="B38" s="60" t="s">
        <v>35</v>
      </c>
      <c r="C38" s="153"/>
      <c r="D38" s="155"/>
      <c r="E38" s="146"/>
      <c r="F38" s="146"/>
      <c r="G38" s="57">
        <v>-44035.08</v>
      </c>
      <c r="H38" s="157"/>
      <c r="I38" s="41"/>
    </row>
    <row r="39" spans="1:9" ht="12.75">
      <c r="A39" s="175">
        <v>12</v>
      </c>
      <c r="B39" s="150" t="s">
        <v>36</v>
      </c>
      <c r="C39" s="152" t="s">
        <v>19</v>
      </c>
      <c r="D39" s="154">
        <v>0</v>
      </c>
      <c r="E39" s="174">
        <v>0</v>
      </c>
      <c r="F39" s="174">
        <v>0</v>
      </c>
      <c r="G39" s="56">
        <v>0</v>
      </c>
      <c r="H39" s="156">
        <f>SUM(E39+G39+G40)</f>
        <v>0</v>
      </c>
      <c r="I39" s="41"/>
    </row>
    <row r="40" spans="1:9" ht="13.5" thickBot="1">
      <c r="A40" s="149"/>
      <c r="B40" s="169"/>
      <c r="C40" s="158"/>
      <c r="D40" s="159"/>
      <c r="E40" s="174"/>
      <c r="F40" s="174"/>
      <c r="G40" s="90">
        <v>0</v>
      </c>
      <c r="H40" s="160"/>
      <c r="I40" s="41"/>
    </row>
    <row r="41" spans="1:9" ht="13.5" thickBot="1">
      <c r="A41" s="61" t="s">
        <v>62</v>
      </c>
      <c r="B41" s="62" t="s">
        <v>37</v>
      </c>
      <c r="C41" s="124"/>
      <c r="D41" s="176">
        <v>167362</v>
      </c>
      <c r="E41" s="119">
        <v>14443064</v>
      </c>
      <c r="F41" s="119">
        <v>0</v>
      </c>
      <c r="G41" s="48">
        <v>267088</v>
      </c>
      <c r="H41" s="178">
        <f>SUM(E41+G41+G42)</f>
        <v>14710152</v>
      </c>
      <c r="I41" s="41"/>
    </row>
    <row r="42" spans="1:9" ht="13.5" thickBot="1">
      <c r="A42" s="51">
        <v>13</v>
      </c>
      <c r="B42" s="63" t="s">
        <v>49</v>
      </c>
      <c r="C42" s="125"/>
      <c r="D42" s="177"/>
      <c r="E42" s="120"/>
      <c r="F42" s="120"/>
      <c r="G42" s="87"/>
      <c r="H42" s="179"/>
      <c r="I42" s="41"/>
    </row>
    <row r="43" spans="1:9" ht="12.75">
      <c r="A43" s="133" t="s">
        <v>57</v>
      </c>
      <c r="B43" s="133" t="s">
        <v>52</v>
      </c>
      <c r="C43" s="64" t="s">
        <v>38</v>
      </c>
      <c r="D43" s="65">
        <f>SUM(D21)</f>
        <v>43.28</v>
      </c>
      <c r="E43" s="181">
        <f>SUM(E5+E7+E25+E41)</f>
        <v>406259178.07</v>
      </c>
      <c r="F43" s="181">
        <f>SUM(F5+F7+F25+F41)</f>
        <v>80210666.82</v>
      </c>
      <c r="G43" s="66">
        <f>SUM(G5+G7+G25+G41)</f>
        <v>50605529.91</v>
      </c>
      <c r="H43" s="184">
        <f>SUM(E43+G43+G45)</f>
        <v>431990869.17</v>
      </c>
      <c r="I43" s="41"/>
    </row>
    <row r="44" spans="1:9" ht="12.75">
      <c r="A44" s="137"/>
      <c r="B44" s="137"/>
      <c r="C44" s="67" t="s">
        <v>39</v>
      </c>
      <c r="D44" s="68">
        <f>SUM(D5:D6)</f>
        <v>1351.56</v>
      </c>
      <c r="E44" s="182"/>
      <c r="F44" s="182"/>
      <c r="G44" s="91">
        <v>0</v>
      </c>
      <c r="H44" s="182"/>
      <c r="I44" s="41"/>
    </row>
    <row r="45" spans="1:9" ht="13.5" thickBot="1">
      <c r="A45" s="134"/>
      <c r="B45" s="134"/>
      <c r="C45" s="69" t="s">
        <v>40</v>
      </c>
      <c r="D45" s="70">
        <f>SUM(D9+D19+D23+D25+D41)</f>
        <v>169937</v>
      </c>
      <c r="E45" s="183"/>
      <c r="F45" s="183"/>
      <c r="G45" s="92">
        <f>SUM(G6+G8+G26+G42)</f>
        <v>-24873838.81</v>
      </c>
      <c r="H45" s="183"/>
      <c r="I45" s="41"/>
    </row>
    <row r="46" spans="1:9" ht="12.75">
      <c r="A46" s="180"/>
      <c r="B46" s="180"/>
      <c r="C46" s="71"/>
      <c r="D46" s="72"/>
      <c r="E46" s="73"/>
      <c r="F46" s="73"/>
      <c r="G46" s="74"/>
      <c r="H46" s="72"/>
      <c r="I46" s="41"/>
    </row>
    <row r="47" spans="1:9" ht="12.75">
      <c r="A47" s="180"/>
      <c r="B47" s="180"/>
      <c r="C47" s="75"/>
      <c r="D47" s="76"/>
      <c r="E47" s="77"/>
      <c r="F47" s="77"/>
      <c r="G47" s="77"/>
      <c r="H47" s="78"/>
      <c r="I47" s="41"/>
    </row>
    <row r="48" spans="1:9" ht="12.75">
      <c r="A48" s="79"/>
      <c r="B48" s="79"/>
      <c r="C48" s="80"/>
      <c r="D48" s="76"/>
      <c r="E48" s="77"/>
      <c r="F48" s="77"/>
      <c r="G48" s="77"/>
      <c r="H48" s="78"/>
      <c r="I48" s="41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2.7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</sheetData>
  <mergeCells count="124">
    <mergeCell ref="A47:B47"/>
    <mergeCell ref="E43:E45"/>
    <mergeCell ref="F43:F45"/>
    <mergeCell ref="H43:H45"/>
    <mergeCell ref="A46:B46"/>
    <mergeCell ref="A43:A45"/>
    <mergeCell ref="B43:B45"/>
    <mergeCell ref="E39:E40"/>
    <mergeCell ref="F39:F40"/>
    <mergeCell ref="H39:H40"/>
    <mergeCell ref="C41:C42"/>
    <mergeCell ref="D41:D42"/>
    <mergeCell ref="E41:E42"/>
    <mergeCell ref="F41:F42"/>
    <mergeCell ref="H41:H42"/>
    <mergeCell ref="A39:A40"/>
    <mergeCell ref="B39:B40"/>
    <mergeCell ref="C39:C40"/>
    <mergeCell ref="D39:D40"/>
    <mergeCell ref="F37:F38"/>
    <mergeCell ref="H37:H38"/>
    <mergeCell ref="A35:A36"/>
    <mergeCell ref="C35:C36"/>
    <mergeCell ref="A37:A38"/>
    <mergeCell ref="C37:C38"/>
    <mergeCell ref="D37:D38"/>
    <mergeCell ref="E37:E38"/>
    <mergeCell ref="D35:D36"/>
    <mergeCell ref="E35:E36"/>
    <mergeCell ref="F31:F32"/>
    <mergeCell ref="H31:H32"/>
    <mergeCell ref="E33:E34"/>
    <mergeCell ref="F33:F34"/>
    <mergeCell ref="H33:H34"/>
    <mergeCell ref="F35:F36"/>
    <mergeCell ref="H35:H36"/>
    <mergeCell ref="A33:A34"/>
    <mergeCell ref="B33:B34"/>
    <mergeCell ref="C33:C34"/>
    <mergeCell ref="D33:D34"/>
    <mergeCell ref="A31:A32"/>
    <mergeCell ref="C31:C32"/>
    <mergeCell ref="D31:D32"/>
    <mergeCell ref="E31:E32"/>
    <mergeCell ref="F29:F30"/>
    <mergeCell ref="H29:H30"/>
    <mergeCell ref="A27:A28"/>
    <mergeCell ref="C27:C28"/>
    <mergeCell ref="A29:A30"/>
    <mergeCell ref="C29:C30"/>
    <mergeCell ref="D29:D30"/>
    <mergeCell ref="E29:E30"/>
    <mergeCell ref="D27:D28"/>
    <mergeCell ref="E27:E28"/>
    <mergeCell ref="F23:F24"/>
    <mergeCell ref="H23:H24"/>
    <mergeCell ref="H25:H26"/>
    <mergeCell ref="F27:F28"/>
    <mergeCell ref="H27:H28"/>
    <mergeCell ref="A25:A26"/>
    <mergeCell ref="D25:D26"/>
    <mergeCell ref="E25:E26"/>
    <mergeCell ref="F25:F26"/>
    <mergeCell ref="A23:A24"/>
    <mergeCell ref="C23:C24"/>
    <mergeCell ref="D23:D24"/>
    <mergeCell ref="E23:E24"/>
    <mergeCell ref="F19:F20"/>
    <mergeCell ref="H19:H20"/>
    <mergeCell ref="C21:C22"/>
    <mergeCell ref="D21:D22"/>
    <mergeCell ref="E21:E22"/>
    <mergeCell ref="F21:F22"/>
    <mergeCell ref="H21:H22"/>
    <mergeCell ref="A19:A20"/>
    <mergeCell ref="C19:C20"/>
    <mergeCell ref="D19:D20"/>
    <mergeCell ref="E19:E20"/>
    <mergeCell ref="F15:F16"/>
    <mergeCell ref="H15:H16"/>
    <mergeCell ref="A17:A18"/>
    <mergeCell ref="C17:C18"/>
    <mergeCell ref="D17:D18"/>
    <mergeCell ref="E17:E18"/>
    <mergeCell ref="F17:F18"/>
    <mergeCell ref="H17:H18"/>
    <mergeCell ref="A15:A16"/>
    <mergeCell ref="B15:B16"/>
    <mergeCell ref="C15:C16"/>
    <mergeCell ref="D15:D16"/>
    <mergeCell ref="E11:E12"/>
    <mergeCell ref="B11:B12"/>
    <mergeCell ref="C11:C12"/>
    <mergeCell ref="D11:D12"/>
    <mergeCell ref="E15:E16"/>
    <mergeCell ref="F11:F12"/>
    <mergeCell ref="H11:H12"/>
    <mergeCell ref="A13:A14"/>
    <mergeCell ref="B13:B14"/>
    <mergeCell ref="C13:C14"/>
    <mergeCell ref="D13:D14"/>
    <mergeCell ref="E13:E14"/>
    <mergeCell ref="F13:F14"/>
    <mergeCell ref="H13:H14"/>
    <mergeCell ref="A11:A12"/>
    <mergeCell ref="E9:E10"/>
    <mergeCell ref="F9:F10"/>
    <mergeCell ref="H9:H10"/>
    <mergeCell ref="A7:A8"/>
    <mergeCell ref="D7:D8"/>
    <mergeCell ref="A9:A10"/>
    <mergeCell ref="B9:B10"/>
    <mergeCell ref="C9:C10"/>
    <mergeCell ref="D9:D10"/>
    <mergeCell ref="E7:E8"/>
    <mergeCell ref="F7:F8"/>
    <mergeCell ref="A1:H1"/>
    <mergeCell ref="A2:H2"/>
    <mergeCell ref="C5:C6"/>
    <mergeCell ref="D5:D6"/>
    <mergeCell ref="E5:E6"/>
    <mergeCell ref="F5:F6"/>
    <mergeCell ref="H5:H6"/>
    <mergeCell ref="H7:H8"/>
  </mergeCells>
  <printOptions/>
  <pageMargins left="0.7874015748031497" right="0.1968503937007874" top="0.7874015748031497" bottom="0.984251968503937" header="0.5118110236220472" footer="0.5118110236220472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22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6.00390625" style="0" customWidth="1"/>
    <col min="2" max="2" width="50.125" style="0" customWidth="1"/>
    <col min="3" max="3" width="15.875" style="0" customWidth="1"/>
    <col min="4" max="4" width="15.375" style="0" customWidth="1"/>
    <col min="5" max="5" width="18.25390625" style="0" customWidth="1"/>
    <col min="6" max="6" width="15.375" style="0" customWidth="1"/>
    <col min="7" max="7" width="17.75390625" style="0" customWidth="1"/>
  </cols>
  <sheetData>
    <row r="1" spans="1:8" ht="15.75">
      <c r="A1" s="185" t="s">
        <v>77</v>
      </c>
      <c r="B1" s="185"/>
      <c r="C1" s="185"/>
      <c r="D1" s="185"/>
      <c r="E1" s="185"/>
      <c r="F1" s="2"/>
      <c r="G1" s="2"/>
      <c r="H1" s="2"/>
    </row>
    <row r="2" spans="1:8" ht="15.75">
      <c r="A2" s="4"/>
      <c r="B2" s="4"/>
      <c r="C2" s="4"/>
      <c r="D2" s="4"/>
      <c r="E2" s="4"/>
      <c r="F2" s="2"/>
      <c r="G2" s="2"/>
      <c r="H2" s="2"/>
    </row>
    <row r="3" spans="1:8" ht="15.75">
      <c r="A3" s="4"/>
      <c r="B3" s="4"/>
      <c r="C3" s="4"/>
      <c r="D3" s="4"/>
      <c r="E3" s="4"/>
      <c r="F3" s="2"/>
      <c r="G3" s="2"/>
      <c r="H3" s="2"/>
    </row>
    <row r="4" spans="1:8" ht="15.75">
      <c r="A4" s="118" t="s">
        <v>78</v>
      </c>
      <c r="B4" s="118"/>
      <c r="C4" s="118"/>
      <c r="D4" s="118"/>
      <c r="E4" s="118"/>
      <c r="F4" s="5"/>
      <c r="G4" s="5"/>
      <c r="H4" s="5"/>
    </row>
    <row r="5" spans="1:5" ht="15.75">
      <c r="A5" s="118" t="s">
        <v>55</v>
      </c>
      <c r="B5" s="118"/>
      <c r="C5" s="118"/>
      <c r="D5" s="118"/>
      <c r="E5" s="118"/>
    </row>
    <row r="8" spans="6:7" ht="12">
      <c r="F8" s="1"/>
      <c r="G8" s="1"/>
    </row>
    <row r="9" spans="6:7" ht="15.75">
      <c r="F9" s="6"/>
      <c r="G9" s="6"/>
    </row>
    <row r="10" ht="12.75" thickBot="1"/>
    <row r="11" spans="1:5" ht="45.75" thickBot="1">
      <c r="A11" s="7" t="s">
        <v>58</v>
      </c>
      <c r="B11" s="8" t="s">
        <v>79</v>
      </c>
      <c r="C11" s="9" t="s">
        <v>56</v>
      </c>
      <c r="D11" s="9" t="s">
        <v>80</v>
      </c>
      <c r="E11" s="10" t="s">
        <v>81</v>
      </c>
    </row>
    <row r="12" spans="1:5" ht="12.75" thickBot="1">
      <c r="A12" s="3">
        <v>1</v>
      </c>
      <c r="B12" s="11">
        <v>2</v>
      </c>
      <c r="C12" s="12">
        <v>3</v>
      </c>
      <c r="D12" s="12">
        <v>4</v>
      </c>
      <c r="E12" s="13">
        <v>5</v>
      </c>
    </row>
    <row r="13" spans="1:5" ht="14.25">
      <c r="A13" s="14" t="s">
        <v>67</v>
      </c>
      <c r="B13" s="15" t="s">
        <v>82</v>
      </c>
      <c r="C13" s="16">
        <v>22467</v>
      </c>
      <c r="D13" s="17">
        <v>50</v>
      </c>
      <c r="E13" s="18">
        <f>C13*D13</f>
        <v>1123350</v>
      </c>
    </row>
    <row r="14" spans="1:5" ht="14.25">
      <c r="A14" s="19" t="s">
        <v>59</v>
      </c>
      <c r="B14" s="15" t="s">
        <v>83</v>
      </c>
      <c r="C14" s="186">
        <v>8415</v>
      </c>
      <c r="D14" s="186">
        <v>500</v>
      </c>
      <c r="E14" s="188">
        <f>C14*D14</f>
        <v>4207500</v>
      </c>
    </row>
    <row r="15" spans="1:5" ht="14.25">
      <c r="A15" s="20"/>
      <c r="B15" s="21" t="s">
        <v>84</v>
      </c>
      <c r="C15" s="187"/>
      <c r="D15" s="187"/>
      <c r="E15" s="189"/>
    </row>
    <row r="16" spans="1:5" ht="16.5" customHeight="1">
      <c r="A16" s="22" t="s">
        <v>60</v>
      </c>
      <c r="B16" s="15" t="s">
        <v>85</v>
      </c>
      <c r="C16" s="17">
        <v>51637</v>
      </c>
      <c r="D16" s="17">
        <v>96</v>
      </c>
      <c r="E16" s="18">
        <f>C16*D16</f>
        <v>4957152</v>
      </c>
    </row>
    <row r="17" spans="1:5" ht="14.25">
      <c r="A17" s="22" t="s">
        <v>71</v>
      </c>
      <c r="B17" s="23" t="s">
        <v>86</v>
      </c>
      <c r="C17" s="24">
        <v>400</v>
      </c>
      <c r="D17" s="24">
        <v>500</v>
      </c>
      <c r="E17" s="25">
        <f>C17*D17</f>
        <v>200000</v>
      </c>
    </row>
    <row r="18" spans="1:5" ht="14.25">
      <c r="A18" s="22" t="s">
        <v>72</v>
      </c>
      <c r="B18" s="23" t="s">
        <v>0</v>
      </c>
      <c r="C18" s="24">
        <v>84343</v>
      </c>
      <c r="D18" s="24">
        <v>50</v>
      </c>
      <c r="E18" s="25">
        <f>C18*D18</f>
        <v>4217150</v>
      </c>
    </row>
    <row r="19" spans="1:5" ht="15" thickBot="1">
      <c r="A19" s="26" t="s">
        <v>1</v>
      </c>
      <c r="B19" s="21" t="s">
        <v>50</v>
      </c>
      <c r="C19" s="27">
        <v>100</v>
      </c>
      <c r="D19" s="27">
        <v>50</v>
      </c>
      <c r="E19" s="28">
        <f>C19*D19</f>
        <v>5000</v>
      </c>
    </row>
    <row r="20" spans="1:5" ht="12">
      <c r="A20" s="29"/>
      <c r="B20" s="30"/>
      <c r="C20" s="31"/>
      <c r="D20" s="31"/>
      <c r="E20" s="32"/>
    </row>
    <row r="21" spans="1:5" ht="15.75">
      <c r="A21" s="81" t="s">
        <v>57</v>
      </c>
      <c r="B21" s="33" t="s">
        <v>52</v>
      </c>
      <c r="C21" s="34">
        <f>SUM(C13:C19)</f>
        <v>167362</v>
      </c>
      <c r="D21" s="35" t="s">
        <v>57</v>
      </c>
      <c r="E21" s="36">
        <f>SUM(E13:E19)</f>
        <v>14710152</v>
      </c>
    </row>
    <row r="22" spans="1:5" ht="12.75" thickBot="1">
      <c r="A22" s="37"/>
      <c r="B22" s="38"/>
      <c r="C22" s="39"/>
      <c r="D22" s="39"/>
      <c r="E22" s="40"/>
    </row>
  </sheetData>
  <mergeCells count="6">
    <mergeCell ref="A1:E1"/>
    <mergeCell ref="A4:E4"/>
    <mergeCell ref="A5:E5"/>
    <mergeCell ref="C14:C15"/>
    <mergeCell ref="D14:D15"/>
    <mergeCell ref="E14:E15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16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4.875" style="93" customWidth="1"/>
    <col min="2" max="2" width="64.375" style="93" customWidth="1"/>
    <col min="3" max="3" width="33.125" style="93" customWidth="1"/>
    <col min="4" max="16384" width="9.125" style="93" customWidth="1"/>
  </cols>
  <sheetData>
    <row r="1" spans="1:3" ht="15.75">
      <c r="A1" s="190" t="s">
        <v>63</v>
      </c>
      <c r="B1" s="190"/>
      <c r="C1" s="190"/>
    </row>
    <row r="2" spans="1:3" ht="15.75">
      <c r="A2" s="190" t="s">
        <v>53</v>
      </c>
      <c r="B2" s="190"/>
      <c r="C2" s="190"/>
    </row>
    <row r="3" spans="1:3" ht="10.5" customHeight="1">
      <c r="A3" s="94"/>
      <c r="B3" s="94"/>
      <c r="C3" s="94"/>
    </row>
    <row r="4" spans="1:3" ht="15.75">
      <c r="A4" s="191"/>
      <c r="B4" s="191"/>
      <c r="C4" s="191"/>
    </row>
    <row r="7" ht="18.75" customHeight="1" thickBot="1">
      <c r="C7" s="95"/>
    </row>
    <row r="8" spans="1:3" ht="19.5" customHeight="1" thickBot="1">
      <c r="A8" s="96" t="s">
        <v>64</v>
      </c>
      <c r="B8" s="97" t="s">
        <v>65</v>
      </c>
      <c r="C8" s="98" t="s">
        <v>66</v>
      </c>
    </row>
    <row r="9" spans="1:3" ht="12.75" thickBot="1">
      <c r="A9" s="99">
        <v>1</v>
      </c>
      <c r="B9" s="100">
        <v>2</v>
      </c>
      <c r="C9" s="101">
        <v>3</v>
      </c>
    </row>
    <row r="10" spans="1:3" ht="18" customHeight="1">
      <c r="A10" s="102" t="s">
        <v>67</v>
      </c>
      <c r="B10" s="103" t="s">
        <v>68</v>
      </c>
      <c r="C10" s="104">
        <v>932483.87</v>
      </c>
    </row>
    <row r="11" spans="1:3" ht="18" customHeight="1">
      <c r="A11" s="105" t="s">
        <v>59</v>
      </c>
      <c r="B11" s="106" t="s">
        <v>69</v>
      </c>
      <c r="C11" s="107">
        <v>4613768.76</v>
      </c>
    </row>
    <row r="12" spans="1:3" ht="18" customHeight="1">
      <c r="A12" s="105" t="s">
        <v>60</v>
      </c>
      <c r="B12" s="106" t="s">
        <v>70</v>
      </c>
      <c r="C12" s="107">
        <v>1832055.6</v>
      </c>
    </row>
    <row r="13" spans="1:3" ht="18" customHeight="1">
      <c r="A13" s="105" t="s">
        <v>71</v>
      </c>
      <c r="B13" s="106" t="s">
        <v>73</v>
      </c>
      <c r="C13" s="107">
        <f>SUM(C14:C15)</f>
        <v>184335.25</v>
      </c>
    </row>
    <row r="14" spans="1:3" ht="15" customHeight="1">
      <c r="A14" s="108"/>
      <c r="B14" s="109" t="s">
        <v>74</v>
      </c>
      <c r="C14" s="110">
        <f>2414.3+84732.67</f>
        <v>87146.97</v>
      </c>
    </row>
    <row r="15" spans="1:3" ht="15" thickBot="1">
      <c r="A15" s="111"/>
      <c r="B15" s="112" t="s">
        <v>75</v>
      </c>
      <c r="C15" s="113">
        <f>184335.25-87146.97</f>
        <v>97188.28</v>
      </c>
    </row>
    <row r="16" spans="1:3" s="117" customFormat="1" ht="24" customHeight="1" thickBot="1">
      <c r="A16" s="114" t="s">
        <v>57</v>
      </c>
      <c r="B16" s="115" t="s">
        <v>76</v>
      </c>
      <c r="C16" s="116">
        <f>SUM(C10:C13)</f>
        <v>7562643.48</v>
      </c>
    </row>
  </sheetData>
  <mergeCells count="3">
    <mergeCell ref="A1:C1"/>
    <mergeCell ref="A2:C2"/>
    <mergeCell ref="A4:C4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2007-04-06T08:32:18Z</dcterms:modified>
  <cp:category/>
  <cp:version/>
  <cp:contentType/>
  <cp:contentStatus/>
</cp:coreProperties>
</file>