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5-dotacje dla zakł. budż. " sheetId="1" r:id="rId1"/>
  </sheets>
  <definedNames>
    <definedName name="_xlnm.Print_Area" localSheetId="0">'5-dotacje dla zakł. budż. '!$A$1:$N$119</definedName>
  </definedNames>
  <calcPr fullCalcOnLoad="1" fullPrecision="0"/>
</workbook>
</file>

<file path=xl/sharedStrings.xml><?xml version="1.0" encoding="utf-8"?>
<sst xmlns="http://schemas.openxmlformats.org/spreadsheetml/2006/main" count="103" uniqueCount="77">
  <si>
    <t>24.</t>
  </si>
  <si>
    <t>Gimnazjum nr 4 w Policach</t>
  </si>
  <si>
    <t>25.</t>
  </si>
  <si>
    <t>Środki obrotowe na początek roku</t>
  </si>
  <si>
    <t>Wpłata do budżetu</t>
  </si>
  <si>
    <t>Środki obrotowe na koniec roku</t>
  </si>
  <si>
    <t>(w zł)</t>
  </si>
  <si>
    <t>z dnia 29 grudnia 2005 roku</t>
  </si>
  <si>
    <t>Dział</t>
  </si>
  <si>
    <t>RAZEM</t>
  </si>
  <si>
    <t>Rozdział</t>
  </si>
  <si>
    <t>do Uchwały Nr XL/302/05</t>
  </si>
  <si>
    <t xml:space="preserve">Rady Miejskiej w Policach </t>
  </si>
  <si>
    <t>Wydatki</t>
  </si>
  <si>
    <t xml:space="preserve">celowa
z budżetu
na inwestycje </t>
  </si>
  <si>
    <t>z tego:</t>
  </si>
  <si>
    <t>dotacje</t>
  </si>
  <si>
    <t>Zakład Wodociągów i Kanalizacji 
w Policach</t>
  </si>
  <si>
    <t>Zakład Gospodarki Komunalnej 
i Mieszkaniowej w Policach</t>
  </si>
  <si>
    <t>Plan przychodów i wydatków oraz planowane dotacje dla zakładów budżetowych w 2006 roku.</t>
  </si>
  <si>
    <t>Lp.</t>
  </si>
  <si>
    <t>Załącznik nr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</si>
  <si>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</si>
  <si>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</si>
  <si>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</si>
  <si>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</si>
  <si>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</si>
  <si>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</si>
  <si>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</si>
  <si>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</si>
  <si>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</si>
  <si>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</si>
  <si>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</si>
  <si>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</si>
  <si>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</si>
  <si>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</si>
  <si>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-</t>
  </si>
  <si>
    <t>Nazwa zakładu budżetowego</t>
  </si>
  <si>
    <t>Szkoła Podstawowa nr 1 w Policach</t>
  </si>
  <si>
    <t>Szkoła Podstawowa nr 2 w Policach</t>
  </si>
  <si>
    <t>Szkoła Podstawowa nr 3 w Policach</t>
  </si>
  <si>
    <t>Szkoła Podstawowa nr 6 w Policach</t>
  </si>
  <si>
    <t>Szkoła Podstawowa nr 8 w Policach</t>
  </si>
  <si>
    <t>Szkoła Podstawowa w Tanowie</t>
  </si>
  <si>
    <t>Szkoła Podstawowa w Trzebieży</t>
  </si>
  <si>
    <t>Zakład Odzysku i Składowania Odpadów Komunalnych w Leśnie Górnym</t>
  </si>
  <si>
    <t>Gimnazjum nr 1 w Policach</t>
  </si>
  <si>
    <t>Gimnazjum nr 2 w Policach</t>
  </si>
  <si>
    <t>Gimnazjum nr 3 w Policach</t>
  </si>
  <si>
    <t>Gimnazjum w Trzebieży</t>
  </si>
  <si>
    <t>Żłobek Miejski</t>
  </si>
  <si>
    <t>RAZEM ZAKŁADY BUDŻETOWE</t>
  </si>
  <si>
    <t>Przedszkole Publiczne nr 11 w Policach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</si>
  <si>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</si>
  <si>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</si>
  <si>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</si>
  <si>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</si>
  <si>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</si>
  <si>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</si>
  <si>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</si>
  <si>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</si>
  <si>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</si>
  <si>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</si>
  <si>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</si>
  <si>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</si>
  <si>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</si>
  <si>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</si>
  <si>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</si>
  <si>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</si>
  <si>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</si>
  <si>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</si>
  <si>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Gimnazja zbiorczo, w tym:</t>
  </si>
  <si>
    <t>Przedszkola zbiorczo, w tym:</t>
  </si>
  <si>
    <t>podmiotowa z budżetu na wydatki bieżące</t>
  </si>
  <si>
    <t>przedmiotowa z budżetu na wydatki bieżące</t>
  </si>
  <si>
    <t>Przychody</t>
  </si>
  <si>
    <t>własne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</si>
</sst>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9" fillId="0" borderId="0" xfId="18" applyFont="1" applyAlignment="1">
      <alignment horizontal="left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167" fontId="7" fillId="0" borderId="10" xfId="18" applyNumberFormat="1" applyFont="1" applyBorder="1" applyAlignment="1">
      <alignment horizontal="right" vertical="center" wrapText="1"/>
      <protection/>
    </xf>
    <xf numFmtId="0" fontId="7" fillId="0" borderId="5" xfId="18" applyFont="1" applyBorder="1">
      <alignment/>
      <protection/>
    </xf>
    <xf numFmtId="0" fontId="7" fillId="0" borderId="11" xfId="18" applyFont="1" applyBorder="1">
      <alignment/>
      <protection/>
    </xf>
    <xf numFmtId="0" fontId="7" fillId="0" borderId="12" xfId="18" applyFont="1" applyBorder="1">
      <alignment/>
      <protection/>
    </xf>
    <xf numFmtId="0" fontId="7" fillId="0" borderId="5" xfId="18" applyFont="1" applyBorder="1" applyAlignment="1">
      <alignment horizontal="left" vertical="top"/>
      <protection/>
    </xf>
    <xf numFmtId="0" fontId="7" fillId="2" borderId="11" xfId="18" applyFont="1" applyFill="1" applyBorder="1" applyAlignment="1">
      <alignment horizontal="left" vertical="top"/>
      <protection/>
    </xf>
    <xf numFmtId="0" fontId="7" fillId="0" borderId="13" xfId="18" applyFont="1" applyFill="1" applyBorder="1">
      <alignment/>
      <protection/>
    </xf>
    <xf numFmtId="0" fontId="8" fillId="0" borderId="14" xfId="18" applyFont="1" applyBorder="1" applyAlignment="1">
      <alignment horizontal="center"/>
      <protection/>
    </xf>
    <xf numFmtId="0" fontId="7" fillId="2" borderId="15" xfId="18" applyFont="1" applyFill="1" applyBorder="1" applyAlignment="1">
      <alignment horizontal="center" vertical="top" wrapText="1"/>
      <protection/>
    </xf>
    <xf numFmtId="0" fontId="0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16" xfId="18" applyFont="1" applyBorder="1" applyAlignment="1">
      <alignment horizontal="center" vertical="center" wrapText="1"/>
      <protection/>
    </xf>
    <xf numFmtId="167" fontId="7" fillId="0" borderId="4" xfId="18" applyNumberFormat="1" applyFont="1" applyBorder="1" applyAlignment="1">
      <alignment horizontal="right" vertical="center" wrapText="1"/>
      <protection/>
    </xf>
    <xf numFmtId="167" fontId="7" fillId="0" borderId="17" xfId="18" applyNumberFormat="1" applyFont="1" applyBorder="1" applyAlignment="1">
      <alignment horizontal="right" vertical="center" wrapText="1"/>
      <protection/>
    </xf>
    <xf numFmtId="41" fontId="7" fillId="0" borderId="18" xfId="15" applyNumberFormat="1" applyFont="1" applyBorder="1" applyAlignment="1">
      <alignment horizontal="right" vertical="center" wrapText="1"/>
    </xf>
    <xf numFmtId="167" fontId="0" fillId="0" borderId="0" xfId="18" applyNumberFormat="1" applyFont="1">
      <alignment/>
      <protection/>
    </xf>
    <xf numFmtId="0" fontId="0" fillId="0" borderId="19" xfId="18" applyFont="1" applyBorder="1" applyAlignment="1">
      <alignment horizontal="center" vertical="center" wrapText="1"/>
      <protection/>
    </xf>
    <xf numFmtId="0" fontId="0" fillId="0" borderId="20" xfId="18" applyFont="1" applyBorder="1" applyAlignment="1">
      <alignment horizontal="center" vertical="center" wrapText="1"/>
      <protection/>
    </xf>
    <xf numFmtId="3" fontId="0" fillId="0" borderId="21" xfId="18" applyNumberFormat="1" applyFont="1" applyBorder="1" applyAlignment="1">
      <alignment horizontal="right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3" fontId="0" fillId="0" borderId="1" xfId="15" applyNumberFormat="1" applyFont="1" applyBorder="1" applyAlignment="1">
      <alignment horizontal="right" vertical="center" wrapText="1"/>
    </xf>
    <xf numFmtId="41" fontId="0" fillId="0" borderId="22" xfId="15" applyNumberFormat="1" applyFont="1" applyBorder="1" applyAlignment="1">
      <alignment horizontal="right" vertical="center" wrapText="1"/>
    </xf>
    <xf numFmtId="167" fontId="0" fillId="0" borderId="3" xfId="18" applyNumberFormat="1" applyFont="1" applyBorder="1" applyAlignment="1">
      <alignment horizontal="right" vertical="center" wrapText="1"/>
      <protection/>
    </xf>
    <xf numFmtId="3" fontId="0" fillId="0" borderId="4" xfId="15" applyNumberFormat="1" applyFont="1" applyBorder="1" applyAlignment="1">
      <alignment horizontal="right" vertical="center" wrapText="1"/>
    </xf>
    <xf numFmtId="167" fontId="7" fillId="0" borderId="10" xfId="15" applyNumberFormat="1" applyFont="1" applyBorder="1" applyAlignment="1">
      <alignment horizontal="right" vertical="center" wrapText="1"/>
    </xf>
    <xf numFmtId="0" fontId="7" fillId="2" borderId="23" xfId="18" applyFont="1" applyFill="1" applyBorder="1" applyAlignment="1">
      <alignment horizontal="center" vertical="center" wrapText="1"/>
      <protection/>
    </xf>
    <xf numFmtId="0" fontId="7" fillId="2" borderId="24" xfId="18" applyFont="1" applyFill="1" applyBorder="1" applyAlignment="1">
      <alignment horizontal="center" vertical="center" wrapText="1"/>
      <protection/>
    </xf>
    <xf numFmtId="3" fontId="7" fillId="2" borderId="23" xfId="18" applyNumberFormat="1" applyFont="1" applyFill="1" applyBorder="1" applyAlignment="1">
      <alignment horizontal="right" vertical="center" wrapText="1"/>
      <protection/>
    </xf>
    <xf numFmtId="167" fontId="7" fillId="2" borderId="25" xfId="18" applyNumberFormat="1" applyFont="1" applyFill="1" applyBorder="1" applyAlignment="1">
      <alignment horizontal="right" vertical="center" wrapText="1"/>
      <protection/>
    </xf>
    <xf numFmtId="167" fontId="7" fillId="2" borderId="26" xfId="18" applyNumberFormat="1" applyFont="1" applyFill="1" applyBorder="1" applyAlignment="1">
      <alignment horizontal="right" vertical="center" wrapText="1"/>
      <protection/>
    </xf>
    <xf numFmtId="41" fontId="7" fillId="2" borderId="27" xfId="18" applyNumberFormat="1" applyFont="1" applyFill="1" applyBorder="1" applyAlignment="1">
      <alignment horizontal="right" vertical="center" wrapText="1"/>
      <protection/>
    </xf>
    <xf numFmtId="0" fontId="8" fillId="0" borderId="28" xfId="18" applyFont="1" applyBorder="1" applyAlignment="1">
      <alignment horizontal="center" vertical="center" wrapText="1"/>
      <protection/>
    </xf>
    <xf numFmtId="0" fontId="8" fillId="0" borderId="13" xfId="18" applyFont="1" applyBorder="1" applyAlignment="1">
      <alignment horizontal="center" vertical="center" wrapText="1"/>
      <protection/>
    </xf>
    <xf numFmtId="0" fontId="0" fillId="0" borderId="0" xfId="18" applyFont="1" applyFill="1">
      <alignment/>
      <protection/>
    </xf>
    <xf numFmtId="0" fontId="7" fillId="2" borderId="29" xfId="18" applyFont="1" applyFill="1" applyBorder="1" applyAlignment="1">
      <alignment horizontal="center" vertical="top"/>
      <protection/>
    </xf>
    <xf numFmtId="0" fontId="0" fillId="0" borderId="28" xfId="18" applyFont="1" applyFill="1" applyBorder="1" applyAlignment="1">
      <alignment horizontal="center"/>
      <protection/>
    </xf>
    <xf numFmtId="0" fontId="7" fillId="0" borderId="28" xfId="18" applyFont="1" applyFill="1" applyBorder="1" applyAlignment="1">
      <alignment horizontal="center"/>
      <protection/>
    </xf>
    <xf numFmtId="0" fontId="7" fillId="0" borderId="30" xfId="18" applyFont="1" applyFill="1" applyBorder="1" applyAlignment="1">
      <alignment horizontal="center"/>
      <protection/>
    </xf>
    <xf numFmtId="3" fontId="7" fillId="0" borderId="31" xfId="18" applyNumberFormat="1" applyFont="1" applyFill="1" applyBorder="1" applyAlignment="1">
      <alignment horizontal="right" vertical="center" wrapText="1"/>
      <protection/>
    </xf>
    <xf numFmtId="167" fontId="7" fillId="0" borderId="10" xfId="18" applyNumberFormat="1" applyFont="1" applyFill="1" applyBorder="1" applyAlignment="1">
      <alignment horizontal="right" vertical="center" wrapText="1"/>
      <protection/>
    </xf>
    <xf numFmtId="167" fontId="7" fillId="0" borderId="10" xfId="15" applyNumberFormat="1" applyFont="1" applyFill="1" applyBorder="1" applyAlignment="1">
      <alignment horizontal="right" vertical="center" wrapText="1"/>
    </xf>
    <xf numFmtId="167" fontId="7" fillId="0" borderId="13" xfId="15" applyNumberFormat="1" applyFont="1" applyFill="1" applyBorder="1" applyAlignment="1">
      <alignment horizontal="right" vertical="center" wrapText="1"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3" fontId="0" fillId="0" borderId="10" xfId="15" applyNumberFormat="1" applyFont="1" applyBorder="1" applyAlignment="1">
      <alignment horizontal="right" vertical="center" wrapText="1"/>
    </xf>
    <xf numFmtId="41" fontId="7" fillId="0" borderId="32" xfId="15" applyNumberFormat="1" applyFont="1" applyBorder="1" applyAlignment="1">
      <alignment horizontal="right" vertical="center" wrapText="1"/>
    </xf>
    <xf numFmtId="167" fontId="7" fillId="2" borderId="21" xfId="18" applyNumberFormat="1" applyFont="1" applyFill="1" applyBorder="1" applyAlignment="1">
      <alignment horizontal="right" vertical="center" wrapText="1"/>
      <protection/>
    </xf>
    <xf numFmtId="167" fontId="7" fillId="2" borderId="1" xfId="18" applyNumberFormat="1" applyFont="1" applyFill="1" applyBorder="1" applyAlignment="1">
      <alignment horizontal="right" vertical="center" wrapText="1"/>
      <protection/>
    </xf>
    <xf numFmtId="167" fontId="7" fillId="2" borderId="33" xfId="18" applyNumberFormat="1" applyFont="1" applyFill="1" applyBorder="1" applyAlignment="1">
      <alignment horizontal="right" vertical="center" wrapText="1"/>
      <protection/>
    </xf>
    <xf numFmtId="167" fontId="7" fillId="2" borderId="4" xfId="18" applyNumberFormat="1" applyFont="1" applyFill="1" applyBorder="1" applyAlignment="1">
      <alignment horizontal="right" vertical="center" wrapText="1"/>
      <protection/>
    </xf>
    <xf numFmtId="167" fontId="0" fillId="0" borderId="20" xfId="15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/>
      <protection/>
    </xf>
    <xf numFmtId="3" fontId="7" fillId="0" borderId="21" xfId="18" applyNumberFormat="1" applyFont="1" applyBorder="1" applyAlignment="1">
      <alignment horizontal="right"/>
      <protection/>
    </xf>
    <xf numFmtId="167" fontId="0" fillId="0" borderId="21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0" fontId="8" fillId="0" borderId="10" xfId="18" applyFont="1" applyBorder="1" applyAlignment="1">
      <alignment horizontal="center" vertical="center" wrapText="1"/>
      <protection/>
    </xf>
    <xf numFmtId="3" fontId="7" fillId="0" borderId="4" xfId="18" applyNumberFormat="1" applyFont="1" applyBorder="1" applyAlignment="1">
      <alignment horizontal="right"/>
      <protection/>
    </xf>
    <xf numFmtId="167" fontId="0" fillId="0" borderId="34" xfId="15" applyNumberFormat="1" applyFont="1" applyBorder="1" applyAlignment="1">
      <alignment horizontal="right" vertical="center" wrapText="1"/>
    </xf>
    <xf numFmtId="3" fontId="7" fillId="0" borderId="35" xfId="18" applyNumberFormat="1" applyFont="1" applyBorder="1" applyAlignment="1">
      <alignment horizontal="right"/>
      <protection/>
    </xf>
    <xf numFmtId="167" fontId="7" fillId="0" borderId="1" xfId="18" applyNumberFormat="1" applyFont="1" applyBorder="1" applyAlignment="1">
      <alignment horizontal="right" vertical="center" wrapText="1"/>
      <protection/>
    </xf>
    <xf numFmtId="167" fontId="7" fillId="2" borderId="35" xfId="18" applyNumberFormat="1" applyFont="1" applyFill="1" applyBorder="1" applyAlignment="1">
      <alignment horizontal="right" vertical="center" wrapText="1"/>
      <protection/>
    </xf>
    <xf numFmtId="3" fontId="7" fillId="0" borderId="1" xfId="18" applyNumberFormat="1" applyFont="1" applyBorder="1" applyAlignment="1">
      <alignment horizontal="right" vertical="center" wrapText="1"/>
      <protection/>
    </xf>
    <xf numFmtId="167" fontId="7" fillId="0" borderId="36" xfId="18" applyNumberFormat="1" applyFont="1" applyBorder="1" applyAlignment="1">
      <alignment horizontal="right" vertical="center" wrapText="1"/>
      <protection/>
    </xf>
    <xf numFmtId="3" fontId="0" fillId="0" borderId="37" xfId="18" applyNumberFormat="1" applyFont="1" applyBorder="1" applyAlignment="1">
      <alignment horizontal="right" vertical="center" wrapText="1"/>
      <protection/>
    </xf>
    <xf numFmtId="3" fontId="7" fillId="0" borderId="38" xfId="18" applyNumberFormat="1" applyFont="1" applyBorder="1" applyAlignment="1">
      <alignment horizontal="right" vertical="center" wrapText="1"/>
      <protection/>
    </xf>
    <xf numFmtId="167" fontId="7" fillId="2" borderId="19" xfId="18" applyNumberFormat="1" applyFont="1" applyFill="1" applyBorder="1" applyAlignment="1">
      <alignment horizontal="right" vertical="center" wrapText="1"/>
      <protection/>
    </xf>
    <xf numFmtId="167" fontId="7" fillId="2" borderId="20" xfId="18" applyNumberFormat="1" applyFont="1" applyFill="1" applyBorder="1" applyAlignment="1">
      <alignment horizontal="right" vertical="center" wrapText="1"/>
      <protection/>
    </xf>
    <xf numFmtId="3" fontId="7" fillId="0" borderId="33" xfId="18" applyNumberFormat="1" applyFont="1" applyBorder="1" applyAlignment="1">
      <alignment horizontal="right"/>
      <protection/>
    </xf>
    <xf numFmtId="3" fontId="7" fillId="0" borderId="36" xfId="18" applyNumberFormat="1" applyFont="1" applyBorder="1" applyAlignment="1">
      <alignment horizontal="right"/>
      <protection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33" xfId="15" applyNumberFormat="1" applyFont="1" applyBorder="1" applyAlignment="1">
      <alignment horizontal="right" vertical="center" wrapText="1"/>
    </xf>
    <xf numFmtId="3" fontId="7" fillId="2" borderId="19" xfId="18" applyNumberFormat="1" applyFont="1" applyFill="1" applyBorder="1" applyAlignment="1">
      <alignment horizontal="right" vertical="center" wrapText="1"/>
      <protection/>
    </xf>
    <xf numFmtId="167" fontId="7" fillId="2" borderId="39" xfId="18" applyNumberFormat="1" applyFont="1" applyFill="1" applyBorder="1" applyAlignment="1">
      <alignment horizontal="right" vertical="center" wrapText="1"/>
      <protection/>
    </xf>
    <xf numFmtId="167" fontId="0" fillId="0" borderId="2" xfId="18" applyNumberFormat="1" applyFont="1" applyBorder="1" applyAlignment="1">
      <alignment horizontal="right" vertical="center" wrapText="1"/>
      <protection/>
    </xf>
    <xf numFmtId="0" fontId="7" fillId="2" borderId="39" xfId="18" applyFont="1" applyFill="1" applyBorder="1" applyAlignment="1">
      <alignment horizontal="center" vertical="center" wrapText="1"/>
      <protection/>
    </xf>
    <xf numFmtId="41" fontId="7" fillId="2" borderId="22" xfId="18" applyNumberFormat="1" applyFont="1" applyFill="1" applyBorder="1" applyAlignment="1">
      <alignment horizontal="right" vertical="center" wrapText="1"/>
      <protection/>
    </xf>
    <xf numFmtId="41" fontId="7" fillId="2" borderId="40" xfId="18" applyNumberFormat="1" applyFont="1" applyFill="1" applyBorder="1" applyAlignment="1">
      <alignment horizontal="right" vertical="center" wrapText="1"/>
      <protection/>
    </xf>
    <xf numFmtId="0" fontId="7" fillId="2" borderId="23" xfId="18" applyFont="1" applyFill="1" applyBorder="1" applyAlignment="1">
      <alignment horizontal="center"/>
      <protection/>
    </xf>
    <xf numFmtId="0" fontId="7" fillId="2" borderId="39" xfId="18" applyFont="1" applyFill="1" applyBorder="1" applyAlignment="1">
      <alignment horizontal="center"/>
      <protection/>
    </xf>
    <xf numFmtId="167" fontId="7" fillId="2" borderId="37" xfId="18" applyNumberFormat="1" applyFont="1" applyFill="1" applyBorder="1" applyAlignment="1">
      <alignment horizontal="right" vertical="center" wrapText="1"/>
      <protection/>
    </xf>
    <xf numFmtId="0" fontId="7" fillId="2" borderId="41" xfId="18" applyFont="1" applyFill="1" applyBorder="1" applyAlignment="1">
      <alignment horizontal="center"/>
      <protection/>
    </xf>
    <xf numFmtId="3" fontId="7" fillId="2" borderId="1" xfId="18" applyNumberFormat="1" applyFont="1" applyFill="1" applyBorder="1" applyAlignment="1">
      <alignment horizontal="right" vertical="center" wrapText="1"/>
      <protection/>
    </xf>
    <xf numFmtId="167" fontId="7" fillId="2" borderId="12" xfId="18" applyNumberFormat="1" applyFont="1" applyFill="1" applyBorder="1" applyAlignment="1">
      <alignment horizontal="right" vertical="center" wrapText="1"/>
      <protection/>
    </xf>
    <xf numFmtId="167" fontId="7" fillId="2" borderId="5" xfId="18" applyNumberFormat="1" applyFont="1" applyFill="1" applyBorder="1" applyAlignment="1">
      <alignment horizontal="right" vertical="center" wrapText="1"/>
      <protection/>
    </xf>
    <xf numFmtId="167" fontId="7" fillId="2" borderId="34" xfId="18" applyNumberFormat="1" applyFont="1" applyFill="1" applyBorder="1" applyAlignment="1">
      <alignment horizontal="right" vertical="center" wrapText="1"/>
      <protection/>
    </xf>
    <xf numFmtId="0" fontId="7" fillId="2" borderId="41" xfId="18" applyFont="1" applyFill="1" applyBorder="1" applyAlignment="1">
      <alignment horizontal="center" vertical="center" wrapText="1"/>
      <protection/>
    </xf>
    <xf numFmtId="0" fontId="0" fillId="0" borderId="42" xfId="18" applyFont="1" applyBorder="1" applyAlignment="1">
      <alignment horizontal="center" vertical="center" wrapText="1"/>
      <protection/>
    </xf>
    <xf numFmtId="0" fontId="0" fillId="0" borderId="43" xfId="18" applyFont="1" applyBorder="1" applyAlignment="1">
      <alignment horizontal="center" vertical="center" wrapText="1"/>
      <protection/>
    </xf>
    <xf numFmtId="3" fontId="0" fillId="0" borderId="37" xfId="18" applyNumberFormat="1" applyFont="1" applyBorder="1" applyAlignment="1">
      <alignment horizontal="right"/>
      <protection/>
    </xf>
    <xf numFmtId="3" fontId="7" fillId="0" borderId="44" xfId="18" applyNumberFormat="1" applyFont="1" applyBorder="1" applyAlignment="1">
      <alignment horizontal="right"/>
      <protection/>
    </xf>
    <xf numFmtId="41" fontId="7" fillId="0" borderId="40" xfId="18" applyNumberFormat="1" applyFont="1" applyBorder="1" applyAlignment="1">
      <alignment horizontal="right" vertical="center" wrapText="1"/>
      <protection/>
    </xf>
    <xf numFmtId="3" fontId="7" fillId="0" borderId="37" xfId="18" applyNumberFormat="1" applyFont="1" applyBorder="1" applyAlignment="1">
      <alignment horizontal="right"/>
      <protection/>
    </xf>
    <xf numFmtId="41" fontId="7" fillId="0" borderId="22" xfId="18" applyNumberFormat="1" applyFont="1" applyBorder="1" applyAlignment="1">
      <alignment horizontal="right" vertical="center" wrapText="1"/>
      <protection/>
    </xf>
    <xf numFmtId="0" fontId="0" fillId="0" borderId="19" xfId="18" applyFont="1" applyBorder="1" applyAlignment="1">
      <alignment horizontal="center"/>
      <protection/>
    </xf>
    <xf numFmtId="0" fontId="0" fillId="0" borderId="20" xfId="18" applyFont="1" applyBorder="1" applyAlignment="1">
      <alignment horizontal="center"/>
      <protection/>
    </xf>
    <xf numFmtId="0" fontId="8" fillId="0" borderId="30" xfId="18" applyFont="1" applyBorder="1" applyAlignment="1">
      <alignment horizontal="center" vertical="center" wrapText="1"/>
      <protection/>
    </xf>
    <xf numFmtId="0" fontId="0" fillId="0" borderId="6" xfId="18" applyFont="1" applyBorder="1" applyAlignment="1">
      <alignment horizontal="center"/>
      <protection/>
    </xf>
    <xf numFmtId="0" fontId="0" fillId="0" borderId="16" xfId="18" applyFont="1" applyBorder="1" applyAlignment="1">
      <alignment horizontal="center"/>
      <protection/>
    </xf>
    <xf numFmtId="3" fontId="7" fillId="0" borderId="21" xfId="18" applyNumberFormat="1" applyFont="1" applyBorder="1" applyAlignment="1">
      <alignment horizontal="right" vertical="center" wrapText="1"/>
      <protection/>
    </xf>
    <xf numFmtId="3" fontId="7" fillId="0" borderId="34" xfId="18" applyNumberFormat="1" applyFont="1" applyBorder="1" applyAlignment="1">
      <alignment horizontal="right" vertical="center" wrapText="1"/>
      <protection/>
    </xf>
    <xf numFmtId="3" fontId="7" fillId="0" borderId="37" xfId="18" applyNumberFormat="1" applyFont="1" applyBorder="1" applyAlignment="1">
      <alignment horizontal="right" vertical="center" wrapText="1"/>
      <protection/>
    </xf>
    <xf numFmtId="3" fontId="7" fillId="0" borderId="33" xfId="18" applyNumberFormat="1" applyFont="1" applyBorder="1" applyAlignment="1">
      <alignment horizontal="right" vertical="center" wrapText="1"/>
      <protection/>
    </xf>
    <xf numFmtId="3" fontId="7" fillId="0" borderId="44" xfId="18" applyNumberFormat="1" applyFont="1" applyBorder="1" applyAlignment="1">
      <alignment horizontal="right" vertical="center" wrapText="1"/>
      <protection/>
    </xf>
    <xf numFmtId="167" fontId="7" fillId="0" borderId="37" xfId="18" applyNumberFormat="1" applyFont="1" applyBorder="1" applyAlignment="1">
      <alignment horizontal="right" vertical="center" wrapText="1"/>
      <protection/>
    </xf>
    <xf numFmtId="41" fontId="7" fillId="0" borderId="18" xfId="18" applyNumberFormat="1" applyFont="1" applyBorder="1" applyAlignment="1">
      <alignment horizontal="right" vertical="center" wrapText="1"/>
      <protection/>
    </xf>
    <xf numFmtId="3" fontId="7" fillId="0" borderId="18" xfId="18" applyNumberFormat="1" applyFont="1" applyBorder="1" applyAlignment="1">
      <alignment horizontal="right"/>
      <protection/>
    </xf>
    <xf numFmtId="3" fontId="7" fillId="0" borderId="41" xfId="18" applyNumberFormat="1" applyFont="1" applyBorder="1" applyAlignment="1">
      <alignment horizontal="right"/>
      <protection/>
    </xf>
    <xf numFmtId="3" fontId="7" fillId="0" borderId="20" xfId="18" applyNumberFormat="1" applyFont="1" applyBorder="1" applyAlignment="1">
      <alignment horizontal="right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38" xfId="18" applyFont="1" applyBorder="1" applyAlignment="1">
      <alignment horizontal="center" vertical="center" wrapText="1"/>
      <protection/>
    </xf>
    <xf numFmtId="0" fontId="8" fillId="0" borderId="32" xfId="18" applyNumberFormat="1" applyFont="1" applyBorder="1" applyAlignment="1">
      <alignment horizontal="center" vertical="center" wrapText="1"/>
      <protection/>
    </xf>
    <xf numFmtId="0" fontId="0" fillId="0" borderId="0" xfId="18" applyFont="1">
      <alignment/>
      <protection/>
    </xf>
    <xf numFmtId="167" fontId="0" fillId="0" borderId="0" xfId="18" applyNumberFormat="1" applyFont="1">
      <alignment/>
      <protection/>
    </xf>
    <xf numFmtId="3" fontId="0" fillId="0" borderId="21" xfId="18" applyNumberFormat="1" applyFont="1" applyBorder="1" applyAlignment="1">
      <alignment horizontal="right"/>
      <protection/>
    </xf>
    <xf numFmtId="41" fontId="0" fillId="0" borderId="45" xfId="15" applyNumberFormat="1" applyFont="1" applyBorder="1" applyAlignment="1">
      <alignment horizontal="right" vertical="center" wrapText="1"/>
    </xf>
    <xf numFmtId="0" fontId="0" fillId="0" borderId="38" xfId="18" applyFont="1" applyBorder="1" applyAlignment="1">
      <alignment horizontal="center" vertical="top" wrapText="1"/>
      <protection/>
    </xf>
    <xf numFmtId="0" fontId="0" fillId="2" borderId="46" xfId="18" applyFont="1" applyFill="1" applyBorder="1" applyAlignment="1">
      <alignment horizontal="center" vertical="top" wrapText="1"/>
      <protection/>
    </xf>
    <xf numFmtId="0" fontId="7" fillId="0" borderId="38" xfId="18" applyFont="1" applyBorder="1" applyAlignment="1">
      <alignment horizontal="left" vertical="center" wrapText="1"/>
      <protection/>
    </xf>
    <xf numFmtId="0" fontId="7" fillId="2" borderId="47" xfId="18" applyFont="1" applyFill="1" applyBorder="1" applyAlignment="1">
      <alignment horizontal="left" vertical="center" wrapText="1"/>
      <protection/>
    </xf>
    <xf numFmtId="167" fontId="7" fillId="2" borderId="22" xfId="18" applyNumberFormat="1" applyFont="1" applyFill="1" applyBorder="1" applyAlignment="1">
      <alignment horizontal="right" vertical="center" wrapText="1"/>
      <protection/>
    </xf>
    <xf numFmtId="0" fontId="7" fillId="2" borderId="46" xfId="18" applyFont="1" applyFill="1" applyBorder="1" applyAlignment="1">
      <alignment horizontal="center" vertical="center" wrapText="1"/>
      <protection/>
    </xf>
    <xf numFmtId="0" fontId="7" fillId="0" borderId="37" xfId="18" applyFont="1" applyBorder="1">
      <alignment/>
      <protection/>
    </xf>
    <xf numFmtId="3" fontId="7" fillId="0" borderId="40" xfId="18" applyNumberFormat="1" applyFont="1" applyBorder="1" applyAlignment="1">
      <alignment horizontal="right"/>
      <protection/>
    </xf>
    <xf numFmtId="167" fontId="7" fillId="0" borderId="35" xfId="18" applyNumberFormat="1" applyFont="1" applyBorder="1" applyAlignment="1">
      <alignment horizontal="right" vertical="center" wrapText="1"/>
      <protection/>
    </xf>
    <xf numFmtId="167" fontId="7" fillId="0" borderId="44" xfId="18" applyNumberFormat="1" applyFont="1" applyBorder="1" applyAlignment="1">
      <alignment horizontal="right" vertical="center" wrapText="1"/>
      <protection/>
    </xf>
    <xf numFmtId="0" fontId="7" fillId="2" borderId="12" xfId="18" applyFont="1" applyFill="1" applyBorder="1">
      <alignment/>
      <protection/>
    </xf>
    <xf numFmtId="3" fontId="7" fillId="2" borderId="35" xfId="18" applyNumberFormat="1" applyFont="1" applyFill="1" applyBorder="1" applyAlignment="1">
      <alignment horizontal="right" vertical="center" wrapText="1"/>
      <protection/>
    </xf>
    <xf numFmtId="167" fontId="7" fillId="2" borderId="44" xfId="18" applyNumberFormat="1" applyFont="1" applyFill="1" applyBorder="1" applyAlignment="1">
      <alignment horizontal="right" vertical="center" wrapText="1"/>
      <protection/>
    </xf>
    <xf numFmtId="167" fontId="7" fillId="0" borderId="13" xfId="15" applyNumberFormat="1" applyFont="1" applyBorder="1" applyAlignment="1">
      <alignment horizontal="right" vertical="center" wrapText="1"/>
    </xf>
    <xf numFmtId="167" fontId="7" fillId="2" borderId="48" xfId="18" applyNumberFormat="1" applyFont="1" applyFill="1" applyBorder="1" applyAlignment="1">
      <alignment horizontal="right" vertical="center" wrapText="1"/>
      <protection/>
    </xf>
    <xf numFmtId="167" fontId="7" fillId="0" borderId="38" xfId="15" applyNumberFormat="1" applyFont="1" applyBorder="1" applyAlignment="1">
      <alignment horizontal="right" vertical="center" wrapText="1"/>
    </xf>
    <xf numFmtId="167" fontId="7" fillId="2" borderId="49" xfId="18" applyNumberFormat="1" applyFont="1" applyFill="1" applyBorder="1" applyAlignment="1">
      <alignment horizontal="right" vertical="center" wrapText="1"/>
      <protection/>
    </xf>
    <xf numFmtId="167" fontId="0" fillId="0" borderId="35" xfId="15" applyNumberFormat="1" applyFont="1" applyBorder="1" applyAlignment="1">
      <alignment horizontal="right" vertical="center" wrapText="1"/>
    </xf>
    <xf numFmtId="167" fontId="7" fillId="2" borderId="40" xfId="18" applyNumberFormat="1" applyFont="1" applyFill="1" applyBorder="1" applyAlignment="1">
      <alignment horizontal="right" vertical="center" wrapText="1"/>
      <protection/>
    </xf>
    <xf numFmtId="167" fontId="0" fillId="0" borderId="1" xfId="15" applyNumberFormat="1" applyFont="1" applyFill="1" applyBorder="1" applyAlignment="1">
      <alignment horizontal="right" vertical="center" wrapText="1"/>
    </xf>
    <xf numFmtId="167" fontId="0" fillId="0" borderId="21" xfId="15" applyNumberFormat="1" applyFont="1" applyFill="1" applyBorder="1" applyAlignment="1">
      <alignment horizontal="right" vertical="center" wrapText="1"/>
    </xf>
    <xf numFmtId="167" fontId="0" fillId="0" borderId="43" xfId="15" applyNumberFormat="1" applyFont="1" applyBorder="1" applyAlignment="1">
      <alignment horizontal="right" vertical="center" wrapText="1"/>
    </xf>
    <xf numFmtId="167" fontId="0" fillId="0" borderId="20" xfId="15" applyNumberFormat="1" applyFont="1" applyFill="1" applyBorder="1" applyAlignment="1">
      <alignment horizontal="right" vertical="center" wrapText="1"/>
    </xf>
    <xf numFmtId="0" fontId="0" fillId="0" borderId="19" xfId="18" applyFont="1" applyFill="1" applyBorder="1" applyAlignment="1">
      <alignment horizontal="center"/>
      <protection/>
    </xf>
    <xf numFmtId="0" fontId="0" fillId="0" borderId="20" xfId="18" applyFont="1" applyFill="1" applyBorder="1" applyAlignment="1">
      <alignment horizontal="center"/>
      <protection/>
    </xf>
    <xf numFmtId="3" fontId="0" fillId="0" borderId="37" xfId="18" applyNumberFormat="1" applyFont="1" applyFill="1" applyBorder="1" applyAlignment="1">
      <alignment horizontal="right"/>
      <protection/>
    </xf>
    <xf numFmtId="167" fontId="0" fillId="0" borderId="1" xfId="18" applyNumberFormat="1" applyFont="1" applyFill="1" applyBorder="1" applyAlignment="1">
      <alignment horizontal="right" vertical="center" wrapText="1"/>
      <protection/>
    </xf>
    <xf numFmtId="3" fontId="0" fillId="0" borderId="1" xfId="15" applyNumberFormat="1" applyFont="1" applyFill="1" applyBorder="1" applyAlignment="1">
      <alignment horizontal="right" vertical="center" wrapText="1"/>
    </xf>
    <xf numFmtId="41" fontId="0" fillId="0" borderId="22" xfId="15" applyNumberFormat="1" applyFont="1" applyFill="1" applyBorder="1" applyAlignment="1">
      <alignment horizontal="right" vertical="center" wrapText="1"/>
    </xf>
    <xf numFmtId="167" fontId="0" fillId="0" borderId="0" xfId="18" applyNumberFormat="1" applyFont="1" applyFill="1">
      <alignment/>
      <protection/>
    </xf>
    <xf numFmtId="3" fontId="0" fillId="0" borderId="21" xfId="18" applyNumberFormat="1" applyFont="1" applyFill="1" applyBorder="1" applyAlignment="1">
      <alignment horizontal="right"/>
      <protection/>
    </xf>
    <xf numFmtId="167" fontId="0" fillId="0" borderId="34" xfId="15" applyNumberFormat="1" applyFont="1" applyFill="1" applyBorder="1" applyAlignment="1">
      <alignment horizontal="right" vertical="center" wrapText="1"/>
    </xf>
    <xf numFmtId="41" fontId="0" fillId="0" borderId="37" xfId="18" applyNumberFormat="1" applyFont="1" applyBorder="1" applyAlignment="1">
      <alignment horizontal="right" vertical="center" wrapText="1"/>
      <protection/>
    </xf>
    <xf numFmtId="41" fontId="0" fillId="0" borderId="50" xfId="18" applyNumberFormat="1" applyFont="1" applyBorder="1" applyAlignment="1">
      <alignment horizontal="right" vertical="center" wrapText="1"/>
      <protection/>
    </xf>
    <xf numFmtId="41" fontId="0" fillId="0" borderId="21" xfId="18" applyNumberFormat="1" applyFont="1" applyBorder="1" applyAlignment="1">
      <alignment horizontal="right" vertical="center" wrapText="1"/>
      <protection/>
    </xf>
    <xf numFmtId="41" fontId="0" fillId="0" borderId="6" xfId="18" applyNumberFormat="1" applyFont="1" applyBorder="1" applyAlignment="1">
      <alignment horizontal="right" vertical="center" wrapText="1"/>
      <protection/>
    </xf>
    <xf numFmtId="41" fontId="0" fillId="0" borderId="19" xfId="18" applyNumberFormat="1" applyFont="1" applyBorder="1" applyAlignment="1">
      <alignment horizontal="right" vertical="center" wrapText="1"/>
      <protection/>
    </xf>
    <xf numFmtId="167" fontId="7" fillId="0" borderId="10" xfId="18" applyNumberFormat="1" applyFont="1" applyBorder="1" applyAlignment="1">
      <alignment horizontal="right" vertical="center" wrapText="1"/>
      <protection/>
    </xf>
    <xf numFmtId="167" fontId="0" fillId="0" borderId="19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41" fontId="7" fillId="0" borderId="32" xfId="15" applyNumberFormat="1" applyFont="1" applyBorder="1" applyAlignment="1">
      <alignment horizontal="right" vertical="center" wrapText="1"/>
    </xf>
    <xf numFmtId="167" fontId="7" fillId="0" borderId="39" xfId="15" applyNumberFormat="1" applyFont="1" applyBorder="1" applyAlignment="1">
      <alignment horizontal="right" vertical="center" wrapText="1"/>
    </xf>
    <xf numFmtId="0" fontId="8" fillId="0" borderId="51" xfId="18" applyFont="1" applyBorder="1" applyAlignment="1">
      <alignment horizontal="center" vertical="center" wrapText="1"/>
      <protection/>
    </xf>
    <xf numFmtId="167" fontId="0" fillId="0" borderId="52" xfId="15" applyNumberFormat="1" applyFont="1" applyBorder="1" applyAlignment="1">
      <alignment horizontal="right" vertical="center" wrapText="1"/>
    </xf>
    <xf numFmtId="167" fontId="7" fillId="0" borderId="53" xfId="15" applyNumberFormat="1" applyFont="1" applyBorder="1" applyAlignment="1">
      <alignment horizontal="right" vertical="center" wrapText="1"/>
    </xf>
    <xf numFmtId="167" fontId="7" fillId="2" borderId="54" xfId="18" applyNumberFormat="1" applyFont="1" applyFill="1" applyBorder="1" applyAlignment="1">
      <alignment horizontal="right" vertical="center" wrapText="1"/>
      <protection/>
    </xf>
    <xf numFmtId="167" fontId="7" fillId="2" borderId="55" xfId="18" applyNumberFormat="1" applyFont="1" applyFill="1" applyBorder="1" applyAlignment="1">
      <alignment horizontal="right" vertical="center" wrapText="1"/>
      <protection/>
    </xf>
    <xf numFmtId="3" fontId="7" fillId="0" borderId="34" xfId="18" applyNumberFormat="1" applyFont="1" applyBorder="1" applyAlignment="1">
      <alignment horizontal="right"/>
      <protection/>
    </xf>
    <xf numFmtId="0" fontId="8" fillId="0" borderId="53" xfId="18" applyFont="1" applyBorder="1" applyAlignment="1">
      <alignment horizontal="center" vertical="center" wrapText="1"/>
      <protection/>
    </xf>
    <xf numFmtId="3" fontId="7" fillId="0" borderId="17" xfId="18" applyNumberFormat="1" applyFont="1" applyBorder="1" applyAlignment="1">
      <alignment horizontal="right"/>
      <protection/>
    </xf>
    <xf numFmtId="167" fontId="7" fillId="0" borderId="34" xfId="18" applyNumberFormat="1" applyFont="1" applyBorder="1" applyAlignment="1">
      <alignment horizontal="right" vertical="center" wrapText="1"/>
      <protection/>
    </xf>
    <xf numFmtId="167" fontId="7" fillId="0" borderId="55" xfId="18" applyNumberFormat="1" applyFont="1" applyBorder="1" applyAlignment="1">
      <alignment horizontal="right" vertical="center" wrapText="1"/>
      <protection/>
    </xf>
    <xf numFmtId="167" fontId="0" fillId="0" borderId="51" xfId="15" applyNumberFormat="1" applyFont="1" applyBorder="1" applyAlignment="1">
      <alignment horizontal="right" vertical="center" wrapText="1"/>
    </xf>
    <xf numFmtId="167" fontId="7" fillId="0" borderId="53" xfId="15" applyNumberFormat="1" applyFont="1" applyFill="1" applyBorder="1" applyAlignment="1">
      <alignment horizontal="right" vertical="center" wrapText="1"/>
    </xf>
    <xf numFmtId="167" fontId="7" fillId="0" borderId="53" xfId="18" applyNumberFormat="1" applyFont="1" applyBorder="1" applyAlignment="1">
      <alignment horizontal="right" vertical="center" wrapText="1"/>
      <protection/>
    </xf>
    <xf numFmtId="41" fontId="0" fillId="0" borderId="1" xfId="18" applyNumberFormat="1" applyFont="1" applyBorder="1" applyAlignment="1">
      <alignment horizontal="right" vertical="center" wrapText="1"/>
      <protection/>
    </xf>
    <xf numFmtId="0" fontId="0" fillId="0" borderId="15" xfId="18" applyFont="1" applyBorder="1" applyAlignment="1">
      <alignment horizontal="center" vertical="top"/>
      <protection/>
    </xf>
    <xf numFmtId="0" fontId="0" fillId="0" borderId="56" xfId="18" applyFont="1" applyBorder="1" applyAlignment="1">
      <alignment horizontal="center"/>
      <protection/>
    </xf>
    <xf numFmtId="0" fontId="0" fillId="0" borderId="15" xfId="18" applyFont="1" applyBorder="1" applyAlignment="1">
      <alignment horizontal="center" vertical="top" wrapText="1"/>
      <protection/>
    </xf>
    <xf numFmtId="0" fontId="0" fillId="0" borderId="46" xfId="18" applyFont="1" applyBorder="1" applyAlignment="1">
      <alignment horizontal="center" vertical="top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167" fontId="7" fillId="0" borderId="5" xfId="18" applyNumberFormat="1" applyFont="1" applyBorder="1" applyAlignment="1">
      <alignment horizontal="right" vertical="center" wrapText="1"/>
      <protection/>
    </xf>
    <xf numFmtId="0" fontId="0" fillId="0" borderId="0" xfId="18" applyFont="1" applyAlignment="1">
      <alignment horizontal="right"/>
      <protection/>
    </xf>
    <xf numFmtId="3" fontId="7" fillId="0" borderId="47" xfId="18" applyNumberFormat="1" applyFont="1" applyBorder="1" applyAlignment="1">
      <alignment horizontal="right" vertical="center" wrapText="1"/>
      <protection/>
    </xf>
    <xf numFmtId="167" fontId="7" fillId="0" borderId="18" xfId="18" applyNumberFormat="1" applyFont="1" applyBorder="1" applyAlignment="1">
      <alignment horizontal="right" vertical="center" wrapText="1"/>
      <protection/>
    </xf>
    <xf numFmtId="3" fontId="7" fillId="0" borderId="4" xfId="15" applyNumberFormat="1" applyFont="1" applyBorder="1" applyAlignment="1">
      <alignment horizontal="right" vertical="center" wrapText="1"/>
    </xf>
    <xf numFmtId="41" fontId="7" fillId="0" borderId="18" xfId="15" applyNumberFormat="1" applyFont="1" applyBorder="1" applyAlignment="1">
      <alignment horizontal="right" vertical="center" wrapText="1"/>
    </xf>
    <xf numFmtId="0" fontId="0" fillId="0" borderId="22" xfId="18" applyFont="1" applyBorder="1" applyAlignment="1">
      <alignment horizontal="center" vertical="center" wrapText="1"/>
      <protection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45" xfId="18" applyFont="1" applyBorder="1" applyAlignment="1">
      <alignment horizontal="center" vertical="center" wrapText="1"/>
      <protection/>
    </xf>
    <xf numFmtId="3" fontId="0" fillId="0" borderId="8" xfId="18" applyNumberFormat="1" applyFont="1" applyBorder="1" applyAlignment="1">
      <alignment horizontal="right" vertical="center" wrapText="1"/>
      <protection/>
    </xf>
    <xf numFmtId="167" fontId="0" fillId="0" borderId="16" xfId="15" applyNumberFormat="1" applyFont="1" applyBorder="1" applyAlignment="1">
      <alignment horizontal="right" vertical="center" wrapText="1"/>
    </xf>
    <xf numFmtId="3" fontId="0" fillId="0" borderId="3" xfId="15" applyNumberFormat="1" applyFont="1" applyBorder="1" applyAlignment="1">
      <alignment horizontal="right" vertical="center" wrapText="1"/>
    </xf>
    <xf numFmtId="41" fontId="0" fillId="0" borderId="14" xfId="18" applyNumberFormat="1" applyFont="1" applyBorder="1" applyAlignment="1">
      <alignment horizontal="right" vertical="center" wrapText="1"/>
      <protection/>
    </xf>
    <xf numFmtId="3" fontId="0" fillId="0" borderId="2" xfId="15" applyNumberFormat="1" applyFont="1" applyBorder="1" applyAlignment="1">
      <alignment horizontal="right" vertical="center" wrapText="1"/>
    </xf>
    <xf numFmtId="41" fontId="0" fillId="0" borderId="57" xfId="15" applyNumberFormat="1" applyFont="1" applyBorder="1" applyAlignment="1">
      <alignment horizontal="right" vertical="center" wrapText="1"/>
    </xf>
    <xf numFmtId="0" fontId="0" fillId="0" borderId="46" xfId="18" applyFont="1" applyBorder="1" applyAlignment="1">
      <alignment horizontal="center"/>
      <protection/>
    </xf>
    <xf numFmtId="41" fontId="0" fillId="0" borderId="58" xfId="18" applyNumberFormat="1" applyFont="1" applyBorder="1" applyAlignment="1">
      <alignment horizontal="right" vertical="center" wrapText="1"/>
      <protection/>
    </xf>
    <xf numFmtId="0" fontId="0" fillId="0" borderId="46" xfId="18" applyFont="1" applyBorder="1" applyAlignment="1">
      <alignment horizontal="center" vertical="top"/>
      <protection/>
    </xf>
    <xf numFmtId="41" fontId="0" fillId="0" borderId="2" xfId="18" applyNumberFormat="1" applyFont="1" applyBorder="1" applyAlignment="1">
      <alignment horizontal="right" vertical="center" wrapText="1"/>
      <protection/>
    </xf>
    <xf numFmtId="0" fontId="0" fillId="0" borderId="59" xfId="18" applyFont="1" applyBorder="1" applyAlignment="1">
      <alignment horizontal="center"/>
      <protection/>
    </xf>
    <xf numFmtId="41" fontId="0" fillId="0" borderId="60" xfId="18" applyNumberFormat="1" applyFont="1" applyBorder="1" applyAlignment="1">
      <alignment horizontal="right"/>
      <protection/>
    </xf>
    <xf numFmtId="167" fontId="0" fillId="0" borderId="61" xfId="15" applyNumberFormat="1" applyFont="1" applyBorder="1" applyAlignment="1">
      <alignment horizontal="right" vertical="center" wrapText="1"/>
    </xf>
    <xf numFmtId="167" fontId="0" fillId="0" borderId="62" xfId="15" applyNumberFormat="1" applyFont="1" applyBorder="1" applyAlignment="1">
      <alignment horizontal="right" vertical="center" wrapText="1"/>
    </xf>
    <xf numFmtId="167" fontId="0" fillId="0" borderId="9" xfId="15" applyNumberFormat="1" applyFont="1" applyBorder="1" applyAlignment="1">
      <alignment horizontal="right" vertical="center" wrapText="1"/>
    </xf>
    <xf numFmtId="167" fontId="0" fillId="0" borderId="63" xfId="15" applyNumberFormat="1" applyFont="1" applyBorder="1" applyAlignment="1">
      <alignment horizontal="right" vertical="center" wrapText="1"/>
    </xf>
    <xf numFmtId="3" fontId="0" fillId="0" borderId="9" xfId="15" applyNumberFormat="1" applyFont="1" applyBorder="1" applyAlignment="1">
      <alignment horizontal="right" vertical="center" wrapText="1"/>
    </xf>
    <xf numFmtId="41" fontId="0" fillId="0" borderId="14" xfId="15" applyNumberFormat="1" applyFont="1" applyBorder="1" applyAlignment="1">
      <alignment horizontal="right" vertical="center" wrapText="1"/>
    </xf>
    <xf numFmtId="167" fontId="0" fillId="0" borderId="41" xfId="15" applyNumberFormat="1" applyFont="1" applyBorder="1" applyAlignment="1">
      <alignment horizontal="right" vertical="center" wrapText="1"/>
    </xf>
    <xf numFmtId="41" fontId="0" fillId="0" borderId="40" xfId="15" applyNumberFormat="1" applyFont="1" applyBorder="1" applyAlignment="1">
      <alignment horizontal="right" vertical="center" wrapText="1"/>
    </xf>
    <xf numFmtId="3" fontId="0" fillId="0" borderId="33" xfId="18" applyNumberFormat="1" applyFont="1" applyBorder="1" applyAlignment="1">
      <alignment horizontal="right"/>
      <protection/>
    </xf>
    <xf numFmtId="0" fontId="0" fillId="0" borderId="59" xfId="18" applyFont="1" applyBorder="1" applyAlignment="1">
      <alignment horizontal="center" vertical="top" wrapText="1"/>
      <protection/>
    </xf>
    <xf numFmtId="0" fontId="0" fillId="0" borderId="0" xfId="18" applyFont="1" applyFill="1">
      <alignment/>
      <protection/>
    </xf>
    <xf numFmtId="41" fontId="0" fillId="0" borderId="0" xfId="18" applyNumberFormat="1" applyFont="1" applyBorder="1" applyAlignment="1">
      <alignment horizontal="right" vertical="center" wrapText="1"/>
      <protection/>
    </xf>
    <xf numFmtId="167" fontId="0" fillId="0" borderId="64" xfId="18" applyNumberFormat="1" applyFont="1" applyBorder="1" applyAlignment="1">
      <alignment horizontal="right" vertical="center" wrapText="1"/>
      <protection/>
    </xf>
    <xf numFmtId="167" fontId="0" fillId="0" borderId="65" xfId="15" applyNumberFormat="1" applyFont="1" applyBorder="1" applyAlignment="1">
      <alignment horizontal="right" vertical="center" wrapText="1"/>
    </xf>
    <xf numFmtId="167" fontId="0" fillId="0" borderId="64" xfId="15" applyNumberFormat="1" applyFont="1" applyBorder="1" applyAlignment="1">
      <alignment horizontal="right" vertical="center" wrapText="1"/>
    </xf>
    <xf numFmtId="167" fontId="0" fillId="0" borderId="29" xfId="15" applyNumberFormat="1" applyFont="1" applyBorder="1" applyAlignment="1">
      <alignment horizontal="right" vertical="center" wrapText="1"/>
    </xf>
    <xf numFmtId="167" fontId="0" fillId="0" borderId="10" xfId="15" applyNumberFormat="1" applyFont="1" applyBorder="1" applyAlignment="1">
      <alignment horizontal="right" vertical="center" wrapText="1"/>
    </xf>
    <xf numFmtId="41" fontId="0" fillId="0" borderId="8" xfId="18" applyNumberFormat="1" applyFont="1" applyBorder="1" applyAlignment="1">
      <alignment horizontal="right" vertical="center" wrapText="1"/>
      <protection/>
    </xf>
    <xf numFmtId="41" fontId="0" fillId="0" borderId="7" xfId="18" applyNumberFormat="1" applyFont="1" applyBorder="1" applyAlignment="1">
      <alignment horizontal="right" vertical="center" wrapText="1"/>
      <protection/>
    </xf>
    <xf numFmtId="0" fontId="7" fillId="0" borderId="22" xfId="18" applyFont="1" applyBorder="1" applyAlignment="1">
      <alignment horizontal="center"/>
      <protection/>
    </xf>
    <xf numFmtId="0" fontId="7" fillId="0" borderId="47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7" fillId="0" borderId="66" xfId="18" applyFont="1" applyBorder="1" applyAlignment="1">
      <alignment horizontal="center" vertical="center" wrapText="1"/>
      <protection/>
    </xf>
    <xf numFmtId="0" fontId="7" fillId="0" borderId="67" xfId="18" applyFont="1" applyBorder="1" applyAlignment="1">
      <alignment horizontal="center" vertical="center" wrapText="1"/>
      <protection/>
    </xf>
    <xf numFmtId="0" fontId="7" fillId="0" borderId="41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0" fillId="0" borderId="43" xfId="18" applyFont="1" applyBorder="1" applyAlignment="1">
      <alignment horizontal="center"/>
      <protection/>
    </xf>
    <xf numFmtId="0" fontId="0" fillId="0" borderId="67" xfId="18" applyFont="1" applyBorder="1" applyAlignment="1">
      <alignment horizontal="center"/>
      <protection/>
    </xf>
    <xf numFmtId="0" fontId="0" fillId="0" borderId="41" xfId="18" applyFont="1" applyBorder="1" applyAlignment="1">
      <alignment horizontal="center"/>
      <protection/>
    </xf>
    <xf numFmtId="0" fontId="7" fillId="0" borderId="54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24" xfId="18" applyFont="1" applyBorder="1" applyAlignment="1">
      <alignment horizontal="center"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64" xfId="18" applyFont="1" applyBorder="1" applyAlignment="1">
      <alignment horizontal="center" vertical="center" wrapText="1"/>
      <protection/>
    </xf>
    <xf numFmtId="0" fontId="7" fillId="0" borderId="68" xfId="18" applyFont="1" applyBorder="1" applyAlignment="1">
      <alignment horizontal="center" vertical="center" wrapText="1"/>
      <protection/>
    </xf>
    <xf numFmtId="0" fontId="7" fillId="0" borderId="15" xfId="18" applyFont="1" applyBorder="1" applyAlignment="1">
      <alignment horizontal="center" vertical="center" wrapText="1"/>
      <protection/>
    </xf>
    <xf numFmtId="0" fontId="7" fillId="0" borderId="39" xfId="18" applyFont="1" applyBorder="1" applyAlignment="1">
      <alignment horizontal="center" vertical="center" wrapText="1"/>
      <protection/>
    </xf>
    <xf numFmtId="0" fontId="7" fillId="0" borderId="23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7" fillId="0" borderId="26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3" xfId="18" applyFont="1" applyBorder="1" applyAlignment="1">
      <alignment horizontal="center" vertical="center" wrapText="1"/>
      <protection/>
    </xf>
    <xf numFmtId="0" fontId="7" fillId="0" borderId="52" xfId="18" applyFont="1" applyBorder="1" applyAlignment="1">
      <alignment horizontal="center" vertical="center" wrapText="1"/>
      <protection/>
    </xf>
    <xf numFmtId="0" fontId="7" fillId="0" borderId="55" xfId="18" applyFont="1" applyBorder="1" applyAlignment="1">
      <alignment horizontal="center" vertical="center" wrapText="1"/>
      <protection/>
    </xf>
    <xf numFmtId="0" fontId="0" fillId="2" borderId="49" xfId="18" applyFont="1" applyFill="1" applyBorder="1" applyAlignment="1">
      <alignment horizontal="center" vertical="top" wrapText="1"/>
      <protection/>
    </xf>
    <xf numFmtId="0" fontId="0" fillId="2" borderId="46" xfId="18" applyFont="1" applyFill="1" applyBorder="1" applyAlignment="1">
      <alignment horizontal="center" vertical="top" wrapText="1"/>
      <protection/>
    </xf>
    <xf numFmtId="0" fontId="0" fillId="2" borderId="46" xfId="18" applyFont="1" applyFill="1" applyBorder="1" applyAlignment="1">
      <alignment horizontal="center" vertical="top" wrapText="1"/>
      <protection/>
    </xf>
    <xf numFmtId="0" fontId="7" fillId="2" borderId="69" xfId="18" applyFont="1" applyFill="1" applyBorder="1" applyAlignment="1">
      <alignment horizontal="center" vertical="center" wrapText="1"/>
      <protection/>
    </xf>
    <xf numFmtId="0" fontId="7" fillId="2" borderId="70" xfId="18" applyFont="1" applyFill="1" applyBorder="1" applyAlignment="1">
      <alignment horizontal="center" vertical="center" wrapText="1"/>
      <protection/>
    </xf>
    <xf numFmtId="0" fontId="0" fillId="0" borderId="47" xfId="18" applyFont="1" applyBorder="1" applyAlignment="1">
      <alignment horizontal="center" vertical="top" wrapText="1"/>
      <protection/>
    </xf>
    <xf numFmtId="0" fontId="0" fillId="0" borderId="37" xfId="18" applyFont="1" applyBorder="1" applyAlignment="1">
      <alignment horizontal="center" vertical="top" wrapText="1"/>
      <protection/>
    </xf>
    <xf numFmtId="0" fontId="0" fillId="0" borderId="37" xfId="18" applyFont="1" applyBorder="1" applyAlignment="1">
      <alignment horizontal="center" vertical="top" wrapText="1"/>
      <protection/>
    </xf>
    <xf numFmtId="0" fontId="0" fillId="0" borderId="50" xfId="18" applyFont="1" applyBorder="1" applyAlignment="1">
      <alignment horizontal="center" vertical="top" wrapText="1"/>
      <protection/>
    </xf>
    <xf numFmtId="0" fontId="7" fillId="0" borderId="47" xfId="18" applyFont="1" applyBorder="1" applyAlignment="1">
      <alignment horizontal="left" vertical="top" wrapText="1"/>
      <protection/>
    </xf>
    <xf numFmtId="0" fontId="7" fillId="0" borderId="37" xfId="18" applyFont="1" applyBorder="1" applyAlignment="1">
      <alignment horizontal="left" vertical="top" wrapText="1"/>
      <protection/>
    </xf>
    <xf numFmtId="0" fontId="7" fillId="0" borderId="50" xfId="18" applyFont="1" applyBorder="1" applyAlignment="1">
      <alignment horizontal="left" vertical="top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0" fillId="0" borderId="49" xfId="18" applyFont="1" applyBorder="1" applyAlignment="1">
      <alignment horizontal="center" vertical="top" wrapText="1"/>
      <protection/>
    </xf>
    <xf numFmtId="0" fontId="0" fillId="0" borderId="46" xfId="18" applyFont="1" applyBorder="1" applyAlignment="1">
      <alignment horizontal="center" vertical="top" wrapText="1"/>
      <protection/>
    </xf>
    <xf numFmtId="0" fontId="0" fillId="0" borderId="46" xfId="18" applyFont="1" applyBorder="1" applyAlignment="1">
      <alignment horizontal="center" vertical="top" wrapText="1"/>
      <protection/>
    </xf>
    <xf numFmtId="0" fontId="0" fillId="0" borderId="60" xfId="18" applyFont="1" applyBorder="1" applyAlignment="1">
      <alignment horizontal="center" vertical="top" wrapText="1"/>
      <protection/>
    </xf>
    <xf numFmtId="0" fontId="7" fillId="0" borderId="71" xfId="18" applyFont="1" applyBorder="1" applyAlignment="1">
      <alignment horizontal="left" vertical="top" wrapText="1"/>
      <protection/>
    </xf>
    <xf numFmtId="0" fontId="7" fillId="0" borderId="70" xfId="18" applyFont="1" applyBorder="1" applyAlignment="1">
      <alignment horizontal="left" vertical="top" wrapText="1"/>
      <protection/>
    </xf>
    <xf numFmtId="0" fontId="7" fillId="0" borderId="72" xfId="18" applyFont="1" applyBorder="1" applyAlignment="1">
      <alignment horizontal="left" vertical="top" wrapText="1"/>
      <protection/>
    </xf>
    <xf numFmtId="0" fontId="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horizontal="center"/>
      <protection/>
    </xf>
    <xf numFmtId="0" fontId="0" fillId="0" borderId="69" xfId="18" applyFont="1" applyBorder="1" applyAlignment="1">
      <alignment horizontal="center" vertical="top"/>
      <protection/>
    </xf>
    <xf numFmtId="0" fontId="0" fillId="0" borderId="70" xfId="18" applyFont="1" applyBorder="1" applyAlignment="1">
      <alignment horizontal="center" vertical="top"/>
      <protection/>
    </xf>
    <xf numFmtId="0" fontId="0" fillId="0" borderId="72" xfId="18" applyFont="1" applyBorder="1" applyAlignment="1">
      <alignment horizontal="center"/>
      <protection/>
    </xf>
    <xf numFmtId="0" fontId="0" fillId="0" borderId="42" xfId="18" applyFont="1" applyBorder="1" applyAlignment="1">
      <alignment horizontal="center" vertical="top" wrapText="1"/>
      <protection/>
    </xf>
    <xf numFmtId="0" fontId="0" fillId="0" borderId="15" xfId="18" applyFont="1" applyBorder="1" applyAlignment="1">
      <alignment horizontal="center" vertical="top" wrapText="1"/>
      <protection/>
    </xf>
    <xf numFmtId="0" fontId="0" fillId="0" borderId="42" xfId="18" applyFont="1" applyBorder="1" applyAlignment="1">
      <alignment horizontal="center" vertical="top" wrapText="1"/>
      <protection/>
    </xf>
    <xf numFmtId="0" fontId="0" fillId="0" borderId="39" xfId="18" applyFont="1" applyBorder="1" applyAlignment="1">
      <alignment horizontal="center" vertical="top" wrapText="1"/>
      <protection/>
    </xf>
    <xf numFmtId="0" fontId="0" fillId="0" borderId="73" xfId="18" applyFont="1" applyBorder="1" applyAlignment="1">
      <alignment horizontal="center"/>
      <protection/>
    </xf>
    <xf numFmtId="0" fontId="0" fillId="0" borderId="29" xfId="18" applyFont="1" applyBorder="1" applyAlignment="1">
      <alignment horizontal="center"/>
      <protection/>
    </xf>
    <xf numFmtId="0" fontId="0" fillId="2" borderId="15" xfId="18" applyFont="1" applyFill="1" applyBorder="1" applyAlignment="1">
      <alignment horizontal="center" vertical="top"/>
      <protection/>
    </xf>
    <xf numFmtId="0" fontId="0" fillId="2" borderId="15" xfId="18" applyFont="1" applyFill="1" applyBorder="1" applyAlignment="1">
      <alignment horizontal="center" vertical="top"/>
      <protection/>
    </xf>
    <xf numFmtId="0" fontId="7" fillId="2" borderId="73" xfId="18" applyFont="1" applyFill="1" applyBorder="1" applyAlignment="1">
      <alignment horizontal="center"/>
      <protection/>
    </xf>
    <xf numFmtId="0" fontId="7" fillId="2" borderId="29" xfId="18" applyFont="1" applyFill="1" applyBorder="1" applyAlignment="1">
      <alignment horizontal="center"/>
      <protection/>
    </xf>
    <xf numFmtId="0" fontId="0" fillId="0" borderId="42" xfId="18" applyFont="1" applyBorder="1" applyAlignment="1">
      <alignment horizontal="center" vertical="top"/>
      <protection/>
    </xf>
    <xf numFmtId="0" fontId="0" fillId="0" borderId="15" xfId="18" applyFont="1" applyBorder="1" applyAlignment="1">
      <alignment horizontal="center" vertical="top"/>
      <protection/>
    </xf>
    <xf numFmtId="0" fontId="0" fillId="0" borderId="43" xfId="18" applyFont="1" applyBorder="1" applyAlignment="1">
      <alignment horizontal="center" vertical="top"/>
      <protection/>
    </xf>
    <xf numFmtId="0" fontId="0" fillId="0" borderId="67" xfId="18" applyFont="1" applyBorder="1" applyAlignment="1">
      <alignment horizontal="center" vertical="top"/>
      <protection/>
    </xf>
    <xf numFmtId="0" fontId="0" fillId="0" borderId="56" xfId="18" applyFont="1" applyBorder="1" applyAlignment="1">
      <alignment horizontal="center" vertical="top"/>
      <protection/>
    </xf>
    <xf numFmtId="0" fontId="0" fillId="0" borderId="12" xfId="18" applyFont="1" applyBorder="1" applyAlignment="1">
      <alignment horizontal="center"/>
      <protection/>
    </xf>
    <xf numFmtId="0" fontId="0" fillId="0" borderId="39" xfId="18" applyFont="1" applyBorder="1" applyAlignment="1">
      <alignment horizontal="center" vertical="top"/>
      <protection/>
    </xf>
    <xf numFmtId="0" fontId="0" fillId="0" borderId="59" xfId="18" applyFont="1" applyBorder="1" applyAlignment="1">
      <alignment horizontal="center" vertical="top"/>
      <protection/>
    </xf>
    <xf numFmtId="0" fontId="0" fillId="0" borderId="56" xfId="18" applyFont="1" applyBorder="1" applyAlignment="1">
      <alignment horizontal="center"/>
      <protection/>
    </xf>
    <xf numFmtId="0" fontId="0" fillId="0" borderId="42" xfId="18" applyFont="1" applyBorder="1" applyAlignment="1">
      <alignment horizontal="center" vertical="top"/>
      <protection/>
    </xf>
    <xf numFmtId="0" fontId="7" fillId="2" borderId="68" xfId="18" applyFont="1" applyFill="1" applyBorder="1" applyAlignment="1">
      <alignment horizontal="center" vertical="top" wrapText="1"/>
      <protection/>
    </xf>
    <xf numFmtId="0" fontId="7" fillId="2" borderId="15" xfId="18" applyFont="1" applyFill="1" applyBorder="1" applyAlignment="1">
      <alignment horizontal="center" vertical="top" wrapText="1"/>
      <protection/>
    </xf>
    <xf numFmtId="0" fontId="7" fillId="2" borderId="43" xfId="18" applyFont="1" applyFill="1" applyBorder="1" applyAlignment="1">
      <alignment horizontal="center" vertical="top"/>
      <protection/>
    </xf>
    <xf numFmtId="0" fontId="7" fillId="2" borderId="67" xfId="18" applyFont="1" applyFill="1" applyBorder="1" applyAlignment="1">
      <alignment horizontal="center" vertical="top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9" xfId="18" applyFont="1" applyBorder="1" applyAlignment="1">
      <alignment horizontal="center" vertical="center"/>
      <protection/>
    </xf>
    <xf numFmtId="0" fontId="7" fillId="0" borderId="30" xfId="18" applyFont="1" applyBorder="1" applyAlignment="1">
      <alignment horizontal="center" vertical="center"/>
      <protection/>
    </xf>
    <xf numFmtId="0" fontId="7" fillId="0" borderId="47" xfId="18" applyFont="1" applyBorder="1" applyAlignment="1">
      <alignment horizontal="center"/>
      <protection/>
    </xf>
    <xf numFmtId="0" fontId="7" fillId="0" borderId="18" xfId="18" applyFont="1" applyBorder="1" applyAlignment="1">
      <alignment horizontal="center"/>
      <protection/>
    </xf>
    <xf numFmtId="0" fontId="7" fillId="0" borderId="44" xfId="18" applyFont="1" applyBorder="1" applyAlignment="1">
      <alignment horizontal="center"/>
      <protection/>
    </xf>
    <xf numFmtId="0" fontId="7" fillId="0" borderId="40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showGridLines="0" tabSelected="1" view="pageBreakPreview" zoomScaleSheetLayoutView="100" workbookViewId="0" topLeftCell="A1">
      <selection activeCell="G68" sqref="G68"/>
    </sheetView>
  </sheetViews>
  <sheetFormatPr defaultColWidth="9.00390625" defaultRowHeight="12"/>
  <cols>
    <col min="1" max="1" width="7.75390625" style="125" bestFit="1" customWidth="1"/>
    <col min="2" max="2" width="34.375" style="125" customWidth="1"/>
    <col min="3" max="4" width="9.375" style="125" bestFit="1" customWidth="1"/>
    <col min="5" max="5" width="12.375" style="125" bestFit="1" customWidth="1"/>
    <col min="6" max="6" width="13.625" style="125" customWidth="1"/>
    <col min="7" max="7" width="13.375" style="125" customWidth="1"/>
    <col min="8" max="8" width="15.25390625" style="125" customWidth="1"/>
    <col min="9" max="9" width="15.00390625" style="125" customWidth="1"/>
    <col min="10" max="10" width="12.75390625" style="125" customWidth="1"/>
    <col min="11" max="11" width="12.375" style="125" bestFit="1" customWidth="1"/>
    <col min="12" max="12" width="14.125" style="125" bestFit="1" customWidth="1"/>
    <col min="13" max="13" width="14.375" style="125" customWidth="1"/>
    <col min="14" max="14" width="14.125" style="125" customWidth="1"/>
    <col min="15" max="15" width="12.625" style="125" bestFit="1" customWidth="1"/>
    <col min="16" max="16384" width="9.00390625" style="125" customWidth="1"/>
  </cols>
  <sheetData>
    <row r="1" spans="1:13" ht="1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  <c r="M1" s="5" t="s">
        <v>21</v>
      </c>
    </row>
    <row r="2" spans="12:13" ht="12">
      <c r="L2" s="4"/>
      <c r="M2" s="5" t="s">
        <v>11</v>
      </c>
    </row>
    <row r="3" spans="12:13" ht="12">
      <c r="L3" s="4"/>
      <c r="M3" s="5" t="s">
        <v>12</v>
      </c>
    </row>
    <row r="4" spans="12:13" ht="12">
      <c r="L4" s="4"/>
      <c r="M4" s="5" t="s">
        <v>7</v>
      </c>
    </row>
    <row r="6" spans="1:14" s="23" customFormat="1" ht="15.75">
      <c r="A6" s="235" t="s">
        <v>19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4" ht="14.25" customHeight="1" thickBot="1">
      <c r="A7" s="24"/>
      <c r="L7" s="191"/>
      <c r="M7" s="191"/>
      <c r="N7" s="191" t="s">
        <v>6</v>
      </c>
    </row>
    <row r="8" spans="1:14" s="23" customFormat="1" ht="12">
      <c r="A8" s="231" t="s">
        <v>20</v>
      </c>
      <c r="B8" s="231" t="s">
        <v>37</v>
      </c>
      <c r="C8" s="254" t="s">
        <v>8</v>
      </c>
      <c r="D8" s="247" t="s">
        <v>10</v>
      </c>
      <c r="E8" s="251" t="s">
        <v>3</v>
      </c>
      <c r="F8" s="245" t="s">
        <v>75</v>
      </c>
      <c r="G8" s="244" t="s">
        <v>15</v>
      </c>
      <c r="H8" s="245"/>
      <c r="I8" s="246"/>
      <c r="J8" s="246"/>
      <c r="K8" s="247"/>
      <c r="L8" s="256" t="s">
        <v>13</v>
      </c>
      <c r="M8" s="6" t="s">
        <v>15</v>
      </c>
      <c r="N8" s="236" t="s">
        <v>5</v>
      </c>
    </row>
    <row r="9" spans="1:14" s="23" customFormat="1" ht="12">
      <c r="A9" s="232"/>
      <c r="B9" s="232"/>
      <c r="C9" s="255"/>
      <c r="D9" s="233"/>
      <c r="E9" s="252"/>
      <c r="F9" s="250"/>
      <c r="G9" s="259" t="s">
        <v>76</v>
      </c>
      <c r="H9" s="239" t="s">
        <v>16</v>
      </c>
      <c r="I9" s="248" t="s">
        <v>15</v>
      </c>
      <c r="J9" s="249"/>
      <c r="K9" s="233"/>
      <c r="L9" s="257"/>
      <c r="M9" s="239" t="s">
        <v>4</v>
      </c>
      <c r="N9" s="237"/>
    </row>
    <row r="10" spans="1:14" s="23" customFormat="1" ht="48">
      <c r="A10" s="232"/>
      <c r="B10" s="232"/>
      <c r="C10" s="255"/>
      <c r="D10" s="233"/>
      <c r="E10" s="253"/>
      <c r="F10" s="240"/>
      <c r="G10" s="260"/>
      <c r="H10" s="240"/>
      <c r="I10" s="7" t="s">
        <v>73</v>
      </c>
      <c r="J10" s="8" t="s">
        <v>74</v>
      </c>
      <c r="K10" s="189" t="s">
        <v>14</v>
      </c>
      <c r="L10" s="258"/>
      <c r="M10" s="240"/>
      <c r="N10" s="238"/>
    </row>
    <row r="11" spans="1:14" ht="12.75" thickBot="1">
      <c r="A11" s="12">
        <v>1</v>
      </c>
      <c r="B11" s="12">
        <v>2</v>
      </c>
      <c r="C11" s="9">
        <v>3</v>
      </c>
      <c r="D11" s="25">
        <v>4</v>
      </c>
      <c r="E11" s="12">
        <v>5</v>
      </c>
      <c r="F11" s="11">
        <v>6</v>
      </c>
      <c r="G11" s="171">
        <v>7</v>
      </c>
      <c r="H11" s="11">
        <v>8</v>
      </c>
      <c r="I11" s="11">
        <v>9</v>
      </c>
      <c r="J11" s="11">
        <v>10</v>
      </c>
      <c r="K11" s="25">
        <v>11</v>
      </c>
      <c r="L11" s="10">
        <v>12</v>
      </c>
      <c r="M11" s="13">
        <v>13</v>
      </c>
      <c r="N11" s="21">
        <v>14</v>
      </c>
    </row>
    <row r="12" spans="1:14" ht="12">
      <c r="A12" s="274" t="s">
        <v>22</v>
      </c>
      <c r="B12" s="278" t="s">
        <v>17</v>
      </c>
      <c r="C12" s="231" t="s">
        <v>9</v>
      </c>
      <c r="D12" s="273"/>
      <c r="E12" s="192">
        <f aca="true" t="shared" si="0" ref="E12:L12">SUM(E13:E17)</f>
        <v>649020</v>
      </c>
      <c r="F12" s="26">
        <f t="shared" si="0"/>
        <v>10997661</v>
      </c>
      <c r="G12" s="27">
        <f t="shared" si="0"/>
        <v>10997661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193">
        <f t="shared" si="0"/>
        <v>0</v>
      </c>
      <c r="L12" s="76">
        <f t="shared" si="0"/>
        <v>10997661</v>
      </c>
      <c r="M12" s="194"/>
      <c r="N12" s="195">
        <f>SUM(N13:N17)</f>
        <v>649020</v>
      </c>
    </row>
    <row r="13" spans="1:15" s="23" customFormat="1" ht="12">
      <c r="A13" s="275"/>
      <c r="B13" s="279"/>
      <c r="C13" s="30">
        <v>400</v>
      </c>
      <c r="D13" s="31">
        <v>40002</v>
      </c>
      <c r="E13" s="77">
        <v>435206</v>
      </c>
      <c r="F13" s="33">
        <f>SUM(G13:H13)</f>
        <v>5560042</v>
      </c>
      <c r="G13" s="71">
        <v>5560042</v>
      </c>
      <c r="H13" s="1">
        <f>SUM(I13:K13)</f>
        <v>0</v>
      </c>
      <c r="I13" s="1">
        <v>0</v>
      </c>
      <c r="J13" s="1">
        <v>0</v>
      </c>
      <c r="K13" s="64">
        <v>0</v>
      </c>
      <c r="L13" s="67">
        <f>SUM(E13+F13-N13)</f>
        <v>5594265</v>
      </c>
      <c r="M13" s="34"/>
      <c r="N13" s="35">
        <v>400983</v>
      </c>
      <c r="O13" s="29"/>
    </row>
    <row r="14" spans="1:15" s="23" customFormat="1" ht="12">
      <c r="A14" s="276"/>
      <c r="B14" s="279"/>
      <c r="C14" s="30">
        <v>600</v>
      </c>
      <c r="D14" s="196">
        <v>60014</v>
      </c>
      <c r="E14" s="77">
        <v>11036</v>
      </c>
      <c r="F14" s="33">
        <f>SUM(G14:H14)</f>
        <v>301143</v>
      </c>
      <c r="G14" s="71">
        <v>301143</v>
      </c>
      <c r="H14" s="1">
        <f>SUM(I14:K14)</f>
        <v>0</v>
      </c>
      <c r="I14" s="1">
        <v>0</v>
      </c>
      <c r="J14" s="1">
        <v>0</v>
      </c>
      <c r="K14" s="64">
        <v>0</v>
      </c>
      <c r="L14" s="67">
        <f>SUM(E14+F14-N14)</f>
        <v>295797</v>
      </c>
      <c r="M14" s="34"/>
      <c r="N14" s="35">
        <v>16382</v>
      </c>
      <c r="O14" s="29"/>
    </row>
    <row r="15" spans="1:15" s="23" customFormat="1" ht="12">
      <c r="A15" s="276"/>
      <c r="B15" s="279"/>
      <c r="C15" s="30">
        <v>600</v>
      </c>
      <c r="D15" s="196">
        <v>60016</v>
      </c>
      <c r="E15" s="77">
        <v>8831</v>
      </c>
      <c r="F15" s="33">
        <f>SUM(G15:H15)</f>
        <v>240970</v>
      </c>
      <c r="G15" s="71">
        <v>240970</v>
      </c>
      <c r="H15" s="1">
        <f>SUM(I15:K15)</f>
        <v>0</v>
      </c>
      <c r="I15" s="1">
        <v>0</v>
      </c>
      <c r="J15" s="1">
        <v>0</v>
      </c>
      <c r="K15" s="64">
        <v>0</v>
      </c>
      <c r="L15" s="67">
        <f>SUM(E15+F15-N15)</f>
        <v>237479</v>
      </c>
      <c r="M15" s="34"/>
      <c r="N15" s="35">
        <v>12322</v>
      </c>
      <c r="O15" s="29"/>
    </row>
    <row r="16" spans="1:15" s="23" customFormat="1" ht="12">
      <c r="A16" s="276"/>
      <c r="B16" s="279"/>
      <c r="C16" s="30">
        <v>900</v>
      </c>
      <c r="D16" s="196">
        <v>90001</v>
      </c>
      <c r="E16" s="77">
        <v>178273</v>
      </c>
      <c r="F16" s="33">
        <f>SUM(G16:H16)</f>
        <v>4735506</v>
      </c>
      <c r="G16" s="71">
        <v>4735506</v>
      </c>
      <c r="H16" s="1">
        <f>SUM(I16:K16)</f>
        <v>0</v>
      </c>
      <c r="I16" s="1">
        <v>0</v>
      </c>
      <c r="J16" s="1">
        <v>0</v>
      </c>
      <c r="K16" s="64">
        <v>0</v>
      </c>
      <c r="L16" s="67">
        <f>SUM(E16+F16-N16)</f>
        <v>4709531</v>
      </c>
      <c r="M16" s="34"/>
      <c r="N16" s="35">
        <v>204248</v>
      </c>
      <c r="O16" s="29"/>
    </row>
    <row r="17" spans="1:15" s="23" customFormat="1" ht="12.75" thickBot="1">
      <c r="A17" s="277"/>
      <c r="B17" s="280"/>
      <c r="C17" s="197">
        <v>900</v>
      </c>
      <c r="D17" s="198">
        <v>90095</v>
      </c>
      <c r="E17" s="199">
        <v>15674</v>
      </c>
      <c r="F17" s="36">
        <f>SUM(G17:H17)</f>
        <v>160000</v>
      </c>
      <c r="G17" s="181">
        <v>160000</v>
      </c>
      <c r="H17" s="1">
        <f>SUM(I17:K17)</f>
        <v>0</v>
      </c>
      <c r="I17" s="3">
        <v>0</v>
      </c>
      <c r="J17" s="3">
        <v>0</v>
      </c>
      <c r="K17" s="200">
        <v>0</v>
      </c>
      <c r="L17" s="67">
        <f>SUM(E17+F17-N17)</f>
        <v>160589</v>
      </c>
      <c r="M17" s="201"/>
      <c r="N17" s="202">
        <v>15085</v>
      </c>
      <c r="O17" s="29"/>
    </row>
    <row r="18" spans="1:15" ht="12">
      <c r="A18" s="266" t="s">
        <v>23</v>
      </c>
      <c r="B18" s="270" t="s">
        <v>18</v>
      </c>
      <c r="C18" s="231" t="s">
        <v>9</v>
      </c>
      <c r="D18" s="273"/>
      <c r="E18" s="26">
        <f aca="true" t="shared" si="1" ref="E18:K18">SUM(E19:E23)</f>
        <v>512477</v>
      </c>
      <c r="F18" s="26">
        <f t="shared" si="1"/>
        <v>14618150</v>
      </c>
      <c r="G18" s="27">
        <f t="shared" si="1"/>
        <v>11615850</v>
      </c>
      <c r="H18" s="26">
        <f t="shared" si="1"/>
        <v>3002300</v>
      </c>
      <c r="I18" s="26">
        <f t="shared" si="1"/>
        <v>0</v>
      </c>
      <c r="J18" s="26">
        <f t="shared" si="1"/>
        <v>2372300</v>
      </c>
      <c r="K18" s="26">
        <f t="shared" si="1"/>
        <v>630000</v>
      </c>
      <c r="L18" s="76">
        <f>SUM(L19:L23)</f>
        <v>14618150</v>
      </c>
      <c r="M18" s="37"/>
      <c r="N18" s="28">
        <f>SUM(N19:N23)</f>
        <v>512477</v>
      </c>
      <c r="O18" s="126"/>
    </row>
    <row r="19" spans="1:15" s="23" customFormat="1" ht="12">
      <c r="A19" s="267"/>
      <c r="B19" s="271"/>
      <c r="C19" s="30">
        <v>700</v>
      </c>
      <c r="D19" s="31">
        <v>70001</v>
      </c>
      <c r="E19" s="77">
        <v>512477</v>
      </c>
      <c r="F19" s="33">
        <f aca="true" t="shared" si="2" ref="F19:F24">SUM(G19:H19)</f>
        <v>11766220</v>
      </c>
      <c r="G19" s="71">
        <v>9166220</v>
      </c>
      <c r="H19" s="1">
        <f>SUM(I19:K19)</f>
        <v>2600000</v>
      </c>
      <c r="I19" s="1"/>
      <c r="J19" s="1">
        <v>2200000</v>
      </c>
      <c r="K19" s="64">
        <v>400000</v>
      </c>
      <c r="L19" s="67">
        <f aca="true" t="shared" si="3" ref="L19:L24">SUM(E19+F19-N19)</f>
        <v>11766220</v>
      </c>
      <c r="M19" s="34"/>
      <c r="N19" s="35">
        <v>512477</v>
      </c>
      <c r="O19" s="29"/>
    </row>
    <row r="20" spans="1:15" s="23" customFormat="1" ht="11.25" customHeight="1">
      <c r="A20" s="268"/>
      <c r="B20" s="271"/>
      <c r="C20" s="30">
        <v>700</v>
      </c>
      <c r="D20" s="31">
        <v>70095</v>
      </c>
      <c r="E20" s="161">
        <v>0</v>
      </c>
      <c r="F20" s="33">
        <f t="shared" si="2"/>
        <v>420000</v>
      </c>
      <c r="G20" s="71">
        <v>420000</v>
      </c>
      <c r="H20" s="1">
        <f>SUM(I20:K20)</f>
        <v>0</v>
      </c>
      <c r="I20" s="1"/>
      <c r="J20" s="1"/>
      <c r="K20" s="64"/>
      <c r="L20" s="67">
        <f t="shared" si="3"/>
        <v>420000</v>
      </c>
      <c r="M20" s="34"/>
      <c r="N20" s="35">
        <v>0</v>
      </c>
      <c r="O20" s="29"/>
    </row>
    <row r="21" spans="1:15" s="23" customFormat="1" ht="12">
      <c r="A21" s="268"/>
      <c r="B21" s="271"/>
      <c r="C21" s="30">
        <v>900</v>
      </c>
      <c r="D21" s="31">
        <v>90003</v>
      </c>
      <c r="E21" s="161">
        <v>0</v>
      </c>
      <c r="F21" s="33">
        <f t="shared" si="2"/>
        <v>181800</v>
      </c>
      <c r="G21" s="71">
        <v>181800</v>
      </c>
      <c r="H21" s="1">
        <f>SUM(I21:K21)</f>
        <v>0</v>
      </c>
      <c r="I21" s="1"/>
      <c r="J21" s="1"/>
      <c r="K21" s="64"/>
      <c r="L21" s="67">
        <f t="shared" si="3"/>
        <v>181800</v>
      </c>
      <c r="M21" s="34"/>
      <c r="N21" s="35">
        <v>0</v>
      </c>
      <c r="O21" s="29"/>
    </row>
    <row r="22" spans="1:15" s="23" customFormat="1" ht="12">
      <c r="A22" s="268"/>
      <c r="B22" s="271"/>
      <c r="C22" s="30">
        <v>900</v>
      </c>
      <c r="D22" s="31">
        <v>90015</v>
      </c>
      <c r="E22" s="161">
        <v>0</v>
      </c>
      <c r="F22" s="33">
        <f t="shared" si="2"/>
        <v>1351180</v>
      </c>
      <c r="G22" s="71">
        <v>1351180</v>
      </c>
      <c r="H22" s="1">
        <f>SUM(I22:K22)</f>
        <v>0</v>
      </c>
      <c r="I22" s="1"/>
      <c r="J22" s="1"/>
      <c r="K22" s="64"/>
      <c r="L22" s="67">
        <f t="shared" si="3"/>
        <v>1351180</v>
      </c>
      <c r="M22" s="34"/>
      <c r="N22" s="35">
        <v>0</v>
      </c>
      <c r="O22" s="29"/>
    </row>
    <row r="23" spans="1:15" s="23" customFormat="1" ht="12.75" thickBot="1">
      <c r="A23" s="269"/>
      <c r="B23" s="272"/>
      <c r="C23" s="100">
        <v>900</v>
      </c>
      <c r="D23" s="101">
        <v>90095</v>
      </c>
      <c r="E23" s="162">
        <v>0</v>
      </c>
      <c r="F23" s="87">
        <f t="shared" si="2"/>
        <v>898950</v>
      </c>
      <c r="G23" s="172">
        <v>496650</v>
      </c>
      <c r="H23" s="2">
        <f>SUM(I23:K23)</f>
        <v>402300</v>
      </c>
      <c r="I23" s="2"/>
      <c r="J23" s="2">
        <v>172300</v>
      </c>
      <c r="K23" s="150">
        <v>230000</v>
      </c>
      <c r="L23" s="67">
        <f t="shared" si="3"/>
        <v>898950</v>
      </c>
      <c r="M23" s="203"/>
      <c r="N23" s="204">
        <v>0</v>
      </c>
      <c r="O23" s="29"/>
    </row>
    <row r="24" spans="1:15" ht="46.5" customHeight="1" thickBot="1">
      <c r="A24" s="129" t="s">
        <v>24</v>
      </c>
      <c r="B24" s="131" t="s">
        <v>45</v>
      </c>
      <c r="C24" s="56">
        <v>900</v>
      </c>
      <c r="D24" s="57">
        <v>90002</v>
      </c>
      <c r="E24" s="78">
        <v>77700</v>
      </c>
      <c r="F24" s="166">
        <f t="shared" si="2"/>
        <v>2700010</v>
      </c>
      <c r="G24" s="173">
        <v>2700010</v>
      </c>
      <c r="H24" s="38">
        <v>0</v>
      </c>
      <c r="I24" s="38">
        <v>0</v>
      </c>
      <c r="J24" s="38">
        <v>0</v>
      </c>
      <c r="K24" s="142">
        <v>0</v>
      </c>
      <c r="L24" s="144">
        <f t="shared" si="3"/>
        <v>2696600</v>
      </c>
      <c r="M24" s="58"/>
      <c r="N24" s="59">
        <v>81110</v>
      </c>
      <c r="O24" s="126"/>
    </row>
    <row r="25" spans="1:15" ht="13.5" customHeight="1">
      <c r="A25" s="261"/>
      <c r="B25" s="132" t="s">
        <v>70</v>
      </c>
      <c r="C25" s="39"/>
      <c r="D25" s="40"/>
      <c r="E25" s="41">
        <f>SUM(E30,E34,E39,E44,E49,E53,E58)</f>
        <v>417240</v>
      </c>
      <c r="F25" s="63">
        <f>SUM(F30,F34,F39,F44,F49,F53,F58)</f>
        <v>15457298</v>
      </c>
      <c r="G25" s="174">
        <f aca="true" t="shared" si="4" ref="G25:M25">SUM(G30,G34,G39,G44,G49,G53,G58)</f>
        <v>151698</v>
      </c>
      <c r="H25" s="43">
        <f t="shared" si="4"/>
        <v>15305600</v>
      </c>
      <c r="I25" s="42">
        <f t="shared" si="4"/>
        <v>15305600</v>
      </c>
      <c r="J25" s="43">
        <f t="shared" si="4"/>
        <v>0</v>
      </c>
      <c r="K25" s="143">
        <f t="shared" si="4"/>
        <v>0</v>
      </c>
      <c r="L25" s="145">
        <f>SUM(L30,L34,L39,L44,L49,L53,L58)</f>
        <v>15418721</v>
      </c>
      <c r="M25" s="42">
        <f t="shared" si="4"/>
        <v>0</v>
      </c>
      <c r="N25" s="44">
        <f>SUM(N30,N34,N39,N44,N49,N53,N58)</f>
        <v>455817</v>
      </c>
      <c r="O25" s="126"/>
    </row>
    <row r="26" spans="1:15" s="23" customFormat="1" ht="13.5" customHeight="1">
      <c r="A26" s="262"/>
      <c r="B26" s="264"/>
      <c r="C26" s="88">
        <v>801</v>
      </c>
      <c r="D26" s="99">
        <v>80101</v>
      </c>
      <c r="E26" s="85">
        <f>SUM(E31+E35+E40+E45+E50+E54+E59)</f>
        <v>405320</v>
      </c>
      <c r="F26" s="74">
        <f>SUM(F31+F35+F40+F45+F50+F54+F59)</f>
        <v>14971698</v>
      </c>
      <c r="G26" s="60">
        <f aca="true" t="shared" si="5" ref="G26:M26">SUM(G31,G35,G40,G45,G50,G54,G59)</f>
        <v>151698</v>
      </c>
      <c r="H26" s="61">
        <f t="shared" si="5"/>
        <v>14820000</v>
      </c>
      <c r="I26" s="61">
        <f t="shared" si="5"/>
        <v>14820000</v>
      </c>
      <c r="J26" s="60">
        <f t="shared" si="5"/>
        <v>0</v>
      </c>
      <c r="K26" s="97">
        <f t="shared" si="5"/>
        <v>0</v>
      </c>
      <c r="L26" s="93">
        <f>SUM(L31,L35,L40,L45,L50,L54,L59)</f>
        <v>14932598</v>
      </c>
      <c r="M26" s="61">
        <f t="shared" si="5"/>
        <v>0</v>
      </c>
      <c r="N26" s="133">
        <f>SUM(N31+N35+N40+N45+N50+N54+N59)</f>
        <v>444420</v>
      </c>
      <c r="O26" s="29"/>
    </row>
    <row r="27" spans="1:15" s="23" customFormat="1" ht="13.5" customHeight="1">
      <c r="A27" s="263"/>
      <c r="B27" s="265"/>
      <c r="C27" s="88">
        <v>801</v>
      </c>
      <c r="D27" s="99">
        <v>80103</v>
      </c>
      <c r="E27" s="79">
        <f>SUM(E36,E46,E55,E60)</f>
        <v>9970</v>
      </c>
      <c r="F27" s="61">
        <f aca="true" t="shared" si="6" ref="F27:K27">SUM(F36,F46,F55,F60)</f>
        <v>230000</v>
      </c>
      <c r="G27" s="98">
        <f t="shared" si="6"/>
        <v>0</v>
      </c>
      <c r="H27" s="61">
        <f t="shared" si="6"/>
        <v>230000</v>
      </c>
      <c r="I27" s="61">
        <f t="shared" si="6"/>
        <v>230000</v>
      </c>
      <c r="J27" s="61">
        <f t="shared" si="6"/>
        <v>0</v>
      </c>
      <c r="K27" s="97">
        <f t="shared" si="6"/>
        <v>0</v>
      </c>
      <c r="L27" s="93">
        <f>SUM(L36,L46,L55,L60)</f>
        <v>230873</v>
      </c>
      <c r="M27" s="61">
        <f>SUM(M36,M46,M55,M60)</f>
        <v>0</v>
      </c>
      <c r="N27" s="133">
        <f>SUM(N36,N46,N55,N60)</f>
        <v>9097</v>
      </c>
      <c r="O27" s="29"/>
    </row>
    <row r="28" spans="1:15" s="23" customFormat="1" ht="13.5" customHeight="1">
      <c r="A28" s="263"/>
      <c r="B28" s="265"/>
      <c r="C28" s="88">
        <v>801</v>
      </c>
      <c r="D28" s="99">
        <v>80146</v>
      </c>
      <c r="E28" s="74">
        <f aca="true" t="shared" si="7" ref="E28:N28">SUM(E32,E37,E41,E47,E51,E56,E61)</f>
        <v>1950</v>
      </c>
      <c r="F28" s="74">
        <f t="shared" si="7"/>
        <v>81700</v>
      </c>
      <c r="G28" s="175">
        <f t="shared" si="7"/>
        <v>0</v>
      </c>
      <c r="H28" s="61">
        <f t="shared" si="7"/>
        <v>81700</v>
      </c>
      <c r="I28" s="61">
        <f t="shared" si="7"/>
        <v>81700</v>
      </c>
      <c r="J28" s="62">
        <f t="shared" si="7"/>
        <v>0</v>
      </c>
      <c r="K28" s="96">
        <f t="shared" si="7"/>
        <v>0</v>
      </c>
      <c r="L28" s="141">
        <f t="shared" si="7"/>
        <v>81350</v>
      </c>
      <c r="M28" s="74">
        <f t="shared" si="7"/>
        <v>0</v>
      </c>
      <c r="N28" s="90">
        <f t="shared" si="7"/>
        <v>2300</v>
      </c>
      <c r="O28" s="29"/>
    </row>
    <row r="29" spans="1:15" s="23" customFormat="1" ht="13.5" customHeight="1">
      <c r="A29" s="130"/>
      <c r="B29" s="134"/>
      <c r="C29" s="88">
        <v>854</v>
      </c>
      <c r="D29" s="99">
        <v>85415</v>
      </c>
      <c r="E29" s="86">
        <f>SUM(E33,E38,E42,E48,E52,E57,E62)</f>
        <v>0</v>
      </c>
      <c r="F29" s="74">
        <f>SUM(F33+F38+F42+F48+F52+F57+F62)</f>
        <v>173900</v>
      </c>
      <c r="G29" s="175">
        <f>SUM(G33,G38,G42,G48,G52,G57,G62)</f>
        <v>0</v>
      </c>
      <c r="H29" s="61">
        <f aca="true" t="shared" si="8" ref="H29:N29">SUM(H33+H38+H42+H48+H52+H57+H62)</f>
        <v>173900</v>
      </c>
      <c r="I29" s="61">
        <f>SUM(I33+I38+I42+I48+I52+I57+I62)</f>
        <v>173900</v>
      </c>
      <c r="J29" s="62">
        <f t="shared" si="8"/>
        <v>0</v>
      </c>
      <c r="K29" s="80">
        <f t="shared" si="8"/>
        <v>0</v>
      </c>
      <c r="L29" s="141">
        <f>SUM(L33+L38+L42+L48+L52+L57+L62)</f>
        <v>173900</v>
      </c>
      <c r="M29" s="61">
        <f t="shared" si="8"/>
        <v>0</v>
      </c>
      <c r="N29" s="147">
        <f t="shared" si="8"/>
        <v>0</v>
      </c>
      <c r="O29" s="29"/>
    </row>
    <row r="30" spans="1:15" s="23" customFormat="1" ht="13.5" customHeight="1">
      <c r="A30" s="269" t="s">
        <v>25</v>
      </c>
      <c r="B30" s="135" t="s">
        <v>38</v>
      </c>
      <c r="C30" s="234" t="s">
        <v>9</v>
      </c>
      <c r="D30" s="230"/>
      <c r="E30" s="103">
        <f aca="true" t="shared" si="9" ref="E30:K30">SUM(E31:E33)</f>
        <v>60000</v>
      </c>
      <c r="F30" s="65">
        <f t="shared" si="9"/>
        <v>1698200</v>
      </c>
      <c r="G30" s="176">
        <f t="shared" si="9"/>
        <v>100</v>
      </c>
      <c r="H30" s="65">
        <f t="shared" si="9"/>
        <v>1698100</v>
      </c>
      <c r="I30" s="65">
        <f t="shared" si="9"/>
        <v>1698100</v>
      </c>
      <c r="J30" s="65">
        <f t="shared" si="9"/>
        <v>0</v>
      </c>
      <c r="K30" s="66">
        <f t="shared" si="9"/>
        <v>0</v>
      </c>
      <c r="L30" s="103">
        <f>SUM(L31:L33)</f>
        <v>1694000</v>
      </c>
      <c r="M30" s="65">
        <f>SUM(M31:M33)</f>
        <v>0</v>
      </c>
      <c r="N30" s="104">
        <f>SUM(N31:N33)</f>
        <v>64200</v>
      </c>
      <c r="O30" s="29"/>
    </row>
    <row r="31" spans="1:15" s="23" customFormat="1" ht="13.5" customHeight="1">
      <c r="A31" s="276"/>
      <c r="B31" s="281"/>
      <c r="C31" s="107">
        <v>801</v>
      </c>
      <c r="D31" s="108">
        <v>80101</v>
      </c>
      <c r="E31" s="102">
        <v>60000</v>
      </c>
      <c r="F31" s="33">
        <f>SUM(G31:H31)</f>
        <v>1665100</v>
      </c>
      <c r="G31" s="71">
        <v>100</v>
      </c>
      <c r="H31" s="1">
        <f>SUM(I31:K31)</f>
        <v>1665000</v>
      </c>
      <c r="I31" s="67">
        <v>1665000</v>
      </c>
      <c r="J31" s="1">
        <v>0</v>
      </c>
      <c r="K31" s="67">
        <v>0</v>
      </c>
      <c r="L31" s="167">
        <f>SUM(E31+F31-N31)</f>
        <v>1660900</v>
      </c>
      <c r="M31" s="34"/>
      <c r="N31" s="35">
        <v>64200</v>
      </c>
      <c r="O31" s="29"/>
    </row>
    <row r="32" spans="1:15" s="23" customFormat="1" ht="13.5" customHeight="1">
      <c r="A32" s="276"/>
      <c r="B32" s="282"/>
      <c r="C32" s="107">
        <v>801</v>
      </c>
      <c r="D32" s="108">
        <v>80146</v>
      </c>
      <c r="E32" s="161">
        <v>0</v>
      </c>
      <c r="F32" s="33">
        <f>SUM(G32:H32)</f>
        <v>4700</v>
      </c>
      <c r="G32" s="163">
        <v>0</v>
      </c>
      <c r="H32" s="1">
        <f>SUM(I32:K32)</f>
        <v>4700</v>
      </c>
      <c r="I32" s="67">
        <v>4700</v>
      </c>
      <c r="J32" s="1">
        <v>0</v>
      </c>
      <c r="K32" s="67">
        <v>0</v>
      </c>
      <c r="L32" s="167">
        <f>SUM(E32+F32-N32)</f>
        <v>4700</v>
      </c>
      <c r="M32" s="34"/>
      <c r="N32" s="35">
        <v>0</v>
      </c>
      <c r="O32" s="29"/>
    </row>
    <row r="33" spans="1:15" s="23" customFormat="1" ht="13.5" customHeight="1">
      <c r="A33" s="188"/>
      <c r="B33" s="205"/>
      <c r="C33" s="107">
        <v>854</v>
      </c>
      <c r="D33" s="108">
        <v>85415</v>
      </c>
      <c r="E33" s="162">
        <v>0</v>
      </c>
      <c r="F33" s="33">
        <f>SUM(G33:H33)</f>
        <v>28400</v>
      </c>
      <c r="G33" s="206">
        <v>0</v>
      </c>
      <c r="H33" s="1">
        <f>SUM(I33:K33)</f>
        <v>28400</v>
      </c>
      <c r="I33" s="71">
        <v>28400</v>
      </c>
      <c r="J33" s="1"/>
      <c r="K33" s="67"/>
      <c r="L33" s="167">
        <f>SUM(E33+F33-N33)</f>
        <v>28400</v>
      </c>
      <c r="M33" s="34"/>
      <c r="N33" s="35">
        <v>0</v>
      </c>
      <c r="O33" s="29"/>
    </row>
    <row r="34" spans="1:15" s="23" customFormat="1" ht="13.5" customHeight="1">
      <c r="A34" s="269" t="s">
        <v>26</v>
      </c>
      <c r="B34" s="135" t="s">
        <v>39</v>
      </c>
      <c r="C34" s="234" t="s">
        <v>9</v>
      </c>
      <c r="D34" s="230"/>
      <c r="E34" s="105">
        <f aca="true" t="shared" si="10" ref="E34:K34">SUM(E35:E38)</f>
        <v>29000</v>
      </c>
      <c r="F34" s="65">
        <f t="shared" si="10"/>
        <v>1140000</v>
      </c>
      <c r="G34" s="176">
        <f t="shared" si="10"/>
        <v>16400</v>
      </c>
      <c r="H34" s="65">
        <f t="shared" si="10"/>
        <v>1123600</v>
      </c>
      <c r="I34" s="65">
        <f>SUM(I35:I38)</f>
        <v>1123600</v>
      </c>
      <c r="J34" s="65">
        <f t="shared" si="10"/>
        <v>0</v>
      </c>
      <c r="K34" s="66">
        <f t="shared" si="10"/>
        <v>0</v>
      </c>
      <c r="L34" s="105">
        <f>SUM(L35:L38)</f>
        <v>1140000</v>
      </c>
      <c r="M34" s="65">
        <f>SUM(M35:M38)</f>
        <v>0</v>
      </c>
      <c r="N34" s="106">
        <f>SUM(N35:N38)</f>
        <v>29000</v>
      </c>
      <c r="O34" s="29"/>
    </row>
    <row r="35" spans="1:15" s="23" customFormat="1" ht="13.5" customHeight="1">
      <c r="A35" s="276"/>
      <c r="B35" s="283"/>
      <c r="C35" s="107">
        <v>801</v>
      </c>
      <c r="D35" s="108">
        <v>80101</v>
      </c>
      <c r="E35" s="102">
        <v>25000</v>
      </c>
      <c r="F35" s="33">
        <f>SUM(G35:H35)</f>
        <v>1039400</v>
      </c>
      <c r="G35" s="1">
        <v>16400</v>
      </c>
      <c r="H35" s="67">
        <f>SUM(I35:K35)</f>
        <v>1023000</v>
      </c>
      <c r="I35" s="1">
        <v>1023000</v>
      </c>
      <c r="J35" s="1">
        <v>0</v>
      </c>
      <c r="K35" s="67">
        <v>0</v>
      </c>
      <c r="L35" s="167">
        <f>SUM(E35+F35-N35)</f>
        <v>1039400</v>
      </c>
      <c r="M35" s="34"/>
      <c r="N35" s="35">
        <v>25000</v>
      </c>
      <c r="O35" s="29"/>
    </row>
    <row r="36" spans="1:15" s="47" customFormat="1" ht="13.5" customHeight="1">
      <c r="A36" s="276"/>
      <c r="B36" s="284"/>
      <c r="C36" s="152">
        <v>801</v>
      </c>
      <c r="D36" s="153">
        <v>80103</v>
      </c>
      <c r="E36" s="154">
        <v>4000</v>
      </c>
      <c r="F36" s="155">
        <f>SUM(G36:H36)</f>
        <v>72000</v>
      </c>
      <c r="G36" s="148" t="s">
        <v>36</v>
      </c>
      <c r="H36" s="149">
        <f>SUM(I36:K36)</f>
        <v>72000</v>
      </c>
      <c r="I36" s="148">
        <v>72000</v>
      </c>
      <c r="J36" s="148">
        <v>0</v>
      </c>
      <c r="K36" s="149">
        <v>0</v>
      </c>
      <c r="L36" s="167">
        <f>SUM(E36+F36-N36)</f>
        <v>72000</v>
      </c>
      <c r="M36" s="156"/>
      <c r="N36" s="157">
        <v>4000</v>
      </c>
      <c r="O36" s="158"/>
    </row>
    <row r="37" spans="1:15" s="23" customFormat="1" ht="13.5" customHeight="1">
      <c r="A37" s="276"/>
      <c r="B37" s="284"/>
      <c r="C37" s="107">
        <v>801</v>
      </c>
      <c r="D37" s="108">
        <v>80146</v>
      </c>
      <c r="E37" s="161">
        <v>0</v>
      </c>
      <c r="F37" s="33">
        <f>SUM(G37:H37)</f>
        <v>16400</v>
      </c>
      <c r="G37" s="184">
        <v>0</v>
      </c>
      <c r="H37" s="67">
        <f>SUM(I37:K37)</f>
        <v>16400</v>
      </c>
      <c r="I37" s="1">
        <v>16400</v>
      </c>
      <c r="J37" s="1">
        <v>0</v>
      </c>
      <c r="K37" s="67">
        <v>0</v>
      </c>
      <c r="L37" s="167">
        <f>SUM(E37+F37-N37)</f>
        <v>16400</v>
      </c>
      <c r="M37" s="34"/>
      <c r="N37" s="35">
        <v>0</v>
      </c>
      <c r="O37" s="29"/>
    </row>
    <row r="38" spans="1:15" s="23" customFormat="1" ht="13.5" customHeight="1">
      <c r="A38" s="188"/>
      <c r="B38" s="207"/>
      <c r="C38" s="107">
        <v>854</v>
      </c>
      <c r="D38" s="108">
        <v>85415</v>
      </c>
      <c r="E38" s="162">
        <v>0</v>
      </c>
      <c r="F38" s="33">
        <f>SUM(G38:H38)</f>
        <v>12200</v>
      </c>
      <c r="G38" s="208">
        <v>0</v>
      </c>
      <c r="H38" s="67">
        <f>SUM(I38)</f>
        <v>12200</v>
      </c>
      <c r="I38" s="1">
        <v>12200</v>
      </c>
      <c r="J38" s="1"/>
      <c r="K38" s="67"/>
      <c r="L38" s="167">
        <f>SUM(E38+F38-N38)</f>
        <v>12200</v>
      </c>
      <c r="M38" s="34"/>
      <c r="N38" s="35">
        <v>0</v>
      </c>
      <c r="O38" s="29"/>
    </row>
    <row r="39" spans="1:15" s="23" customFormat="1" ht="13.5" customHeight="1">
      <c r="A39" s="269" t="s">
        <v>27</v>
      </c>
      <c r="B39" s="135" t="s">
        <v>40</v>
      </c>
      <c r="C39" s="234" t="s">
        <v>9</v>
      </c>
      <c r="D39" s="230"/>
      <c r="E39" s="105">
        <f aca="true" t="shared" si="11" ref="E39:N39">SUM(E40:E42)</f>
        <v>51400</v>
      </c>
      <c r="F39" s="65">
        <f t="shared" si="11"/>
        <v>2387750</v>
      </c>
      <c r="G39" s="65">
        <f t="shared" si="11"/>
        <v>12050</v>
      </c>
      <c r="H39" s="176">
        <f>SUM(H40:H42)</f>
        <v>2375700</v>
      </c>
      <c r="I39" s="65">
        <f>SUM(I40:I42)</f>
        <v>2375700</v>
      </c>
      <c r="J39" s="65">
        <f t="shared" si="11"/>
        <v>0</v>
      </c>
      <c r="K39" s="66">
        <f t="shared" si="11"/>
        <v>0</v>
      </c>
      <c r="L39" s="105">
        <f>SUM(L40:L42)</f>
        <v>2387750</v>
      </c>
      <c r="M39" s="65">
        <f t="shared" si="11"/>
        <v>0</v>
      </c>
      <c r="N39" s="106">
        <f t="shared" si="11"/>
        <v>51400</v>
      </c>
      <c r="O39" s="29"/>
    </row>
    <row r="40" spans="1:15" s="23" customFormat="1" ht="13.5" customHeight="1">
      <c r="A40" s="276"/>
      <c r="B40" s="281"/>
      <c r="C40" s="107">
        <v>801</v>
      </c>
      <c r="D40" s="108">
        <v>80101</v>
      </c>
      <c r="E40" s="102">
        <v>50000</v>
      </c>
      <c r="F40" s="33">
        <f>SUM(G40:H40)</f>
        <v>2341050</v>
      </c>
      <c r="G40" s="1">
        <v>12050</v>
      </c>
      <c r="H40" s="67">
        <f>SUM(I40:K40)</f>
        <v>2329000</v>
      </c>
      <c r="I40" s="1">
        <v>2329000</v>
      </c>
      <c r="J40" s="1">
        <v>0</v>
      </c>
      <c r="K40" s="67"/>
      <c r="L40" s="167">
        <f>SUM(E40+F40-N40)</f>
        <v>2341050</v>
      </c>
      <c r="M40" s="34"/>
      <c r="N40" s="35">
        <v>50000</v>
      </c>
      <c r="O40" s="29"/>
    </row>
    <row r="41" spans="1:15" s="23" customFormat="1" ht="13.5" customHeight="1">
      <c r="A41" s="276"/>
      <c r="B41" s="282"/>
      <c r="C41" s="107">
        <v>801</v>
      </c>
      <c r="D41" s="108">
        <v>80146</v>
      </c>
      <c r="E41" s="102">
        <v>1400</v>
      </c>
      <c r="F41" s="33">
        <f>SUM(G41:H41)</f>
        <v>19900</v>
      </c>
      <c r="G41" s="1">
        <v>0</v>
      </c>
      <c r="H41" s="67">
        <f>SUM(I41:K41)</f>
        <v>19900</v>
      </c>
      <c r="I41" s="1">
        <v>19900</v>
      </c>
      <c r="J41" s="1">
        <v>0</v>
      </c>
      <c r="K41" s="67">
        <v>0</v>
      </c>
      <c r="L41" s="167">
        <f>SUM(E41+F41-N41)</f>
        <v>19900</v>
      </c>
      <c r="M41" s="34"/>
      <c r="N41" s="35">
        <v>1400</v>
      </c>
      <c r="O41" s="29"/>
    </row>
    <row r="42" spans="1:15" s="23" customFormat="1" ht="13.5" customHeight="1" thickBot="1">
      <c r="A42" s="277"/>
      <c r="B42" s="285"/>
      <c r="C42" s="209">
        <v>854</v>
      </c>
      <c r="D42" s="186">
        <v>85415</v>
      </c>
      <c r="E42" s="210">
        <v>0</v>
      </c>
      <c r="F42" s="36">
        <f>SUM(G42:H42)</f>
        <v>26800</v>
      </c>
      <c r="G42" s="211" t="s">
        <v>36</v>
      </c>
      <c r="H42" s="68">
        <f>SUM(I42)</f>
        <v>26800</v>
      </c>
      <c r="I42" s="212">
        <v>26800</v>
      </c>
      <c r="J42" s="213"/>
      <c r="K42" s="214"/>
      <c r="L42" s="168">
        <f>SUM(E42+F42-N42)</f>
        <v>26800</v>
      </c>
      <c r="M42" s="215"/>
      <c r="N42" s="216">
        <v>0</v>
      </c>
      <c r="O42" s="29"/>
    </row>
    <row r="43" spans="1:15" ht="12.75" thickBot="1">
      <c r="A43" s="45">
        <v>1</v>
      </c>
      <c r="B43" s="46">
        <v>2</v>
      </c>
      <c r="C43" s="45">
        <v>3</v>
      </c>
      <c r="D43" s="109">
        <v>4</v>
      </c>
      <c r="E43" s="122">
        <v>5</v>
      </c>
      <c r="F43" s="69">
        <v>6</v>
      </c>
      <c r="G43" s="177">
        <v>7</v>
      </c>
      <c r="H43" s="69">
        <v>8</v>
      </c>
      <c r="I43" s="69">
        <v>9</v>
      </c>
      <c r="J43" s="69">
        <v>10</v>
      </c>
      <c r="K43" s="69">
        <v>11</v>
      </c>
      <c r="L43" s="123">
        <v>12</v>
      </c>
      <c r="M43" s="69">
        <v>13</v>
      </c>
      <c r="N43" s="124">
        <v>14</v>
      </c>
      <c r="O43" s="126"/>
    </row>
    <row r="44" spans="1:15" s="23" customFormat="1" ht="13.5" customHeight="1">
      <c r="A44" s="288" t="s">
        <v>28</v>
      </c>
      <c r="B44" s="16" t="s">
        <v>41</v>
      </c>
      <c r="C44" s="314" t="s">
        <v>9</v>
      </c>
      <c r="D44" s="315"/>
      <c r="E44" s="82">
        <f aca="true" t="shared" si="12" ref="E44:K44">SUM(E45:E48)</f>
        <v>23777</v>
      </c>
      <c r="F44" s="70">
        <f t="shared" si="12"/>
        <v>1268450</v>
      </c>
      <c r="G44" s="178">
        <f t="shared" si="12"/>
        <v>78350</v>
      </c>
      <c r="H44" s="70">
        <f t="shared" si="12"/>
        <v>1190100</v>
      </c>
      <c r="I44" s="70">
        <f t="shared" si="12"/>
        <v>1190100</v>
      </c>
      <c r="J44" s="70">
        <f t="shared" si="12"/>
        <v>0</v>
      </c>
      <c r="K44" s="119">
        <f t="shared" si="12"/>
        <v>0</v>
      </c>
      <c r="L44" s="82">
        <f>SUM(L45:L48)</f>
        <v>1268450</v>
      </c>
      <c r="M44" s="70">
        <f>SUM(M45:M48)</f>
        <v>0</v>
      </c>
      <c r="N44" s="118">
        <f>SUM(N45:N48)</f>
        <v>23777</v>
      </c>
      <c r="O44" s="29"/>
    </row>
    <row r="45" spans="1:15" s="23" customFormat="1" ht="13.5" customHeight="1">
      <c r="A45" s="287"/>
      <c r="B45" s="241"/>
      <c r="C45" s="107">
        <v>801</v>
      </c>
      <c r="D45" s="108">
        <v>80101</v>
      </c>
      <c r="E45" s="127">
        <v>22720</v>
      </c>
      <c r="F45" s="33">
        <f>SUM(G45:H45)</f>
        <v>1196350</v>
      </c>
      <c r="G45" s="71">
        <v>78350</v>
      </c>
      <c r="H45" s="71">
        <f>SUM(I45:K45)</f>
        <v>1118000</v>
      </c>
      <c r="I45" s="83">
        <v>1118000</v>
      </c>
      <c r="J45" s="1">
        <v>0</v>
      </c>
      <c r="K45" s="64">
        <v>0</v>
      </c>
      <c r="L45" s="167">
        <f>SUM(E45+F45-N45)</f>
        <v>1196350</v>
      </c>
      <c r="M45" s="1"/>
      <c r="N45" s="35">
        <v>22720</v>
      </c>
      <c r="O45" s="29"/>
    </row>
    <row r="46" spans="1:15" s="47" customFormat="1" ht="13.5" customHeight="1">
      <c r="A46" s="287"/>
      <c r="B46" s="242"/>
      <c r="C46" s="152">
        <v>801</v>
      </c>
      <c r="D46" s="153">
        <v>80103</v>
      </c>
      <c r="E46" s="159">
        <v>1057</v>
      </c>
      <c r="F46" s="155">
        <f>SUM(G46:H46)</f>
        <v>48000</v>
      </c>
      <c r="G46" s="160">
        <v>0</v>
      </c>
      <c r="H46" s="160">
        <f>SUM(I46:K46)</f>
        <v>48000</v>
      </c>
      <c r="I46" s="149">
        <v>48000</v>
      </c>
      <c r="J46" s="148">
        <v>0</v>
      </c>
      <c r="K46" s="151">
        <v>0</v>
      </c>
      <c r="L46" s="167">
        <f>SUM(E46+F46-N46)</f>
        <v>48000</v>
      </c>
      <c r="M46" s="148"/>
      <c r="N46" s="157">
        <v>1057</v>
      </c>
      <c r="O46" s="158"/>
    </row>
    <row r="47" spans="1:15" s="23" customFormat="1" ht="13.5" customHeight="1">
      <c r="A47" s="287"/>
      <c r="B47" s="242"/>
      <c r="C47" s="107">
        <v>801</v>
      </c>
      <c r="D47" s="108">
        <v>80146</v>
      </c>
      <c r="E47" s="161">
        <v>0</v>
      </c>
      <c r="F47" s="33">
        <f>SUM(G47:H47)</f>
        <v>3900</v>
      </c>
      <c r="G47" s="184">
        <v>0</v>
      </c>
      <c r="H47" s="71">
        <f>SUM(I47:K47)</f>
        <v>3900</v>
      </c>
      <c r="I47" s="67">
        <v>3900</v>
      </c>
      <c r="J47" s="1">
        <v>0</v>
      </c>
      <c r="K47" s="64">
        <v>0</v>
      </c>
      <c r="L47" s="167">
        <f>SUM(E47+F47-N47)</f>
        <v>3900</v>
      </c>
      <c r="M47" s="1"/>
      <c r="N47" s="35">
        <v>0</v>
      </c>
      <c r="O47" s="29"/>
    </row>
    <row r="48" spans="1:15" s="23" customFormat="1" ht="13.5" customHeight="1">
      <c r="A48" s="289"/>
      <c r="B48" s="243"/>
      <c r="C48" s="107">
        <v>854</v>
      </c>
      <c r="D48" s="108">
        <v>85415</v>
      </c>
      <c r="E48" s="165">
        <v>0</v>
      </c>
      <c r="F48" s="33">
        <f>SUM(G48:H48)</f>
        <v>20200</v>
      </c>
      <c r="G48" s="184">
        <v>0</v>
      </c>
      <c r="H48" s="71">
        <f>SUM(I48:K48)</f>
        <v>20200</v>
      </c>
      <c r="I48" s="84">
        <v>20200</v>
      </c>
      <c r="J48" s="146"/>
      <c r="K48" s="217"/>
      <c r="L48" s="167">
        <f>SUM(E48+F48-N48)</f>
        <v>20200</v>
      </c>
      <c r="M48" s="146"/>
      <c r="N48" s="218">
        <v>0</v>
      </c>
      <c r="O48" s="29"/>
    </row>
    <row r="49" spans="1:15" s="23" customFormat="1" ht="12">
      <c r="A49" s="286" t="s">
        <v>29</v>
      </c>
      <c r="B49" s="17" t="s">
        <v>42</v>
      </c>
      <c r="C49" s="234" t="s">
        <v>9</v>
      </c>
      <c r="D49" s="230"/>
      <c r="E49" s="81">
        <f aca="true" t="shared" si="13" ref="E49:K49">SUM(E50:E52)</f>
        <v>150550</v>
      </c>
      <c r="F49" s="65">
        <f t="shared" si="13"/>
        <v>5698478</v>
      </c>
      <c r="G49" s="81">
        <f t="shared" si="13"/>
        <v>1678</v>
      </c>
      <c r="H49" s="72">
        <f t="shared" si="13"/>
        <v>5696800</v>
      </c>
      <c r="I49" s="72">
        <f t="shared" si="13"/>
        <v>5696800</v>
      </c>
      <c r="J49" s="72">
        <f t="shared" si="13"/>
        <v>0</v>
      </c>
      <c r="K49" s="120">
        <f t="shared" si="13"/>
        <v>0</v>
      </c>
      <c r="L49" s="81">
        <f>SUM(L50:L52)</f>
        <v>5648128</v>
      </c>
      <c r="M49" s="65">
        <f>SUM(M50:M51)</f>
        <v>0</v>
      </c>
      <c r="N49" s="136">
        <f>SUM(N50:N51)</f>
        <v>200900</v>
      </c>
      <c r="O49" s="29"/>
    </row>
    <row r="50" spans="1:15" s="23" customFormat="1" ht="13.5" customHeight="1">
      <c r="A50" s="287"/>
      <c r="B50" s="241"/>
      <c r="C50" s="107">
        <v>801</v>
      </c>
      <c r="D50" s="108">
        <v>80101</v>
      </c>
      <c r="E50" s="127">
        <v>150000</v>
      </c>
      <c r="F50" s="33">
        <f>SUM(G50:H50)</f>
        <v>5629678</v>
      </c>
      <c r="G50" s="67">
        <v>1678</v>
      </c>
      <c r="H50" s="1">
        <f>SUM(I50:K50)</f>
        <v>5628000</v>
      </c>
      <c r="I50" s="67">
        <v>5628000</v>
      </c>
      <c r="J50" s="1">
        <v>0</v>
      </c>
      <c r="K50" s="64">
        <v>0</v>
      </c>
      <c r="L50" s="167">
        <f>SUM(E50+F50-N50)</f>
        <v>5579678</v>
      </c>
      <c r="M50" s="1"/>
      <c r="N50" s="35">
        <v>200000</v>
      </c>
      <c r="O50" s="29"/>
    </row>
    <row r="51" spans="1:15" s="23" customFormat="1" ht="13.5" customHeight="1">
      <c r="A51" s="287"/>
      <c r="B51" s="242"/>
      <c r="C51" s="107">
        <v>801</v>
      </c>
      <c r="D51" s="108">
        <v>80146</v>
      </c>
      <c r="E51" s="127">
        <v>550</v>
      </c>
      <c r="F51" s="33">
        <f>SUM(G51:H51)</f>
        <v>27000</v>
      </c>
      <c r="G51" s="67">
        <v>0</v>
      </c>
      <c r="H51" s="1">
        <f>SUM(I51:K51)</f>
        <v>27000</v>
      </c>
      <c r="I51" s="67">
        <v>27000</v>
      </c>
      <c r="J51" s="1">
        <v>0</v>
      </c>
      <c r="K51" s="64">
        <v>0</v>
      </c>
      <c r="L51" s="167">
        <f>SUM(E51+F51-N51)</f>
        <v>26650</v>
      </c>
      <c r="M51" s="1"/>
      <c r="N51" s="35">
        <v>900</v>
      </c>
      <c r="O51" s="29"/>
    </row>
    <row r="52" spans="1:15" s="23" customFormat="1" ht="13.5" customHeight="1">
      <c r="A52" s="289"/>
      <c r="B52" s="243"/>
      <c r="C52" s="107">
        <v>854</v>
      </c>
      <c r="D52" s="108">
        <v>85415</v>
      </c>
      <c r="E52" s="219"/>
      <c r="F52" s="33">
        <f>SUM(G52:H52)</f>
        <v>41800</v>
      </c>
      <c r="G52" s="67" t="s">
        <v>36</v>
      </c>
      <c r="H52" s="1">
        <f>SUM(I52:K52)</f>
        <v>41800</v>
      </c>
      <c r="I52" s="67">
        <v>41800</v>
      </c>
      <c r="J52" s="1"/>
      <c r="K52" s="64"/>
      <c r="L52" s="167">
        <f>SUM(E52+F52-N52)</f>
        <v>41800</v>
      </c>
      <c r="M52" s="1"/>
      <c r="N52" s="35">
        <v>0</v>
      </c>
      <c r="O52" s="29"/>
    </row>
    <row r="53" spans="1:15" s="23" customFormat="1" ht="13.5" customHeight="1">
      <c r="A53" s="286" t="s">
        <v>30</v>
      </c>
      <c r="B53" s="17" t="s">
        <v>43</v>
      </c>
      <c r="C53" s="234" t="s">
        <v>9</v>
      </c>
      <c r="D53" s="230"/>
      <c r="E53" s="81">
        <f aca="true" t="shared" si="14" ref="E53:K53">SUM(E54:E57)</f>
        <v>60513</v>
      </c>
      <c r="F53" s="72">
        <f t="shared" si="14"/>
        <v>1528700</v>
      </c>
      <c r="G53" s="81">
        <f t="shared" si="14"/>
        <v>31100</v>
      </c>
      <c r="H53" s="72">
        <f t="shared" si="14"/>
        <v>1497600</v>
      </c>
      <c r="I53" s="72">
        <f t="shared" si="14"/>
        <v>1497600</v>
      </c>
      <c r="J53" s="72">
        <f t="shared" si="14"/>
        <v>0</v>
      </c>
      <c r="K53" s="120">
        <f t="shared" si="14"/>
        <v>0</v>
      </c>
      <c r="L53" s="81">
        <f>SUM(L54:L57)</f>
        <v>1544673</v>
      </c>
      <c r="M53" s="72">
        <f>SUM(M54:M57)</f>
        <v>0</v>
      </c>
      <c r="N53" s="104">
        <f>SUM(N54:N57)</f>
        <v>44540</v>
      </c>
      <c r="O53" s="29"/>
    </row>
    <row r="54" spans="1:15" s="23" customFormat="1" ht="13.5" customHeight="1">
      <c r="A54" s="287"/>
      <c r="B54" s="241"/>
      <c r="C54" s="107">
        <v>801</v>
      </c>
      <c r="D54" s="108">
        <v>80101</v>
      </c>
      <c r="E54" s="127">
        <v>57600</v>
      </c>
      <c r="F54" s="33">
        <f>SUM(G54:H54)</f>
        <v>1440100</v>
      </c>
      <c r="G54" s="67">
        <v>31100</v>
      </c>
      <c r="H54" s="1">
        <f>SUM(I54:K54)</f>
        <v>1409000</v>
      </c>
      <c r="I54" s="67">
        <v>1409000</v>
      </c>
      <c r="J54" s="1">
        <v>0</v>
      </c>
      <c r="K54" s="64">
        <v>0</v>
      </c>
      <c r="L54" s="167">
        <f>SUM(E54+F54-N54)</f>
        <v>1455200</v>
      </c>
      <c r="M54" s="1"/>
      <c r="N54" s="35">
        <v>42500</v>
      </c>
      <c r="O54" s="29"/>
    </row>
    <row r="55" spans="1:15" s="47" customFormat="1" ht="13.5" customHeight="1">
      <c r="A55" s="287"/>
      <c r="B55" s="242"/>
      <c r="C55" s="152">
        <v>801</v>
      </c>
      <c r="D55" s="153">
        <v>80103</v>
      </c>
      <c r="E55" s="159">
        <v>2913</v>
      </c>
      <c r="F55" s="155">
        <f>SUM(G55:H55)</f>
        <v>62000</v>
      </c>
      <c r="G55" s="149">
        <v>0</v>
      </c>
      <c r="H55" s="148">
        <f>SUM(I55:K55)</f>
        <v>62000</v>
      </c>
      <c r="I55" s="149">
        <v>62000</v>
      </c>
      <c r="J55" s="148">
        <v>0</v>
      </c>
      <c r="K55" s="151">
        <v>0</v>
      </c>
      <c r="L55" s="167">
        <f>SUM(E55+F55-N55)</f>
        <v>62873</v>
      </c>
      <c r="M55" s="148"/>
      <c r="N55" s="157">
        <v>2040</v>
      </c>
      <c r="O55" s="158"/>
    </row>
    <row r="56" spans="1:15" s="23" customFormat="1" ht="13.5" customHeight="1">
      <c r="A56" s="287"/>
      <c r="B56" s="242"/>
      <c r="C56" s="107">
        <v>801</v>
      </c>
      <c r="D56" s="108">
        <v>80146</v>
      </c>
      <c r="E56" s="161">
        <v>0</v>
      </c>
      <c r="F56" s="33">
        <f>SUM(G56:H56)</f>
        <v>4400</v>
      </c>
      <c r="G56" s="163">
        <v>0</v>
      </c>
      <c r="H56" s="1">
        <f>SUM(I56:K56)</f>
        <v>4400</v>
      </c>
      <c r="I56" s="67">
        <v>4400</v>
      </c>
      <c r="J56" s="1">
        <v>0</v>
      </c>
      <c r="K56" s="64">
        <v>0</v>
      </c>
      <c r="L56" s="167">
        <f>SUM(E56+F56-N56)</f>
        <v>4400</v>
      </c>
      <c r="M56" s="1"/>
      <c r="N56" s="35"/>
      <c r="O56" s="29"/>
    </row>
    <row r="57" spans="1:15" s="23" customFormat="1" ht="13.5" customHeight="1">
      <c r="A57" s="187"/>
      <c r="B57" s="243"/>
      <c r="C57" s="107">
        <v>854</v>
      </c>
      <c r="D57" s="108">
        <v>85415</v>
      </c>
      <c r="E57" s="162">
        <v>0</v>
      </c>
      <c r="F57" s="33">
        <f>SUM(G57:H57)</f>
        <v>22200</v>
      </c>
      <c r="G57" s="206">
        <v>0</v>
      </c>
      <c r="H57" s="1">
        <f>SUM(I57:K57)</f>
        <v>22200</v>
      </c>
      <c r="I57" s="67">
        <v>22200</v>
      </c>
      <c r="J57" s="1"/>
      <c r="K57" s="64"/>
      <c r="L57" s="167">
        <f>SUM(E57+F57-N57)</f>
        <v>22200</v>
      </c>
      <c r="M57" s="1"/>
      <c r="N57" s="35">
        <v>0</v>
      </c>
      <c r="O57" s="29"/>
    </row>
    <row r="58" spans="1:15" s="23" customFormat="1" ht="13.5" customHeight="1">
      <c r="A58" s="286" t="s">
        <v>31</v>
      </c>
      <c r="B58" s="18" t="s">
        <v>44</v>
      </c>
      <c r="C58" s="234" t="s">
        <v>9</v>
      </c>
      <c r="D58" s="230"/>
      <c r="E58" s="66">
        <f aca="true" t="shared" si="15" ref="E58:N58">SUM(E59:E62)</f>
        <v>42000</v>
      </c>
      <c r="F58" s="65">
        <f t="shared" si="15"/>
        <v>1735720</v>
      </c>
      <c r="G58" s="66">
        <f t="shared" si="15"/>
        <v>12020</v>
      </c>
      <c r="H58" s="65">
        <f t="shared" si="15"/>
        <v>1723700</v>
      </c>
      <c r="I58" s="65">
        <f t="shared" si="15"/>
        <v>1723700</v>
      </c>
      <c r="J58" s="65">
        <f t="shared" si="15"/>
        <v>0</v>
      </c>
      <c r="K58" s="121">
        <f t="shared" si="15"/>
        <v>0</v>
      </c>
      <c r="L58" s="66">
        <f>SUM(L59:L62)</f>
        <v>1735720</v>
      </c>
      <c r="M58" s="65">
        <f t="shared" si="15"/>
        <v>0</v>
      </c>
      <c r="N58" s="106">
        <f t="shared" si="15"/>
        <v>42000</v>
      </c>
      <c r="O58" s="29"/>
    </row>
    <row r="59" spans="1:15" s="23" customFormat="1" ht="13.5" customHeight="1">
      <c r="A59" s="287"/>
      <c r="B59" s="298"/>
      <c r="C59" s="107">
        <v>801</v>
      </c>
      <c r="D59" s="108">
        <v>80101</v>
      </c>
      <c r="E59" s="127">
        <v>40000</v>
      </c>
      <c r="F59" s="33">
        <f>SUM(G59:H59)</f>
        <v>1660020</v>
      </c>
      <c r="G59" s="67">
        <v>12020</v>
      </c>
      <c r="H59" s="1">
        <f>SUM(I59:K59)</f>
        <v>1648000</v>
      </c>
      <c r="I59" s="67">
        <v>1648000</v>
      </c>
      <c r="J59" s="1">
        <v>0</v>
      </c>
      <c r="K59" s="64">
        <v>0</v>
      </c>
      <c r="L59" s="167">
        <f>SUM(E59+F59-N59)</f>
        <v>1660020</v>
      </c>
      <c r="M59" s="1"/>
      <c r="N59" s="35">
        <v>40000</v>
      </c>
      <c r="O59" s="29"/>
    </row>
    <row r="60" spans="1:15" s="47" customFormat="1" ht="13.5" customHeight="1">
      <c r="A60" s="287"/>
      <c r="B60" s="299"/>
      <c r="C60" s="152">
        <v>801</v>
      </c>
      <c r="D60" s="153">
        <v>80103</v>
      </c>
      <c r="E60" s="159">
        <v>2000</v>
      </c>
      <c r="F60" s="155">
        <f>SUM(G60:H60)</f>
        <v>48000</v>
      </c>
      <c r="G60" s="149">
        <v>0</v>
      </c>
      <c r="H60" s="148">
        <f>SUM(I60:K60)</f>
        <v>48000</v>
      </c>
      <c r="I60" s="149">
        <v>48000</v>
      </c>
      <c r="J60" s="148">
        <v>0</v>
      </c>
      <c r="K60" s="151">
        <v>0</v>
      </c>
      <c r="L60" s="167">
        <f>SUM(E60+F60-N60)</f>
        <v>48000</v>
      </c>
      <c r="M60" s="148"/>
      <c r="N60" s="157">
        <v>2000</v>
      </c>
      <c r="O60" s="158"/>
    </row>
    <row r="61" spans="1:15" s="23" customFormat="1" ht="13.5" customHeight="1">
      <c r="A61" s="287"/>
      <c r="B61" s="299"/>
      <c r="C61" s="107">
        <v>801</v>
      </c>
      <c r="D61" s="108">
        <v>80146</v>
      </c>
      <c r="E61" s="161">
        <v>0</v>
      </c>
      <c r="F61" s="33">
        <f>SUM(G61:H61)</f>
        <v>5400</v>
      </c>
      <c r="G61" s="163">
        <v>0</v>
      </c>
      <c r="H61" s="1">
        <f>SUM(I61:K61)</f>
        <v>5400</v>
      </c>
      <c r="I61" s="83">
        <v>5400</v>
      </c>
      <c r="J61" s="1">
        <v>0</v>
      </c>
      <c r="K61" s="71">
        <v>0</v>
      </c>
      <c r="L61" s="167">
        <f>SUM(E61+F61-N61)</f>
        <v>5400</v>
      </c>
      <c r="M61" s="1"/>
      <c r="N61" s="35">
        <v>0</v>
      </c>
      <c r="O61" s="29"/>
    </row>
    <row r="62" spans="1:15" s="23" customFormat="1" ht="13.5" customHeight="1" thickBot="1">
      <c r="A62" s="220"/>
      <c r="B62" s="300"/>
      <c r="C62" s="110">
        <v>854</v>
      </c>
      <c r="D62" s="111">
        <v>85415</v>
      </c>
      <c r="E62" s="228">
        <v>0</v>
      </c>
      <c r="F62" s="36">
        <f>SUM(G62:H62)</f>
        <v>22300</v>
      </c>
      <c r="G62" s="229">
        <v>0</v>
      </c>
      <c r="H62" s="3">
        <f>SUM(I62:K62)</f>
        <v>22300</v>
      </c>
      <c r="I62" s="213">
        <v>22300</v>
      </c>
      <c r="J62" s="214"/>
      <c r="K62" s="213"/>
      <c r="L62" s="168">
        <f>SUM(E62+F62-N62)</f>
        <v>22300</v>
      </c>
      <c r="M62" s="213"/>
      <c r="N62" s="216">
        <v>0</v>
      </c>
      <c r="O62" s="29"/>
    </row>
    <row r="63" spans="1:15" ht="13.5" customHeight="1">
      <c r="A63" s="292"/>
      <c r="B63" s="139" t="s">
        <v>72</v>
      </c>
      <c r="C63" s="92"/>
      <c r="D63" s="94"/>
      <c r="E63" s="140">
        <f aca="true" t="shared" si="16" ref="E63:N63">SUM(E66,E69,E72,E75,E78,E81,E84,E88,E91)</f>
        <v>133700</v>
      </c>
      <c r="F63" s="74">
        <f t="shared" si="16"/>
        <v>7222984</v>
      </c>
      <c r="G63" s="175">
        <f t="shared" si="16"/>
        <v>1515884</v>
      </c>
      <c r="H63" s="62">
        <f t="shared" si="16"/>
        <v>5707100</v>
      </c>
      <c r="I63" s="74">
        <f t="shared" si="16"/>
        <v>5707100</v>
      </c>
      <c r="J63" s="62">
        <f t="shared" si="16"/>
        <v>0</v>
      </c>
      <c r="K63" s="74">
        <f t="shared" si="16"/>
        <v>0</v>
      </c>
      <c r="L63" s="141">
        <f t="shared" si="16"/>
        <v>7214284</v>
      </c>
      <c r="M63" s="74">
        <f t="shared" si="16"/>
        <v>0</v>
      </c>
      <c r="N63" s="90">
        <f t="shared" si="16"/>
        <v>142400</v>
      </c>
      <c r="O63" s="126"/>
    </row>
    <row r="64" spans="1:15" s="23" customFormat="1" ht="13.5" customHeight="1">
      <c r="A64" s="293"/>
      <c r="B64" s="294"/>
      <c r="C64" s="92">
        <v>801</v>
      </c>
      <c r="D64" s="94">
        <v>80104</v>
      </c>
      <c r="E64" s="95">
        <f>SUM(E67,E70,E73,E76,E79,E82,E85,E89,E92)</f>
        <v>133700</v>
      </c>
      <c r="F64" s="61">
        <f aca="true" t="shared" si="17" ref="F64:N64">SUM(F67,F70,F73,F76,F79,F82,F85,F89,F92)</f>
        <v>7203584</v>
      </c>
      <c r="G64" s="98">
        <f t="shared" si="17"/>
        <v>1515884</v>
      </c>
      <c r="H64" s="60">
        <f t="shared" si="17"/>
        <v>5687700</v>
      </c>
      <c r="I64" s="61">
        <f t="shared" si="17"/>
        <v>5687700</v>
      </c>
      <c r="J64" s="60">
        <f t="shared" si="17"/>
        <v>0</v>
      </c>
      <c r="K64" s="61">
        <f t="shared" si="17"/>
        <v>0</v>
      </c>
      <c r="L64" s="93">
        <f t="shared" si="17"/>
        <v>7194884</v>
      </c>
      <c r="M64" s="61">
        <f t="shared" si="17"/>
        <v>0</v>
      </c>
      <c r="N64" s="89">
        <f t="shared" si="17"/>
        <v>142400</v>
      </c>
      <c r="O64" s="29"/>
    </row>
    <row r="65" spans="1:15" s="23" customFormat="1" ht="13.5" customHeight="1">
      <c r="A65" s="292"/>
      <c r="B65" s="295"/>
      <c r="C65" s="92">
        <v>801</v>
      </c>
      <c r="D65" s="94">
        <v>80146</v>
      </c>
      <c r="E65" s="61">
        <f>SUM(E68,E71,E74,E77,E80,E83,E86,E90,E93)</f>
        <v>0</v>
      </c>
      <c r="F65" s="61">
        <f>SUM(F68,F71,F74,F77,F80,F83,F86,F90,F93)</f>
        <v>19400</v>
      </c>
      <c r="G65" s="98">
        <f>SUM(G68,G71,G74,G77,G80,G83,G86,G90,G93)</f>
        <v>0</v>
      </c>
      <c r="H65" s="60">
        <f>SUM(H68,H71,H74,H77,H80,H83,H86,H90,H93)</f>
        <v>19400</v>
      </c>
      <c r="I65" s="61">
        <f>I68+I71+I74+I77+I80+I83+I86+I90+I93</f>
        <v>19400</v>
      </c>
      <c r="J65" s="60">
        <f>SUM(J68,J71,J74,J77,J80,J83,J86,J90,J93)</f>
        <v>0</v>
      </c>
      <c r="K65" s="61">
        <f>SUM(K68,K71,K74,K77,K80,K83,K86,K90,K93)</f>
        <v>0</v>
      </c>
      <c r="L65" s="93">
        <f>SUM(L68,L71,L74,L77,L80,L83,L86,L90,L93)</f>
        <v>19400</v>
      </c>
      <c r="M65" s="61">
        <f>SUM(M68,M71,M74,M77,M80,M83,M86,M90,M93)</f>
        <v>0</v>
      </c>
      <c r="N65" s="89">
        <f>SUM(N68,N71,N74,N77,N80,N83,N86,N90,N93)</f>
        <v>0</v>
      </c>
      <c r="O65" s="29"/>
    </row>
    <row r="66" spans="1:15" s="23" customFormat="1" ht="13.5" customHeight="1">
      <c r="A66" s="296" t="s">
        <v>32</v>
      </c>
      <c r="B66" s="15" t="s">
        <v>55</v>
      </c>
      <c r="C66" s="234" t="s">
        <v>9</v>
      </c>
      <c r="D66" s="230"/>
      <c r="E66" s="66">
        <f aca="true" t="shared" si="18" ref="E66:K66">SUM(E67:E68)</f>
        <v>26000</v>
      </c>
      <c r="F66" s="73">
        <f t="shared" si="18"/>
        <v>652250</v>
      </c>
      <c r="G66" s="179">
        <f t="shared" si="18"/>
        <v>127150</v>
      </c>
      <c r="H66" s="73">
        <f>SUM(I66)</f>
        <v>525100</v>
      </c>
      <c r="I66" s="73">
        <f t="shared" si="18"/>
        <v>525100</v>
      </c>
      <c r="J66" s="190">
        <f t="shared" si="18"/>
        <v>0</v>
      </c>
      <c r="K66" s="73">
        <f t="shared" si="18"/>
        <v>0</v>
      </c>
      <c r="L66" s="117">
        <f>SUM(L67:L68)</f>
        <v>653250</v>
      </c>
      <c r="M66" s="73">
        <f>SUM(M67:M68)</f>
        <v>0</v>
      </c>
      <c r="N66" s="106">
        <f>SUM(N67:N68)</f>
        <v>25000</v>
      </c>
      <c r="O66" s="29"/>
    </row>
    <row r="67" spans="1:15" s="23" customFormat="1" ht="13.5" customHeight="1">
      <c r="A67" s="297"/>
      <c r="B67" s="290"/>
      <c r="C67" s="107">
        <v>801</v>
      </c>
      <c r="D67" s="108">
        <v>80104</v>
      </c>
      <c r="E67" s="127">
        <v>26000</v>
      </c>
      <c r="F67" s="33">
        <f>SUM(G67:H67)</f>
        <v>650850</v>
      </c>
      <c r="G67" s="71">
        <v>127150</v>
      </c>
      <c r="H67" s="33">
        <f>SUM(I67:K67)</f>
        <v>523700</v>
      </c>
      <c r="I67" s="1">
        <v>523700</v>
      </c>
      <c r="J67" s="1">
        <v>0</v>
      </c>
      <c r="K67" s="1">
        <v>0</v>
      </c>
      <c r="L67" s="167">
        <f>SUM(E67+F67-N67)</f>
        <v>651850</v>
      </c>
      <c r="M67" s="1"/>
      <c r="N67" s="35">
        <v>25000</v>
      </c>
      <c r="O67" s="29"/>
    </row>
    <row r="68" spans="1:15" s="23" customFormat="1" ht="13.5" customHeight="1">
      <c r="A68" s="297"/>
      <c r="B68" s="291"/>
      <c r="C68" s="107">
        <v>801</v>
      </c>
      <c r="D68" s="108">
        <v>80146</v>
      </c>
      <c r="E68" s="165">
        <v>0</v>
      </c>
      <c r="F68" s="33">
        <f>SUM(G68:H68)</f>
        <v>1400</v>
      </c>
      <c r="G68" s="71">
        <v>0</v>
      </c>
      <c r="H68" s="33">
        <f>SUM(I68:K68)</f>
        <v>1400</v>
      </c>
      <c r="I68" s="1">
        <v>1400</v>
      </c>
      <c r="J68" s="1">
        <v>0</v>
      </c>
      <c r="K68" s="1">
        <v>0</v>
      </c>
      <c r="L68" s="167">
        <f>SUM(E68+F68-N68)</f>
        <v>1400</v>
      </c>
      <c r="M68" s="1"/>
      <c r="N68" s="35">
        <v>0</v>
      </c>
      <c r="O68" s="29"/>
    </row>
    <row r="69" spans="1:15" s="23" customFormat="1" ht="13.5" customHeight="1">
      <c r="A69" s="296" t="s">
        <v>33</v>
      </c>
      <c r="B69" s="15" t="s">
        <v>56</v>
      </c>
      <c r="C69" s="234" t="s">
        <v>9</v>
      </c>
      <c r="D69" s="230"/>
      <c r="E69" s="81">
        <f aca="true" t="shared" si="19" ref="E69:N69">SUM(E70:E71)</f>
        <v>15000</v>
      </c>
      <c r="F69" s="73">
        <f t="shared" si="19"/>
        <v>991600</v>
      </c>
      <c r="G69" s="179">
        <f t="shared" si="19"/>
        <v>189200</v>
      </c>
      <c r="H69" s="73">
        <f>SUM(I69)</f>
        <v>802400</v>
      </c>
      <c r="I69" s="73">
        <f t="shared" si="19"/>
        <v>802400</v>
      </c>
      <c r="J69" s="73">
        <f t="shared" si="19"/>
        <v>0</v>
      </c>
      <c r="K69" s="73">
        <f t="shared" si="19"/>
        <v>0</v>
      </c>
      <c r="L69" s="117">
        <f t="shared" si="19"/>
        <v>991600</v>
      </c>
      <c r="M69" s="73">
        <f t="shared" si="19"/>
        <v>0</v>
      </c>
      <c r="N69" s="106">
        <f t="shared" si="19"/>
        <v>15000</v>
      </c>
      <c r="O69" s="29"/>
    </row>
    <row r="70" spans="1:15" s="23" customFormat="1" ht="13.5" customHeight="1">
      <c r="A70" s="297"/>
      <c r="B70" s="290"/>
      <c r="C70" s="107">
        <v>801</v>
      </c>
      <c r="D70" s="108">
        <v>80104</v>
      </c>
      <c r="E70" s="127">
        <v>15000</v>
      </c>
      <c r="F70" s="33">
        <f>SUM(G70:H70)</f>
        <v>989200</v>
      </c>
      <c r="G70" s="71">
        <v>189200</v>
      </c>
      <c r="H70" s="33">
        <f>SUM(I70:K70)</f>
        <v>800000</v>
      </c>
      <c r="I70" s="1">
        <v>800000</v>
      </c>
      <c r="J70" s="1">
        <v>0</v>
      </c>
      <c r="K70" s="1">
        <v>0</v>
      </c>
      <c r="L70" s="167">
        <f>SUM(E70+F70-N70)</f>
        <v>989200</v>
      </c>
      <c r="M70" s="1"/>
      <c r="N70" s="35">
        <v>15000</v>
      </c>
      <c r="O70" s="29"/>
    </row>
    <row r="71" spans="1:15" s="23" customFormat="1" ht="13.5" customHeight="1">
      <c r="A71" s="297"/>
      <c r="B71" s="291"/>
      <c r="C71" s="107">
        <v>801</v>
      </c>
      <c r="D71" s="108">
        <v>80146</v>
      </c>
      <c r="E71" s="165">
        <v>0</v>
      </c>
      <c r="F71" s="33">
        <f>SUM(G71:H71)</f>
        <v>2400</v>
      </c>
      <c r="G71" s="71">
        <v>0</v>
      </c>
      <c r="H71" s="33">
        <f>SUM(I71:K71)</f>
        <v>2400</v>
      </c>
      <c r="I71" s="1">
        <v>2400</v>
      </c>
      <c r="J71" s="1">
        <v>0</v>
      </c>
      <c r="K71" s="1">
        <v>0</v>
      </c>
      <c r="L71" s="167">
        <f>SUM(E71+F71-N71)</f>
        <v>2400</v>
      </c>
      <c r="M71" s="1"/>
      <c r="N71" s="35">
        <v>0</v>
      </c>
      <c r="O71" s="29"/>
    </row>
    <row r="72" spans="1:15" s="23" customFormat="1" ht="13.5" customHeight="1">
      <c r="A72" s="296" t="s">
        <v>34</v>
      </c>
      <c r="B72" s="15" t="s">
        <v>57</v>
      </c>
      <c r="C72" s="234" t="s">
        <v>9</v>
      </c>
      <c r="D72" s="230"/>
      <c r="E72" s="81">
        <f aca="true" t="shared" si="20" ref="E72:K72">SUM(E73:E74)</f>
        <v>5000</v>
      </c>
      <c r="F72" s="73">
        <f t="shared" si="20"/>
        <v>886500</v>
      </c>
      <c r="G72" s="179">
        <f t="shared" si="20"/>
        <v>200300</v>
      </c>
      <c r="H72" s="73">
        <f>SUM(I72)</f>
        <v>686200</v>
      </c>
      <c r="I72" s="73">
        <f t="shared" si="20"/>
        <v>686200</v>
      </c>
      <c r="J72" s="73">
        <f t="shared" si="20"/>
        <v>0</v>
      </c>
      <c r="K72" s="73">
        <f t="shared" si="20"/>
        <v>0</v>
      </c>
      <c r="L72" s="117">
        <f>SUM(L73:L74)</f>
        <v>886500</v>
      </c>
      <c r="M72" s="73">
        <f>SUM(M73:M74)</f>
        <v>0</v>
      </c>
      <c r="N72" s="106">
        <f>SUM(N73:N74)</f>
        <v>5000</v>
      </c>
      <c r="O72" s="29"/>
    </row>
    <row r="73" spans="1:15" s="23" customFormat="1" ht="12">
      <c r="A73" s="297"/>
      <c r="B73" s="290"/>
      <c r="C73" s="107">
        <v>801</v>
      </c>
      <c r="D73" s="108">
        <v>80104</v>
      </c>
      <c r="E73" s="127">
        <v>5000</v>
      </c>
      <c r="F73" s="33">
        <f>SUM(G73:H73)</f>
        <v>884300</v>
      </c>
      <c r="G73" s="71">
        <v>200300</v>
      </c>
      <c r="H73" s="33">
        <f>SUM(I73:K73)</f>
        <v>684000</v>
      </c>
      <c r="I73" s="1">
        <v>684000</v>
      </c>
      <c r="J73" s="1"/>
      <c r="K73" s="1"/>
      <c r="L73" s="167">
        <f>SUM(E73+F73-N73)</f>
        <v>884300</v>
      </c>
      <c r="M73" s="1"/>
      <c r="N73" s="35">
        <v>5000</v>
      </c>
      <c r="O73" s="29"/>
    </row>
    <row r="74" spans="1:15" s="23" customFormat="1" ht="13.5" customHeight="1">
      <c r="A74" s="297"/>
      <c r="B74" s="291"/>
      <c r="C74" s="107">
        <v>801</v>
      </c>
      <c r="D74" s="108">
        <v>80146</v>
      </c>
      <c r="E74" s="165">
        <v>0</v>
      </c>
      <c r="F74" s="33">
        <f>SUM(G74:H74)</f>
        <v>2200</v>
      </c>
      <c r="G74" s="71">
        <v>0</v>
      </c>
      <c r="H74" s="33">
        <f>SUM(I74:K74)</f>
        <v>2200</v>
      </c>
      <c r="I74" s="1">
        <v>2200</v>
      </c>
      <c r="J74" s="1">
        <v>0</v>
      </c>
      <c r="K74" s="1">
        <v>0</v>
      </c>
      <c r="L74" s="167">
        <f>SUM(E74+F74-N74)</f>
        <v>2200</v>
      </c>
      <c r="M74" s="1"/>
      <c r="N74" s="35">
        <v>0</v>
      </c>
      <c r="O74" s="29"/>
    </row>
    <row r="75" spans="1:15" s="23" customFormat="1" ht="13.5" customHeight="1">
      <c r="A75" s="296" t="s">
        <v>35</v>
      </c>
      <c r="B75" s="15" t="s">
        <v>58</v>
      </c>
      <c r="C75" s="234" t="s">
        <v>9</v>
      </c>
      <c r="D75" s="230"/>
      <c r="E75" s="81">
        <f aca="true" t="shared" si="21" ref="E75:K75">SUM(E76:E77)</f>
        <v>17000</v>
      </c>
      <c r="F75" s="73">
        <f t="shared" si="21"/>
        <v>1006100</v>
      </c>
      <c r="G75" s="179">
        <f t="shared" si="21"/>
        <v>229500</v>
      </c>
      <c r="H75" s="73">
        <f>SUM(I75)</f>
        <v>776600</v>
      </c>
      <c r="I75" s="73">
        <f t="shared" si="21"/>
        <v>776600</v>
      </c>
      <c r="J75" s="73">
        <f t="shared" si="21"/>
        <v>0</v>
      </c>
      <c r="K75" s="73">
        <f t="shared" si="21"/>
        <v>0</v>
      </c>
      <c r="L75" s="117">
        <f>SUM(L76:L77)</f>
        <v>1006100</v>
      </c>
      <c r="M75" s="73">
        <f>SUM(M76:M77)</f>
        <v>0</v>
      </c>
      <c r="N75" s="106">
        <f>SUM(N76:N77)</f>
        <v>17000</v>
      </c>
      <c r="O75" s="29"/>
    </row>
    <row r="76" spans="1:15" s="23" customFormat="1" ht="13.5" customHeight="1">
      <c r="A76" s="297"/>
      <c r="B76" s="290"/>
      <c r="C76" s="107">
        <v>801</v>
      </c>
      <c r="D76" s="108">
        <v>80104</v>
      </c>
      <c r="E76" s="127">
        <v>17000</v>
      </c>
      <c r="F76" s="33">
        <f>SUM(G76:H76)</f>
        <v>1003500</v>
      </c>
      <c r="G76" s="71">
        <v>229500</v>
      </c>
      <c r="H76" s="33">
        <f>SUM(I76:K76)</f>
        <v>774000</v>
      </c>
      <c r="I76" s="1">
        <v>774000</v>
      </c>
      <c r="J76" s="1">
        <v>0</v>
      </c>
      <c r="K76" s="1">
        <v>0</v>
      </c>
      <c r="L76" s="167">
        <f>SUM(E76+F76-N76)</f>
        <v>1003500</v>
      </c>
      <c r="M76" s="1"/>
      <c r="N76" s="35">
        <v>17000</v>
      </c>
      <c r="O76" s="29"/>
    </row>
    <row r="77" spans="1:15" s="23" customFormat="1" ht="13.5" customHeight="1">
      <c r="A77" s="297"/>
      <c r="B77" s="291"/>
      <c r="C77" s="107">
        <v>801</v>
      </c>
      <c r="D77" s="108">
        <v>80146</v>
      </c>
      <c r="E77" s="165">
        <v>0</v>
      </c>
      <c r="F77" s="33">
        <f>SUM(G77:H77)</f>
        <v>2600</v>
      </c>
      <c r="G77" s="71">
        <v>0</v>
      </c>
      <c r="H77" s="33">
        <f>SUM(I77:K77)</f>
        <v>2600</v>
      </c>
      <c r="I77" s="1">
        <v>2600</v>
      </c>
      <c r="J77" s="1">
        <v>0</v>
      </c>
      <c r="K77" s="1">
        <v>0</v>
      </c>
      <c r="L77" s="167">
        <f>SUM(E77+F77-N77)</f>
        <v>2600</v>
      </c>
      <c r="M77" s="1"/>
      <c r="N77" s="35">
        <v>0</v>
      </c>
      <c r="O77" s="29"/>
    </row>
    <row r="78" spans="1:15" s="23" customFormat="1" ht="13.5" customHeight="1">
      <c r="A78" s="296" t="s">
        <v>61</v>
      </c>
      <c r="B78" s="15" t="s">
        <v>59</v>
      </c>
      <c r="C78" s="234" t="s">
        <v>9</v>
      </c>
      <c r="D78" s="230"/>
      <c r="E78" s="81">
        <f aca="true" t="shared" si="22" ref="E78:N78">SUM(E79:E80)</f>
        <v>22000</v>
      </c>
      <c r="F78" s="73">
        <f t="shared" si="22"/>
        <v>892040</v>
      </c>
      <c r="G78" s="179">
        <f t="shared" si="22"/>
        <v>213840</v>
      </c>
      <c r="H78" s="73">
        <f>SUM(I78)</f>
        <v>678200</v>
      </c>
      <c r="I78" s="73">
        <f t="shared" si="22"/>
        <v>678200</v>
      </c>
      <c r="J78" s="73">
        <f t="shared" si="22"/>
        <v>0</v>
      </c>
      <c r="K78" s="73">
        <f t="shared" si="22"/>
        <v>0</v>
      </c>
      <c r="L78" s="117">
        <f t="shared" si="22"/>
        <v>889040</v>
      </c>
      <c r="M78" s="73">
        <f t="shared" si="22"/>
        <v>0</v>
      </c>
      <c r="N78" s="106">
        <f t="shared" si="22"/>
        <v>25000</v>
      </c>
      <c r="O78" s="29"/>
    </row>
    <row r="79" spans="1:15" s="23" customFormat="1" ht="13.5" customHeight="1">
      <c r="A79" s="297"/>
      <c r="B79" s="290"/>
      <c r="C79" s="107">
        <v>801</v>
      </c>
      <c r="D79" s="108">
        <v>80104</v>
      </c>
      <c r="E79" s="127">
        <v>22000</v>
      </c>
      <c r="F79" s="33">
        <f>SUM(G79:H79)</f>
        <v>889840</v>
      </c>
      <c r="G79" s="71">
        <v>213840</v>
      </c>
      <c r="H79" s="33">
        <f>SUM(I79:K79)</f>
        <v>676000</v>
      </c>
      <c r="I79" s="1">
        <v>676000</v>
      </c>
      <c r="J79" s="1">
        <v>0</v>
      </c>
      <c r="K79" s="1">
        <v>0</v>
      </c>
      <c r="L79" s="167">
        <f>SUM(E79+F79-N79)</f>
        <v>886840</v>
      </c>
      <c r="M79" s="1"/>
      <c r="N79" s="35">
        <v>25000</v>
      </c>
      <c r="O79" s="29"/>
    </row>
    <row r="80" spans="1:15" s="23" customFormat="1" ht="13.5" customHeight="1">
      <c r="A80" s="297"/>
      <c r="B80" s="301"/>
      <c r="C80" s="107">
        <v>801</v>
      </c>
      <c r="D80" s="108">
        <v>80146</v>
      </c>
      <c r="E80" s="165">
        <v>0</v>
      </c>
      <c r="F80" s="33">
        <f>SUM(G80:H80)</f>
        <v>2200</v>
      </c>
      <c r="G80" s="71">
        <v>0</v>
      </c>
      <c r="H80" s="33">
        <f>SUM(I80:K80)</f>
        <v>2200</v>
      </c>
      <c r="I80" s="1">
        <v>2200</v>
      </c>
      <c r="J80" s="1">
        <v>0</v>
      </c>
      <c r="K80" s="1">
        <v>0</v>
      </c>
      <c r="L80" s="167">
        <f>SUM(E80+F80-N80)</f>
        <v>2200</v>
      </c>
      <c r="M80" s="1"/>
      <c r="N80" s="35">
        <v>0</v>
      </c>
      <c r="O80" s="29"/>
    </row>
    <row r="81" spans="1:15" s="23" customFormat="1" ht="13.5" customHeight="1">
      <c r="A81" s="296" t="s">
        <v>62</v>
      </c>
      <c r="B81" s="15" t="s">
        <v>60</v>
      </c>
      <c r="C81" s="234" t="s">
        <v>9</v>
      </c>
      <c r="D81" s="230"/>
      <c r="E81" s="81">
        <f aca="true" t="shared" si="23" ref="E81:N81">SUM(E82:E83)</f>
        <v>20000</v>
      </c>
      <c r="F81" s="73">
        <f t="shared" si="23"/>
        <v>933200</v>
      </c>
      <c r="G81" s="179">
        <f t="shared" si="23"/>
        <v>181000</v>
      </c>
      <c r="H81" s="73">
        <f>SUM(I81)</f>
        <v>752200</v>
      </c>
      <c r="I81" s="73">
        <f t="shared" si="23"/>
        <v>752200</v>
      </c>
      <c r="J81" s="73">
        <f t="shared" si="23"/>
        <v>0</v>
      </c>
      <c r="K81" s="73">
        <f t="shared" si="23"/>
        <v>0</v>
      </c>
      <c r="L81" s="117">
        <f t="shared" si="23"/>
        <v>933200</v>
      </c>
      <c r="M81" s="73">
        <f t="shared" si="23"/>
        <v>0</v>
      </c>
      <c r="N81" s="106">
        <f t="shared" si="23"/>
        <v>20000</v>
      </c>
      <c r="O81" s="29"/>
    </row>
    <row r="82" spans="1:15" s="23" customFormat="1" ht="13.5" customHeight="1">
      <c r="A82" s="297"/>
      <c r="B82" s="290"/>
      <c r="C82" s="107">
        <v>801</v>
      </c>
      <c r="D82" s="108">
        <v>80104</v>
      </c>
      <c r="E82" s="127">
        <v>20000</v>
      </c>
      <c r="F82" s="33">
        <f>SUM(G82:H82)</f>
        <v>931000</v>
      </c>
      <c r="G82" s="71">
        <v>181000</v>
      </c>
      <c r="H82" s="33">
        <f>SUM(I82:K82)</f>
        <v>750000</v>
      </c>
      <c r="I82" s="1">
        <v>750000</v>
      </c>
      <c r="J82" s="1">
        <v>0</v>
      </c>
      <c r="K82" s="1">
        <v>0</v>
      </c>
      <c r="L82" s="167">
        <f>SUM(E82+F82-N82)</f>
        <v>931000</v>
      </c>
      <c r="M82" s="1"/>
      <c r="N82" s="35">
        <v>20000</v>
      </c>
      <c r="O82" s="29"/>
    </row>
    <row r="83" spans="1:15" s="23" customFormat="1" ht="13.5" customHeight="1">
      <c r="A83" s="302"/>
      <c r="B83" s="301"/>
      <c r="C83" s="107">
        <v>801</v>
      </c>
      <c r="D83" s="108">
        <v>80146</v>
      </c>
      <c r="E83" s="165">
        <v>0</v>
      </c>
      <c r="F83" s="33">
        <f>SUM(G83:H83)</f>
        <v>2200</v>
      </c>
      <c r="G83" s="71">
        <v>0</v>
      </c>
      <c r="H83" s="33">
        <f>SUM(I83:K83)</f>
        <v>2200</v>
      </c>
      <c r="I83" s="1">
        <v>2200</v>
      </c>
      <c r="J83" s="1">
        <v>0</v>
      </c>
      <c r="K83" s="1">
        <v>0</v>
      </c>
      <c r="L83" s="167">
        <f>SUM(E83+F83-N83)</f>
        <v>2200</v>
      </c>
      <c r="M83" s="1"/>
      <c r="N83" s="35">
        <v>0</v>
      </c>
      <c r="O83" s="29"/>
    </row>
    <row r="84" spans="1:15" s="23" customFormat="1" ht="13.5" customHeight="1">
      <c r="A84" s="297" t="s">
        <v>63</v>
      </c>
      <c r="B84" s="17" t="s">
        <v>52</v>
      </c>
      <c r="C84" s="316" t="s">
        <v>9</v>
      </c>
      <c r="D84" s="317"/>
      <c r="E84" s="115">
        <f aca="true" t="shared" si="24" ref="E84:N84">SUM(E85:E86)</f>
        <v>8000</v>
      </c>
      <c r="F84" s="137">
        <f t="shared" si="24"/>
        <v>956300</v>
      </c>
      <c r="G84" s="180">
        <f t="shared" si="24"/>
        <v>218600</v>
      </c>
      <c r="H84" s="137">
        <f t="shared" si="24"/>
        <v>737700</v>
      </c>
      <c r="I84" s="137">
        <f t="shared" si="24"/>
        <v>737700</v>
      </c>
      <c r="J84" s="137">
        <f t="shared" si="24"/>
        <v>0</v>
      </c>
      <c r="K84" s="137">
        <f t="shared" si="24"/>
        <v>0</v>
      </c>
      <c r="L84" s="138">
        <f t="shared" si="24"/>
        <v>950300</v>
      </c>
      <c r="M84" s="137">
        <f t="shared" si="24"/>
        <v>0</v>
      </c>
      <c r="N84" s="104">
        <f t="shared" si="24"/>
        <v>14000</v>
      </c>
      <c r="O84" s="29"/>
    </row>
    <row r="85" spans="1:15" s="23" customFormat="1" ht="13.5" customHeight="1">
      <c r="A85" s="297"/>
      <c r="B85" s="241"/>
      <c r="C85" s="107">
        <v>801</v>
      </c>
      <c r="D85" s="108">
        <v>80104</v>
      </c>
      <c r="E85" s="32">
        <v>8000</v>
      </c>
      <c r="F85" s="33">
        <f>SUM(G85:H85)</f>
        <v>951600</v>
      </c>
      <c r="G85" s="71">
        <v>218600</v>
      </c>
      <c r="H85" s="1">
        <f>SUM(I85:K85)</f>
        <v>733000</v>
      </c>
      <c r="I85" s="1">
        <v>733000</v>
      </c>
      <c r="J85" s="1">
        <v>0</v>
      </c>
      <c r="K85" s="1">
        <v>0</v>
      </c>
      <c r="L85" s="167">
        <f>SUM(E85+F85-N85)</f>
        <v>945600</v>
      </c>
      <c r="M85" s="1"/>
      <c r="N85" s="35">
        <v>14000</v>
      </c>
      <c r="O85" s="29"/>
    </row>
    <row r="86" spans="1:15" s="23" customFormat="1" ht="12.75" thickBot="1">
      <c r="A86" s="303"/>
      <c r="B86" s="304"/>
      <c r="C86" s="110">
        <v>801</v>
      </c>
      <c r="D86" s="111">
        <v>80146</v>
      </c>
      <c r="E86" s="164">
        <v>0</v>
      </c>
      <c r="F86" s="36">
        <f>SUM(G86:H86)</f>
        <v>4700</v>
      </c>
      <c r="G86" s="181">
        <v>0</v>
      </c>
      <c r="H86" s="3">
        <f>SUM(I86:K86)</f>
        <v>4700</v>
      </c>
      <c r="I86" s="3">
        <v>4700</v>
      </c>
      <c r="J86" s="3">
        <v>0</v>
      </c>
      <c r="K86" s="3">
        <v>0</v>
      </c>
      <c r="L86" s="168">
        <f>SUM(E86+F86-N86)</f>
        <v>4700</v>
      </c>
      <c r="M86" s="3"/>
      <c r="N86" s="128">
        <v>0</v>
      </c>
      <c r="O86" s="29"/>
    </row>
    <row r="87" spans="1:15" ht="12.75" thickBot="1">
      <c r="A87" s="45">
        <v>1</v>
      </c>
      <c r="B87" s="46">
        <v>2</v>
      </c>
      <c r="C87" s="45">
        <v>3</v>
      </c>
      <c r="D87" s="109">
        <v>4</v>
      </c>
      <c r="E87" s="122">
        <v>5</v>
      </c>
      <c r="F87" s="69">
        <v>6</v>
      </c>
      <c r="G87" s="177">
        <v>7</v>
      </c>
      <c r="H87" s="69">
        <v>8</v>
      </c>
      <c r="I87" s="69">
        <v>9</v>
      </c>
      <c r="J87" s="69">
        <v>10</v>
      </c>
      <c r="K87" s="69">
        <v>11</v>
      </c>
      <c r="L87" s="123">
        <v>12</v>
      </c>
      <c r="M87" s="69">
        <v>13</v>
      </c>
      <c r="N87" s="124">
        <v>14</v>
      </c>
      <c r="O87" s="126"/>
    </row>
    <row r="88" spans="1:15" s="23" customFormat="1" ht="12">
      <c r="A88" s="305" t="s">
        <v>64</v>
      </c>
      <c r="B88" s="15" t="s">
        <v>53</v>
      </c>
      <c r="C88" s="234" t="s">
        <v>9</v>
      </c>
      <c r="D88" s="230"/>
      <c r="E88" s="112">
        <f aca="true" t="shared" si="25" ref="E88:N88">SUM(E89:E90)</f>
        <v>14700</v>
      </c>
      <c r="F88" s="73">
        <f t="shared" si="25"/>
        <v>463400</v>
      </c>
      <c r="G88" s="179">
        <f t="shared" si="25"/>
        <v>96500</v>
      </c>
      <c r="H88" s="73">
        <f t="shared" si="25"/>
        <v>366900</v>
      </c>
      <c r="I88" s="73">
        <f t="shared" si="25"/>
        <v>366900</v>
      </c>
      <c r="J88" s="73">
        <f t="shared" si="25"/>
        <v>0</v>
      </c>
      <c r="K88" s="73">
        <f t="shared" si="25"/>
        <v>0</v>
      </c>
      <c r="L88" s="117">
        <f t="shared" si="25"/>
        <v>462700</v>
      </c>
      <c r="M88" s="73">
        <f t="shared" si="25"/>
        <v>0</v>
      </c>
      <c r="N88" s="106">
        <f t="shared" si="25"/>
        <v>15400</v>
      </c>
      <c r="O88" s="29"/>
    </row>
    <row r="89" spans="1:15" s="23" customFormat="1" ht="12">
      <c r="A89" s="297"/>
      <c r="B89" s="241"/>
      <c r="C89" s="107">
        <v>801</v>
      </c>
      <c r="D89" s="108">
        <v>80104</v>
      </c>
      <c r="E89" s="32">
        <v>14700</v>
      </c>
      <c r="F89" s="33">
        <f>SUM(G89:H89)</f>
        <v>462500</v>
      </c>
      <c r="G89" s="71">
        <v>96500</v>
      </c>
      <c r="H89" s="1">
        <f>SUM(I89:K89)</f>
        <v>366000</v>
      </c>
      <c r="I89" s="1">
        <v>366000</v>
      </c>
      <c r="J89" s="1">
        <v>0</v>
      </c>
      <c r="K89" s="1">
        <v>0</v>
      </c>
      <c r="L89" s="167">
        <f>SUM(E89+F89-N89)</f>
        <v>461800</v>
      </c>
      <c r="M89" s="1"/>
      <c r="N89" s="35">
        <v>15400</v>
      </c>
      <c r="O89" s="29"/>
    </row>
    <row r="90" spans="1:15" s="23" customFormat="1" ht="12">
      <c r="A90" s="297"/>
      <c r="B90" s="242"/>
      <c r="C90" s="107">
        <v>801</v>
      </c>
      <c r="D90" s="108">
        <v>80146</v>
      </c>
      <c r="E90" s="165">
        <v>0</v>
      </c>
      <c r="F90" s="33">
        <f>SUM(G90:H90)</f>
        <v>900</v>
      </c>
      <c r="G90" s="71">
        <v>0</v>
      </c>
      <c r="H90" s="1">
        <f>SUM(I90:K90)</f>
        <v>900</v>
      </c>
      <c r="I90" s="1">
        <v>900</v>
      </c>
      <c r="J90" s="1">
        <v>0</v>
      </c>
      <c r="K90" s="1">
        <v>0</v>
      </c>
      <c r="L90" s="167">
        <f>SUM(E90+F90-N90)</f>
        <v>900</v>
      </c>
      <c r="M90" s="1"/>
      <c r="N90" s="35">
        <v>0</v>
      </c>
      <c r="O90" s="29"/>
    </row>
    <row r="91" spans="1:15" s="23" customFormat="1" ht="12">
      <c r="A91" s="296" t="s">
        <v>65</v>
      </c>
      <c r="B91" s="15" t="s">
        <v>54</v>
      </c>
      <c r="C91" s="234" t="s">
        <v>9</v>
      </c>
      <c r="D91" s="230"/>
      <c r="E91" s="115">
        <f aca="true" t="shared" si="26" ref="E91:N91">SUM(E92:E93)</f>
        <v>6000</v>
      </c>
      <c r="F91" s="73">
        <f t="shared" si="26"/>
        <v>441594</v>
      </c>
      <c r="G91" s="179">
        <f t="shared" si="26"/>
        <v>59794</v>
      </c>
      <c r="H91" s="73">
        <f t="shared" si="26"/>
        <v>381800</v>
      </c>
      <c r="I91" s="73">
        <f t="shared" si="26"/>
        <v>381800</v>
      </c>
      <c r="J91" s="73">
        <f t="shared" si="26"/>
        <v>0</v>
      </c>
      <c r="K91" s="73">
        <f t="shared" si="26"/>
        <v>0</v>
      </c>
      <c r="L91" s="117">
        <f t="shared" si="26"/>
        <v>441594</v>
      </c>
      <c r="M91" s="73">
        <f t="shared" si="26"/>
        <v>0</v>
      </c>
      <c r="N91" s="106">
        <f t="shared" si="26"/>
        <v>6000</v>
      </c>
      <c r="O91" s="29"/>
    </row>
    <row r="92" spans="1:15" s="23" customFormat="1" ht="12">
      <c r="A92" s="297"/>
      <c r="B92" s="290"/>
      <c r="C92" s="107">
        <v>801</v>
      </c>
      <c r="D92" s="108">
        <v>80104</v>
      </c>
      <c r="E92" s="32">
        <v>6000</v>
      </c>
      <c r="F92" s="33">
        <f>SUM(G92:H92)</f>
        <v>440794</v>
      </c>
      <c r="G92" s="71">
        <v>59794</v>
      </c>
      <c r="H92" s="1">
        <f>SUM(I92:K92)</f>
        <v>381000</v>
      </c>
      <c r="I92" s="1">
        <v>381000</v>
      </c>
      <c r="J92" s="1">
        <v>0</v>
      </c>
      <c r="K92" s="1">
        <v>0</v>
      </c>
      <c r="L92" s="167">
        <f>SUM(E92+F92-N92)</f>
        <v>440794</v>
      </c>
      <c r="M92" s="1"/>
      <c r="N92" s="35">
        <v>6000</v>
      </c>
      <c r="O92" s="29"/>
    </row>
    <row r="93" spans="1:15" s="23" customFormat="1" ht="12.75" thickBot="1">
      <c r="A93" s="297"/>
      <c r="B93" s="291"/>
      <c r="C93" s="107">
        <v>801</v>
      </c>
      <c r="D93" s="111">
        <v>80146</v>
      </c>
      <c r="E93" s="164">
        <v>0</v>
      </c>
      <c r="F93" s="36">
        <f>SUM(G93:H93)</f>
        <v>800</v>
      </c>
      <c r="G93" s="181">
        <v>0</v>
      </c>
      <c r="H93" s="3">
        <f>SUM(I93:K93)</f>
        <v>800</v>
      </c>
      <c r="I93" s="3">
        <v>800</v>
      </c>
      <c r="J93" s="3">
        <v>0</v>
      </c>
      <c r="K93" s="3">
        <v>0</v>
      </c>
      <c r="L93" s="168">
        <f>SUM(E93+F93-N93)</f>
        <v>800</v>
      </c>
      <c r="M93" s="3"/>
      <c r="N93" s="128">
        <v>0</v>
      </c>
      <c r="O93" s="29"/>
    </row>
    <row r="94" spans="1:15" s="221" customFormat="1" ht="13.5" customHeight="1">
      <c r="A94" s="306"/>
      <c r="B94" s="19" t="s">
        <v>71</v>
      </c>
      <c r="C94" s="91"/>
      <c r="D94" s="94"/>
      <c r="E94" s="74">
        <f aca="true" t="shared" si="27" ref="E94:N94">SUM(E98,E102,E106,E110,E114)</f>
        <v>128302</v>
      </c>
      <c r="F94" s="74">
        <f t="shared" si="27"/>
        <v>7454320</v>
      </c>
      <c r="G94" s="175">
        <f t="shared" si="27"/>
        <v>23620</v>
      </c>
      <c r="H94" s="74">
        <f t="shared" si="27"/>
        <v>7430700</v>
      </c>
      <c r="I94" s="74">
        <f t="shared" si="27"/>
        <v>7400700</v>
      </c>
      <c r="J94" s="74">
        <f t="shared" si="27"/>
        <v>0</v>
      </c>
      <c r="K94" s="96">
        <f t="shared" si="27"/>
        <v>30000</v>
      </c>
      <c r="L94" s="141">
        <f t="shared" si="27"/>
        <v>7447622</v>
      </c>
      <c r="M94" s="74">
        <f t="shared" si="27"/>
        <v>0</v>
      </c>
      <c r="N94" s="90">
        <f t="shared" si="27"/>
        <v>135000</v>
      </c>
      <c r="O94" s="126"/>
    </row>
    <row r="95" spans="1:15" s="47" customFormat="1" ht="13.5" customHeight="1">
      <c r="A95" s="307"/>
      <c r="B95" s="308"/>
      <c r="C95" s="92">
        <v>801</v>
      </c>
      <c r="D95" s="94">
        <v>80110</v>
      </c>
      <c r="E95" s="74">
        <f>SUM(E99,E103,E107,E111,E115)</f>
        <v>128302</v>
      </c>
      <c r="F95" s="74">
        <f aca="true" t="shared" si="28" ref="F95:N95">SUM(F99,F103,F107,F111,F115)</f>
        <v>7380620</v>
      </c>
      <c r="G95" s="98">
        <f t="shared" si="28"/>
        <v>23620</v>
      </c>
      <c r="H95" s="61">
        <f t="shared" si="28"/>
        <v>7357000</v>
      </c>
      <c r="I95" s="61">
        <f t="shared" si="28"/>
        <v>7327000</v>
      </c>
      <c r="J95" s="61">
        <f t="shared" si="28"/>
        <v>0</v>
      </c>
      <c r="K95" s="97">
        <f t="shared" si="28"/>
        <v>30000</v>
      </c>
      <c r="L95" s="93">
        <f t="shared" si="28"/>
        <v>7373922</v>
      </c>
      <c r="M95" s="61">
        <f t="shared" si="28"/>
        <v>0</v>
      </c>
      <c r="N95" s="89">
        <f t="shared" si="28"/>
        <v>135000</v>
      </c>
      <c r="O95" s="29"/>
    </row>
    <row r="96" spans="1:15" s="47" customFormat="1" ht="13.5" customHeight="1">
      <c r="A96" s="307"/>
      <c r="B96" s="309"/>
      <c r="C96" s="92">
        <v>801</v>
      </c>
      <c r="D96" s="94">
        <v>80146</v>
      </c>
      <c r="E96" s="74">
        <f aca="true" t="shared" si="29" ref="E96:N96">SUM(E100,E104,E108,E112,E116)</f>
        <v>0</v>
      </c>
      <c r="F96" s="74">
        <f t="shared" si="29"/>
        <v>37600</v>
      </c>
      <c r="G96" s="98">
        <f t="shared" si="29"/>
        <v>0</v>
      </c>
      <c r="H96" s="61">
        <f t="shared" si="29"/>
        <v>37600</v>
      </c>
      <c r="I96" s="61">
        <f t="shared" si="29"/>
        <v>37600</v>
      </c>
      <c r="J96" s="61">
        <f t="shared" si="29"/>
        <v>0</v>
      </c>
      <c r="K96" s="97">
        <f t="shared" si="29"/>
        <v>0</v>
      </c>
      <c r="L96" s="93">
        <f t="shared" si="29"/>
        <v>37600</v>
      </c>
      <c r="M96" s="61">
        <f t="shared" si="29"/>
        <v>0</v>
      </c>
      <c r="N96" s="89">
        <f t="shared" si="29"/>
        <v>0</v>
      </c>
      <c r="O96" s="29"/>
    </row>
    <row r="97" spans="1:15" s="47" customFormat="1" ht="13.5" customHeight="1">
      <c r="A97" s="22"/>
      <c r="B97" s="48"/>
      <c r="C97" s="92">
        <v>854</v>
      </c>
      <c r="D97" s="94">
        <v>85415</v>
      </c>
      <c r="E97" s="74">
        <f>SUM(E101,E105,E109,E113,E117)</f>
        <v>0</v>
      </c>
      <c r="F97" s="74">
        <f aca="true" t="shared" si="30" ref="F97:N97">SUM(F101,F105,F109,F113,F117)</f>
        <v>36100</v>
      </c>
      <c r="G97" s="98">
        <f t="shared" si="30"/>
        <v>0</v>
      </c>
      <c r="H97" s="61">
        <f t="shared" si="30"/>
        <v>36100</v>
      </c>
      <c r="I97" s="61">
        <f t="shared" si="30"/>
        <v>36100</v>
      </c>
      <c r="J97" s="98">
        <f t="shared" si="30"/>
        <v>0</v>
      </c>
      <c r="K97" s="97">
        <f t="shared" si="30"/>
        <v>0</v>
      </c>
      <c r="L97" s="93">
        <f t="shared" si="30"/>
        <v>36100</v>
      </c>
      <c r="M97" s="61">
        <f t="shared" si="30"/>
        <v>0</v>
      </c>
      <c r="N97" s="89">
        <f t="shared" si="30"/>
        <v>0</v>
      </c>
      <c r="O97" s="29"/>
    </row>
    <row r="98" spans="1:15" s="23" customFormat="1" ht="13.5" customHeight="1">
      <c r="A98" s="296" t="s">
        <v>66</v>
      </c>
      <c r="B98" s="15" t="s">
        <v>46</v>
      </c>
      <c r="C98" s="234" t="s">
        <v>9</v>
      </c>
      <c r="D98" s="230"/>
      <c r="E98" s="115">
        <f aca="true" t="shared" si="31" ref="E98:K98">SUM(E99:E101)</f>
        <v>56000</v>
      </c>
      <c r="F98" s="75">
        <f t="shared" si="31"/>
        <v>2672600</v>
      </c>
      <c r="G98" s="115">
        <f t="shared" si="31"/>
        <v>18300</v>
      </c>
      <c r="H98" s="75">
        <f t="shared" si="31"/>
        <v>2654300</v>
      </c>
      <c r="I98" s="75">
        <f t="shared" si="31"/>
        <v>2654300</v>
      </c>
      <c r="J98" s="113">
        <f t="shared" si="31"/>
        <v>0</v>
      </c>
      <c r="K98" s="115">
        <f t="shared" si="31"/>
        <v>0</v>
      </c>
      <c r="L98" s="116">
        <f>SUM(L99:L101)</f>
        <v>2672600</v>
      </c>
      <c r="M98" s="75">
        <f>SUM(M99:M101)</f>
        <v>0</v>
      </c>
      <c r="N98" s="104">
        <f>SUM(N99:N101)</f>
        <v>56000</v>
      </c>
      <c r="O98" s="29"/>
    </row>
    <row r="99" spans="1:15" s="23" customFormat="1" ht="13.5" customHeight="1">
      <c r="A99" s="297"/>
      <c r="B99" s="241"/>
      <c r="C99" s="107">
        <v>801</v>
      </c>
      <c r="D99" s="108">
        <v>80110</v>
      </c>
      <c r="E99" s="32">
        <v>56000</v>
      </c>
      <c r="F99" s="33">
        <f>SUM(G99:H99)</f>
        <v>2644300</v>
      </c>
      <c r="G99" s="67">
        <v>18300</v>
      </c>
      <c r="H99" s="1">
        <f>SUM(I99:K99)</f>
        <v>2626000</v>
      </c>
      <c r="I99" s="1">
        <v>2626000</v>
      </c>
      <c r="J99" s="71">
        <v>0</v>
      </c>
      <c r="K99" s="67"/>
      <c r="L99" s="167">
        <f>SUM(E99+F99-N99)</f>
        <v>2644300</v>
      </c>
      <c r="M99" s="1"/>
      <c r="N99" s="35">
        <v>56000</v>
      </c>
      <c r="O99" s="29"/>
    </row>
    <row r="100" spans="1:15" s="23" customFormat="1" ht="13.5" customHeight="1">
      <c r="A100" s="297"/>
      <c r="B100" s="242"/>
      <c r="C100" s="107">
        <v>801</v>
      </c>
      <c r="D100" s="108">
        <v>80146</v>
      </c>
      <c r="E100" s="161">
        <v>0</v>
      </c>
      <c r="F100" s="33">
        <f>SUM(G100:H100)</f>
        <v>22000</v>
      </c>
      <c r="G100" s="163">
        <v>0</v>
      </c>
      <c r="H100" s="1">
        <f>SUM(I100:K100)</f>
        <v>22000</v>
      </c>
      <c r="I100" s="1">
        <v>22000</v>
      </c>
      <c r="J100" s="71">
        <v>0</v>
      </c>
      <c r="K100" s="67">
        <v>0</v>
      </c>
      <c r="L100" s="167">
        <f>SUM(E100+F100-N100)</f>
        <v>22000</v>
      </c>
      <c r="M100" s="1"/>
      <c r="N100" s="35">
        <v>0</v>
      </c>
      <c r="O100" s="29"/>
    </row>
    <row r="101" spans="1:15" s="23" customFormat="1" ht="13.5" customHeight="1">
      <c r="A101" s="185"/>
      <c r="B101" s="243"/>
      <c r="C101" s="107">
        <v>854</v>
      </c>
      <c r="D101" s="108">
        <v>85415</v>
      </c>
      <c r="E101" s="162">
        <v>0</v>
      </c>
      <c r="F101" s="33">
        <f>SUM(G101:H101)</f>
        <v>6300</v>
      </c>
      <c r="G101" s="206">
        <v>0</v>
      </c>
      <c r="H101" s="1">
        <f>SUM(I101:K101)</f>
        <v>6300</v>
      </c>
      <c r="I101" s="1">
        <v>6300</v>
      </c>
      <c r="J101" s="71"/>
      <c r="K101" s="67"/>
      <c r="L101" s="167">
        <f>SUM(E101+F101-N101)</f>
        <v>6300</v>
      </c>
      <c r="M101" s="1"/>
      <c r="N101" s="35">
        <v>0</v>
      </c>
      <c r="O101" s="29"/>
    </row>
    <row r="102" spans="1:15" s="23" customFormat="1" ht="13.5" customHeight="1">
      <c r="A102" s="296" t="s">
        <v>67</v>
      </c>
      <c r="B102" s="15" t="s">
        <v>47</v>
      </c>
      <c r="C102" s="234" t="s">
        <v>9</v>
      </c>
      <c r="D102" s="230"/>
      <c r="E102" s="112">
        <f aca="true" t="shared" si="32" ref="E102:K102">SUM(E103:E105)</f>
        <v>35000</v>
      </c>
      <c r="F102" s="75">
        <f t="shared" si="32"/>
        <v>1983000</v>
      </c>
      <c r="G102" s="112">
        <f t="shared" si="32"/>
        <v>1100</v>
      </c>
      <c r="H102" s="75">
        <f t="shared" si="32"/>
        <v>1981900</v>
      </c>
      <c r="I102" s="75">
        <f t="shared" si="32"/>
        <v>1959900</v>
      </c>
      <c r="J102" s="113">
        <f t="shared" si="32"/>
        <v>0</v>
      </c>
      <c r="K102" s="112">
        <f t="shared" si="32"/>
        <v>22000</v>
      </c>
      <c r="L102" s="114">
        <f>SUM(L103:L105)</f>
        <v>1984000</v>
      </c>
      <c r="M102" s="75">
        <f>SUM(M103:M105)</f>
        <v>0</v>
      </c>
      <c r="N102" s="106">
        <f>SUM(N103:N105)</f>
        <v>34000</v>
      </c>
      <c r="O102" s="29"/>
    </row>
    <row r="103" spans="1:15" s="23" customFormat="1" ht="13.5" customHeight="1">
      <c r="A103" s="297"/>
      <c r="B103" s="241"/>
      <c r="C103" s="107">
        <v>801</v>
      </c>
      <c r="D103" s="108">
        <v>80110</v>
      </c>
      <c r="E103" s="32">
        <v>35000</v>
      </c>
      <c r="F103" s="33">
        <f>SUM(G103:H103)</f>
        <v>1965100</v>
      </c>
      <c r="G103" s="67">
        <v>1100</v>
      </c>
      <c r="H103" s="1">
        <f>SUM(I103:K103)</f>
        <v>1964000</v>
      </c>
      <c r="I103" s="1">
        <v>1942000</v>
      </c>
      <c r="J103" s="71">
        <v>0</v>
      </c>
      <c r="K103" s="67">
        <v>22000</v>
      </c>
      <c r="L103" s="167">
        <f>SUM(E103+F103-N103)</f>
        <v>1966100</v>
      </c>
      <c r="M103" s="1"/>
      <c r="N103" s="35">
        <v>34000</v>
      </c>
      <c r="O103" s="29"/>
    </row>
    <row r="104" spans="1:15" s="23" customFormat="1" ht="13.5" customHeight="1">
      <c r="A104" s="297"/>
      <c r="B104" s="242"/>
      <c r="C104" s="107">
        <v>801</v>
      </c>
      <c r="D104" s="108">
        <v>80146</v>
      </c>
      <c r="E104" s="161">
        <v>0</v>
      </c>
      <c r="F104" s="33">
        <f>SUM(G104:H104)</f>
        <v>6300</v>
      </c>
      <c r="G104" s="163">
        <v>0</v>
      </c>
      <c r="H104" s="1">
        <f>SUM(I104:K104)</f>
        <v>6300</v>
      </c>
      <c r="I104" s="1">
        <v>6300</v>
      </c>
      <c r="J104" s="71">
        <v>0</v>
      </c>
      <c r="K104" s="67">
        <v>0</v>
      </c>
      <c r="L104" s="167">
        <f>SUM(E104+F104-N104)</f>
        <v>6300</v>
      </c>
      <c r="M104" s="1"/>
      <c r="N104" s="35">
        <v>0</v>
      </c>
      <c r="O104" s="29"/>
    </row>
    <row r="105" spans="1:15" s="23" customFormat="1" ht="13.5" customHeight="1">
      <c r="A105" s="185"/>
      <c r="B105" s="243"/>
      <c r="C105" s="107">
        <v>854</v>
      </c>
      <c r="D105" s="108">
        <v>85415</v>
      </c>
      <c r="E105" s="162">
        <v>0</v>
      </c>
      <c r="F105" s="33">
        <f>SUM(G105:H105)</f>
        <v>11600</v>
      </c>
      <c r="G105" s="206">
        <v>0</v>
      </c>
      <c r="H105" s="1">
        <f>SUM(I105)</f>
        <v>11600</v>
      </c>
      <c r="I105" s="1">
        <v>11600</v>
      </c>
      <c r="J105" s="71"/>
      <c r="K105" s="67"/>
      <c r="L105" s="167">
        <f>SUM(E105+F105-N105)</f>
        <v>11600</v>
      </c>
      <c r="M105" s="1"/>
      <c r="N105" s="35">
        <v>0</v>
      </c>
      <c r="O105" s="29"/>
    </row>
    <row r="106" spans="1:15" s="23" customFormat="1" ht="13.5" customHeight="1">
      <c r="A106" s="296" t="s">
        <v>68</v>
      </c>
      <c r="B106" s="15" t="s">
        <v>48</v>
      </c>
      <c r="C106" s="234" t="s">
        <v>9</v>
      </c>
      <c r="D106" s="230"/>
      <c r="E106" s="112">
        <f aca="true" t="shared" si="33" ref="E106:K106">SUM(E107:E109)</f>
        <v>25000</v>
      </c>
      <c r="F106" s="75">
        <f t="shared" si="33"/>
        <v>1676600</v>
      </c>
      <c r="G106" s="112">
        <f t="shared" si="33"/>
        <v>200</v>
      </c>
      <c r="H106" s="75">
        <f t="shared" si="33"/>
        <v>1676400</v>
      </c>
      <c r="I106" s="75">
        <f t="shared" si="33"/>
        <v>1668400</v>
      </c>
      <c r="J106" s="113">
        <f t="shared" si="33"/>
        <v>0</v>
      </c>
      <c r="K106" s="112">
        <f t="shared" si="33"/>
        <v>8000</v>
      </c>
      <c r="L106" s="114">
        <f>SUM(L107:L109)</f>
        <v>1667600</v>
      </c>
      <c r="M106" s="75">
        <f>SUM(M107:M109)</f>
        <v>0</v>
      </c>
      <c r="N106" s="106">
        <f>SUM(N107:N109)</f>
        <v>34000</v>
      </c>
      <c r="O106" s="29"/>
    </row>
    <row r="107" spans="1:15" s="23" customFormat="1" ht="13.5" customHeight="1">
      <c r="A107" s="297"/>
      <c r="B107" s="241"/>
      <c r="C107" s="107">
        <v>801</v>
      </c>
      <c r="D107" s="108">
        <v>80110</v>
      </c>
      <c r="E107" s="32">
        <v>25000</v>
      </c>
      <c r="F107" s="33">
        <f>SUM(G107:H107)</f>
        <v>1661200</v>
      </c>
      <c r="G107" s="67">
        <v>200</v>
      </c>
      <c r="H107" s="1">
        <f>SUM(I107:K107)</f>
        <v>1661000</v>
      </c>
      <c r="I107" s="1">
        <v>1653000</v>
      </c>
      <c r="J107" s="71">
        <v>0</v>
      </c>
      <c r="K107" s="67">
        <v>8000</v>
      </c>
      <c r="L107" s="167">
        <f>SUM(E107+F107-N107)</f>
        <v>1652200</v>
      </c>
      <c r="M107" s="1"/>
      <c r="N107" s="35">
        <v>34000</v>
      </c>
      <c r="O107" s="29"/>
    </row>
    <row r="108" spans="1:15" s="23" customFormat="1" ht="13.5" customHeight="1">
      <c r="A108" s="297"/>
      <c r="B108" s="242"/>
      <c r="C108" s="107">
        <v>801</v>
      </c>
      <c r="D108" s="108">
        <v>80146</v>
      </c>
      <c r="E108" s="161">
        <v>0</v>
      </c>
      <c r="F108" s="33">
        <f>SUM(G108:H108)</f>
        <v>6000</v>
      </c>
      <c r="G108" s="163">
        <v>0</v>
      </c>
      <c r="H108" s="1">
        <f>SUM(I108:K108)</f>
        <v>6000</v>
      </c>
      <c r="I108" s="1">
        <v>6000</v>
      </c>
      <c r="J108" s="71">
        <v>0</v>
      </c>
      <c r="K108" s="67">
        <v>0</v>
      </c>
      <c r="L108" s="167">
        <f>SUM(E108+F108-N108)</f>
        <v>6000</v>
      </c>
      <c r="M108" s="1"/>
      <c r="N108" s="35">
        <v>0</v>
      </c>
      <c r="O108" s="29"/>
    </row>
    <row r="109" spans="1:15" s="23" customFormat="1" ht="13.5" customHeight="1">
      <c r="A109" s="185"/>
      <c r="B109" s="243"/>
      <c r="C109" s="107">
        <v>854</v>
      </c>
      <c r="D109" s="108">
        <v>85415</v>
      </c>
      <c r="E109" s="162">
        <v>0</v>
      </c>
      <c r="F109" s="33">
        <f>SUM(G109:H109)</f>
        <v>9400</v>
      </c>
      <c r="G109" s="206">
        <v>0</v>
      </c>
      <c r="H109" s="1">
        <f>SUM(I109:K109)</f>
        <v>9400</v>
      </c>
      <c r="I109" s="1">
        <v>9400</v>
      </c>
      <c r="J109" s="71"/>
      <c r="K109" s="67"/>
      <c r="L109" s="167">
        <f>SUM(E109+F109-N109)</f>
        <v>9400</v>
      </c>
      <c r="M109" s="1"/>
      <c r="N109" s="35">
        <v>0</v>
      </c>
      <c r="O109" s="29"/>
    </row>
    <row r="110" spans="1:15" s="23" customFormat="1" ht="13.5" customHeight="1">
      <c r="A110" s="296" t="s">
        <v>69</v>
      </c>
      <c r="B110" s="15" t="s">
        <v>1</v>
      </c>
      <c r="C110" s="234" t="s">
        <v>9</v>
      </c>
      <c r="D110" s="230"/>
      <c r="E110" s="112">
        <f aca="true" t="shared" si="34" ref="E110:K110">SUM(E111:E113)</f>
        <v>2302</v>
      </c>
      <c r="F110" s="75">
        <f t="shared" si="34"/>
        <v>258400</v>
      </c>
      <c r="G110" s="112">
        <f t="shared" si="34"/>
        <v>0</v>
      </c>
      <c r="H110" s="75">
        <f t="shared" si="34"/>
        <v>258400</v>
      </c>
      <c r="I110" s="75">
        <f t="shared" si="34"/>
        <v>258400</v>
      </c>
      <c r="J110" s="113">
        <f t="shared" si="34"/>
        <v>0</v>
      </c>
      <c r="K110" s="112">
        <f t="shared" si="34"/>
        <v>0</v>
      </c>
      <c r="L110" s="114">
        <f>SUM(L111:L113)</f>
        <v>259702</v>
      </c>
      <c r="M110" s="75">
        <f>SUM(M111:M113)</f>
        <v>0</v>
      </c>
      <c r="N110" s="106">
        <f>SUM(N111:N113)</f>
        <v>1000</v>
      </c>
      <c r="O110" s="29"/>
    </row>
    <row r="111" spans="1:15" s="23" customFormat="1" ht="13.5" customHeight="1">
      <c r="A111" s="297"/>
      <c r="B111" s="241"/>
      <c r="C111" s="107">
        <v>801</v>
      </c>
      <c r="D111" s="108">
        <v>80110</v>
      </c>
      <c r="E111" s="32">
        <v>2302</v>
      </c>
      <c r="F111" s="33">
        <f>SUM(G111:H111)</f>
        <v>253000</v>
      </c>
      <c r="G111" s="67">
        <v>0</v>
      </c>
      <c r="H111" s="1">
        <f>SUM(I111:K111)</f>
        <v>253000</v>
      </c>
      <c r="I111" s="1">
        <v>253000</v>
      </c>
      <c r="J111" s="71">
        <v>0</v>
      </c>
      <c r="K111" s="67">
        <v>0</v>
      </c>
      <c r="L111" s="167">
        <f>SUM(E111+F111-N111)</f>
        <v>254302</v>
      </c>
      <c r="M111" s="1"/>
      <c r="N111" s="35">
        <v>1000</v>
      </c>
      <c r="O111" s="29"/>
    </row>
    <row r="112" spans="1:15" s="23" customFormat="1" ht="13.5" customHeight="1">
      <c r="A112" s="297"/>
      <c r="B112" s="242"/>
      <c r="C112" s="107">
        <v>801</v>
      </c>
      <c r="D112" s="108">
        <v>80146</v>
      </c>
      <c r="E112" s="161">
        <v>0</v>
      </c>
      <c r="F112" s="33">
        <f>SUM(G112:H112)</f>
        <v>1100</v>
      </c>
      <c r="G112" s="163">
        <v>0</v>
      </c>
      <c r="H112" s="1">
        <f>SUM(I112:K112)</f>
        <v>1100</v>
      </c>
      <c r="I112" s="1">
        <v>1100</v>
      </c>
      <c r="J112" s="71"/>
      <c r="K112" s="67"/>
      <c r="L112" s="167">
        <f>SUM(E112+F112-N112)</f>
        <v>1100</v>
      </c>
      <c r="M112" s="1"/>
      <c r="N112" s="35">
        <v>0</v>
      </c>
      <c r="O112" s="29"/>
    </row>
    <row r="113" spans="1:15" s="23" customFormat="1" ht="13.5" customHeight="1">
      <c r="A113" s="185"/>
      <c r="B113" s="243"/>
      <c r="C113" s="107">
        <v>854</v>
      </c>
      <c r="D113" s="108">
        <v>85415</v>
      </c>
      <c r="E113" s="162">
        <v>0</v>
      </c>
      <c r="F113" s="33">
        <f>SUM(G113:H113)</f>
        <v>4300</v>
      </c>
      <c r="G113" s="206">
        <v>0</v>
      </c>
      <c r="H113" s="1">
        <f>SUM(I113:K113)</f>
        <v>4300</v>
      </c>
      <c r="I113" s="1">
        <v>4300</v>
      </c>
      <c r="J113" s="71"/>
      <c r="K113" s="67"/>
      <c r="L113" s="167">
        <f>SUM(E113+F113-N113)</f>
        <v>4300</v>
      </c>
      <c r="M113" s="1"/>
      <c r="N113" s="35">
        <v>0</v>
      </c>
      <c r="O113" s="29"/>
    </row>
    <row r="114" spans="1:15" s="23" customFormat="1" ht="13.5" customHeight="1">
      <c r="A114" s="296" t="s">
        <v>0</v>
      </c>
      <c r="B114" s="15" t="s">
        <v>49</v>
      </c>
      <c r="C114" s="234" t="s">
        <v>9</v>
      </c>
      <c r="D114" s="230"/>
      <c r="E114" s="112">
        <f aca="true" t="shared" si="35" ref="E114:K114">SUM(E115:E117)</f>
        <v>10000</v>
      </c>
      <c r="F114" s="75">
        <f t="shared" si="35"/>
        <v>863720</v>
      </c>
      <c r="G114" s="112">
        <f t="shared" si="35"/>
        <v>4020</v>
      </c>
      <c r="H114" s="75">
        <f t="shared" si="35"/>
        <v>859700</v>
      </c>
      <c r="I114" s="75">
        <f t="shared" si="35"/>
        <v>859700</v>
      </c>
      <c r="J114" s="113">
        <f t="shared" si="35"/>
        <v>0</v>
      </c>
      <c r="K114" s="112">
        <f t="shared" si="35"/>
        <v>0</v>
      </c>
      <c r="L114" s="114">
        <f>SUM(L115:L117)</f>
        <v>863720</v>
      </c>
      <c r="M114" s="75">
        <f>SUM(M115:M117)</f>
        <v>0</v>
      </c>
      <c r="N114" s="106">
        <f>SUM(N115:N117)</f>
        <v>10000</v>
      </c>
      <c r="O114" s="29"/>
    </row>
    <row r="115" spans="1:15" s="23" customFormat="1" ht="13.5" customHeight="1">
      <c r="A115" s="297"/>
      <c r="B115" s="241"/>
      <c r="C115" s="107">
        <v>801</v>
      </c>
      <c r="D115" s="108">
        <v>80110</v>
      </c>
      <c r="E115" s="32">
        <v>10000</v>
      </c>
      <c r="F115" s="33">
        <f>SUM(G115:H115)</f>
        <v>857020</v>
      </c>
      <c r="G115" s="67">
        <v>4020</v>
      </c>
      <c r="H115" s="1">
        <f>SUM(I115:K115)</f>
        <v>853000</v>
      </c>
      <c r="I115" s="1">
        <v>853000</v>
      </c>
      <c r="J115" s="71">
        <v>0</v>
      </c>
      <c r="K115" s="67">
        <v>0</v>
      </c>
      <c r="L115" s="167">
        <f>SUM(E115+F115-N115)</f>
        <v>857020</v>
      </c>
      <c r="M115" s="1"/>
      <c r="N115" s="35">
        <v>10000</v>
      </c>
      <c r="O115" s="29"/>
    </row>
    <row r="116" spans="1:15" s="23" customFormat="1" ht="13.5" customHeight="1">
      <c r="A116" s="297"/>
      <c r="B116" s="242"/>
      <c r="C116" s="107">
        <v>801</v>
      </c>
      <c r="D116" s="108">
        <v>80146</v>
      </c>
      <c r="E116" s="163">
        <v>0</v>
      </c>
      <c r="F116" s="33">
        <f>SUM(G116:H116)</f>
        <v>2200</v>
      </c>
      <c r="G116" s="71">
        <v>0</v>
      </c>
      <c r="H116" s="1">
        <f>SUM(I116:K116)</f>
        <v>2200</v>
      </c>
      <c r="I116" s="1">
        <v>2200</v>
      </c>
      <c r="J116" s="71">
        <v>0</v>
      </c>
      <c r="K116" s="67">
        <v>0</v>
      </c>
      <c r="L116" s="167">
        <f>SUM(E116+F116-N116)</f>
        <v>2200</v>
      </c>
      <c r="M116" s="1"/>
      <c r="N116" s="35">
        <v>0</v>
      </c>
      <c r="O116" s="29"/>
    </row>
    <row r="117" spans="1:15" s="23" customFormat="1" ht="13.5" customHeight="1" thickBot="1">
      <c r="A117" s="185"/>
      <c r="B117" s="304"/>
      <c r="C117" s="107">
        <v>854</v>
      </c>
      <c r="D117" s="108">
        <v>85415</v>
      </c>
      <c r="E117" s="222">
        <v>0</v>
      </c>
      <c r="F117" s="223">
        <f>SUM(G117:H117)</f>
        <v>4500</v>
      </c>
      <c r="G117" s="224">
        <v>0</v>
      </c>
      <c r="H117" s="1">
        <f>SUM(I117:K117)</f>
        <v>4500</v>
      </c>
      <c r="I117" s="225">
        <v>4500</v>
      </c>
      <c r="J117" s="225"/>
      <c r="K117" s="226"/>
      <c r="L117" s="168">
        <f>SUM(E117+F117-N117)</f>
        <v>4500</v>
      </c>
      <c r="M117" s="213"/>
      <c r="N117" s="216">
        <v>0</v>
      </c>
      <c r="O117" s="29"/>
    </row>
    <row r="118" spans="1:15" ht="13.5" customHeight="1" thickBot="1">
      <c r="A118" s="49" t="s">
        <v>2</v>
      </c>
      <c r="B118" s="20" t="s">
        <v>50</v>
      </c>
      <c r="C118" s="50">
        <v>853</v>
      </c>
      <c r="D118" s="51">
        <v>85305</v>
      </c>
      <c r="E118" s="52">
        <v>5000</v>
      </c>
      <c r="F118" s="53">
        <f>SUM(G118:H118)</f>
        <v>781184</v>
      </c>
      <c r="G118" s="182">
        <v>156184</v>
      </c>
      <c r="H118" s="38">
        <f>SUM(I118:K118)</f>
        <v>625000</v>
      </c>
      <c r="I118" s="54">
        <v>625000</v>
      </c>
      <c r="J118" s="54">
        <v>0</v>
      </c>
      <c r="K118" s="55"/>
      <c r="L118" s="170">
        <f>SUM(E118+F118-N118)</f>
        <v>781184</v>
      </c>
      <c r="M118" s="227"/>
      <c r="N118" s="169">
        <v>5000</v>
      </c>
      <c r="O118" s="126"/>
    </row>
    <row r="119" spans="1:15" ht="21.75" customHeight="1" thickBot="1">
      <c r="A119" s="310" t="s">
        <v>51</v>
      </c>
      <c r="B119" s="311"/>
      <c r="C119" s="312"/>
      <c r="D119" s="313"/>
      <c r="E119" s="14">
        <f>SUM(E12+E18+E24+E25+E63+E94+E118)</f>
        <v>1923439</v>
      </c>
      <c r="F119" s="14">
        <f aca="true" t="shared" si="36" ref="F119:N119">SUM(F12+F18+F24+F25+F63+F94+F118)</f>
        <v>59231607</v>
      </c>
      <c r="G119" s="183">
        <f t="shared" si="36"/>
        <v>27160907</v>
      </c>
      <c r="H119" s="14">
        <f t="shared" si="36"/>
        <v>32070700</v>
      </c>
      <c r="I119" s="14">
        <f t="shared" si="36"/>
        <v>29038400</v>
      </c>
      <c r="J119" s="14">
        <f t="shared" si="36"/>
        <v>2372300</v>
      </c>
      <c r="K119" s="14">
        <f t="shared" si="36"/>
        <v>660000</v>
      </c>
      <c r="L119" s="14">
        <f>SUM(L12+L18+L24+L25+L63+L94+L118)</f>
        <v>59174222</v>
      </c>
      <c r="M119" s="14">
        <f t="shared" si="36"/>
        <v>0</v>
      </c>
      <c r="N119" s="14">
        <f t="shared" si="36"/>
        <v>1980824</v>
      </c>
      <c r="O119" s="126"/>
    </row>
    <row r="120" ht="12">
      <c r="O120" s="126"/>
    </row>
    <row r="121" ht="12">
      <c r="O121" s="126"/>
    </row>
    <row r="122" ht="12">
      <c r="O122" s="126"/>
    </row>
    <row r="123" ht="12">
      <c r="O123" s="126"/>
    </row>
    <row r="124" ht="12">
      <c r="O124" s="126"/>
    </row>
    <row r="125" ht="12">
      <c r="O125" s="126"/>
    </row>
    <row r="126" ht="12">
      <c r="O126" s="126"/>
    </row>
    <row r="127" ht="12">
      <c r="O127" s="126"/>
    </row>
    <row r="128" spans="6:15" ht="12">
      <c r="F128" s="126"/>
      <c r="O128" s="126"/>
    </row>
    <row r="129" spans="6:15" ht="12">
      <c r="F129" s="126"/>
      <c r="O129" s="126"/>
    </row>
    <row r="130" spans="6:15" ht="12">
      <c r="F130" s="126"/>
      <c r="O130" s="126"/>
    </row>
    <row r="131" spans="6:15" ht="12">
      <c r="F131" s="126"/>
      <c r="O131" s="126"/>
    </row>
    <row r="132" spans="6:15" ht="12">
      <c r="F132" s="126"/>
      <c r="O132" s="126"/>
    </row>
    <row r="133" spans="6:15" ht="12">
      <c r="F133" s="126"/>
      <c r="O133" s="126"/>
    </row>
    <row r="134" spans="6:15" ht="12">
      <c r="F134" s="126"/>
      <c r="O134" s="126"/>
    </row>
    <row r="135" spans="6:15" ht="12">
      <c r="F135" s="126"/>
      <c r="O135" s="126"/>
    </row>
    <row r="136" spans="6:15" ht="12">
      <c r="F136" s="126"/>
      <c r="O136" s="126"/>
    </row>
    <row r="137" ht="12">
      <c r="O137" s="126"/>
    </row>
    <row r="138" ht="12">
      <c r="O138" s="126"/>
    </row>
    <row r="139" ht="12">
      <c r="O139" s="126"/>
    </row>
    <row r="140" ht="12">
      <c r="O140" s="126"/>
    </row>
    <row r="141" ht="12">
      <c r="O141" s="126"/>
    </row>
    <row r="142" ht="12">
      <c r="O142" s="126"/>
    </row>
    <row r="143" ht="12">
      <c r="O143" s="126"/>
    </row>
    <row r="144" ht="12">
      <c r="O144" s="126"/>
    </row>
    <row r="145" ht="12">
      <c r="O145" s="126"/>
    </row>
    <row r="146" ht="12">
      <c r="O146" s="126"/>
    </row>
    <row r="147" ht="12">
      <c r="O147" s="126"/>
    </row>
    <row r="148" ht="12">
      <c r="O148" s="126"/>
    </row>
    <row r="149" ht="12">
      <c r="O149" s="126"/>
    </row>
    <row r="150" ht="12">
      <c r="O150" s="126"/>
    </row>
    <row r="151" ht="12">
      <c r="O151" s="126"/>
    </row>
    <row r="152" ht="12">
      <c r="O152" s="126"/>
    </row>
    <row r="153" ht="12">
      <c r="O153" s="126"/>
    </row>
    <row r="154" ht="12">
      <c r="O154" s="126"/>
    </row>
    <row r="155" ht="12">
      <c r="O155" s="126"/>
    </row>
    <row r="156" ht="12">
      <c r="O156" s="126"/>
    </row>
    <row r="157" ht="12">
      <c r="O157" s="126"/>
    </row>
    <row r="158" ht="12">
      <c r="O158" s="126"/>
    </row>
    <row r="159" ht="12">
      <c r="O159" s="126"/>
    </row>
    <row r="160" ht="12">
      <c r="O160" s="126"/>
    </row>
    <row r="161" ht="12">
      <c r="O161" s="126"/>
    </row>
    <row r="162" ht="12">
      <c r="O162" s="126"/>
    </row>
    <row r="163" ht="12">
      <c r="O163" s="126"/>
    </row>
    <row r="164" ht="12">
      <c r="O164" s="126"/>
    </row>
    <row r="165" ht="12">
      <c r="O165" s="126"/>
    </row>
    <row r="166" ht="12">
      <c r="O166" s="126"/>
    </row>
    <row r="167" ht="12">
      <c r="O167" s="126"/>
    </row>
    <row r="168" ht="12">
      <c r="O168" s="126"/>
    </row>
    <row r="169" ht="12">
      <c r="O169" s="126"/>
    </row>
    <row r="170" ht="12">
      <c r="O170" s="126"/>
    </row>
    <row r="171" ht="12">
      <c r="O171" s="126"/>
    </row>
    <row r="172" ht="12">
      <c r="O172" s="126"/>
    </row>
    <row r="173" ht="12">
      <c r="O173" s="126"/>
    </row>
    <row r="174" ht="12">
      <c r="O174" s="126"/>
    </row>
    <row r="175" ht="12">
      <c r="O175" s="126"/>
    </row>
    <row r="176" ht="12">
      <c r="O176" s="126"/>
    </row>
    <row r="177" ht="12">
      <c r="O177" s="126"/>
    </row>
    <row r="178" ht="12">
      <c r="O178" s="126"/>
    </row>
    <row r="179" ht="12">
      <c r="O179" s="126"/>
    </row>
    <row r="180" ht="12">
      <c r="O180" s="126"/>
    </row>
    <row r="181" ht="12">
      <c r="O181" s="126"/>
    </row>
    <row r="182" ht="12">
      <c r="O182" s="126"/>
    </row>
    <row r="183" ht="12">
      <c r="O183" s="126"/>
    </row>
    <row r="184" ht="12">
      <c r="O184" s="126"/>
    </row>
    <row r="185" ht="12">
      <c r="O185" s="126"/>
    </row>
    <row r="186" ht="12">
      <c r="O186" s="126"/>
    </row>
    <row r="187" ht="12">
      <c r="O187" s="126"/>
    </row>
    <row r="188" ht="12">
      <c r="O188" s="126"/>
    </row>
    <row r="189" ht="12">
      <c r="O189" s="126"/>
    </row>
    <row r="190" ht="12">
      <c r="O190" s="126"/>
    </row>
    <row r="191" ht="12">
      <c r="O191" s="126"/>
    </row>
    <row r="192" ht="12">
      <c r="O192" s="126"/>
    </row>
    <row r="193" ht="12">
      <c r="O193" s="126"/>
    </row>
    <row r="194" ht="12">
      <c r="O194" s="126"/>
    </row>
    <row r="195" ht="12">
      <c r="O195" s="126"/>
    </row>
    <row r="196" ht="12">
      <c r="O196" s="126"/>
    </row>
    <row r="197" ht="12">
      <c r="O197" s="126"/>
    </row>
    <row r="198" ht="12">
      <c r="O198" s="126"/>
    </row>
    <row r="199" ht="12">
      <c r="O199" s="126"/>
    </row>
    <row r="200" ht="12">
      <c r="O200" s="126"/>
    </row>
    <row r="201" ht="12">
      <c r="O201" s="126"/>
    </row>
    <row r="202" ht="12">
      <c r="O202" s="126"/>
    </row>
    <row r="203" ht="12">
      <c r="O203" s="126"/>
    </row>
    <row r="204" ht="12">
      <c r="O204" s="126"/>
    </row>
    <row r="205" ht="12">
      <c r="O205" s="126"/>
    </row>
    <row r="206" ht="12">
      <c r="O206" s="126"/>
    </row>
    <row r="207" ht="12">
      <c r="O207" s="126"/>
    </row>
    <row r="208" ht="12">
      <c r="O208" s="126"/>
    </row>
    <row r="209" ht="12">
      <c r="O209" s="126"/>
    </row>
    <row r="210" ht="12">
      <c r="O210" s="126"/>
    </row>
    <row r="211" ht="12">
      <c r="O211" s="126"/>
    </row>
    <row r="212" ht="12">
      <c r="O212" s="126"/>
    </row>
    <row r="213" ht="12">
      <c r="O213" s="126"/>
    </row>
  </sheetData>
  <mergeCells count="90">
    <mergeCell ref="C91:D91"/>
    <mergeCell ref="C98:D98"/>
    <mergeCell ref="C102:D102"/>
    <mergeCell ref="C78:D78"/>
    <mergeCell ref="C81:D81"/>
    <mergeCell ref="C84:D84"/>
    <mergeCell ref="C88:D88"/>
    <mergeCell ref="C66:D66"/>
    <mergeCell ref="C69:D69"/>
    <mergeCell ref="C72:D72"/>
    <mergeCell ref="C75:D75"/>
    <mergeCell ref="C44:D44"/>
    <mergeCell ref="C49:D49"/>
    <mergeCell ref="C53:D53"/>
    <mergeCell ref="C58:D58"/>
    <mergeCell ref="A106:A108"/>
    <mergeCell ref="B107:B109"/>
    <mergeCell ref="A114:A116"/>
    <mergeCell ref="A119:D119"/>
    <mergeCell ref="A110:A112"/>
    <mergeCell ref="C114:D114"/>
    <mergeCell ref="C110:D110"/>
    <mergeCell ref="B111:B113"/>
    <mergeCell ref="B115:B117"/>
    <mergeCell ref="C106:D106"/>
    <mergeCell ref="A94:A96"/>
    <mergeCell ref="B95:B96"/>
    <mergeCell ref="A98:A100"/>
    <mergeCell ref="A102:A104"/>
    <mergeCell ref="B99:B101"/>
    <mergeCell ref="B103:B105"/>
    <mergeCell ref="A88:A90"/>
    <mergeCell ref="B89:B90"/>
    <mergeCell ref="A91:A93"/>
    <mergeCell ref="B92:B93"/>
    <mergeCell ref="A81:A83"/>
    <mergeCell ref="B82:B83"/>
    <mergeCell ref="A84:A86"/>
    <mergeCell ref="B85:B86"/>
    <mergeCell ref="A75:A77"/>
    <mergeCell ref="B76:B77"/>
    <mergeCell ref="A78:A80"/>
    <mergeCell ref="B79:B80"/>
    <mergeCell ref="B73:B74"/>
    <mergeCell ref="A58:A61"/>
    <mergeCell ref="A63:A65"/>
    <mergeCell ref="B64:B65"/>
    <mergeCell ref="A69:A71"/>
    <mergeCell ref="B70:B71"/>
    <mergeCell ref="A72:A74"/>
    <mergeCell ref="A66:A68"/>
    <mergeCell ref="B67:B68"/>
    <mergeCell ref="B59:B62"/>
    <mergeCell ref="A39:A42"/>
    <mergeCell ref="B40:B42"/>
    <mergeCell ref="A53:A56"/>
    <mergeCell ref="A44:A48"/>
    <mergeCell ref="B45:B48"/>
    <mergeCell ref="A49:A52"/>
    <mergeCell ref="B50:B52"/>
    <mergeCell ref="A30:A32"/>
    <mergeCell ref="B31:B32"/>
    <mergeCell ref="A34:A37"/>
    <mergeCell ref="B35:B37"/>
    <mergeCell ref="L8:L10"/>
    <mergeCell ref="G9:G10"/>
    <mergeCell ref="A25:A28"/>
    <mergeCell ref="B26:B28"/>
    <mergeCell ref="A18:A23"/>
    <mergeCell ref="B18:B23"/>
    <mergeCell ref="C18:D18"/>
    <mergeCell ref="A12:A17"/>
    <mergeCell ref="B12:B17"/>
    <mergeCell ref="C12:D12"/>
    <mergeCell ref="A8:A10"/>
    <mergeCell ref="B8:B10"/>
    <mergeCell ref="F8:F10"/>
    <mergeCell ref="E8:E10"/>
    <mergeCell ref="C8:C10"/>
    <mergeCell ref="D8:D10"/>
    <mergeCell ref="A6:N6"/>
    <mergeCell ref="N8:N10"/>
    <mergeCell ref="M9:M10"/>
    <mergeCell ref="B54:B57"/>
    <mergeCell ref="G8:K8"/>
    <mergeCell ref="H9:H10"/>
    <mergeCell ref="I9:K9"/>
    <mergeCell ref="C30:D30"/>
    <mergeCell ref="C34:D34"/>
    <mergeCell ref="C39:D39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77" r:id="rId1"/>
  <rowBreaks count="2" manualBreakCount="2">
    <brk id="42" max="11" man="1"/>
    <brk id="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2005-12-29T13:23:44Z</cp:lastPrinted>
  <dcterms:created xsi:type="dcterms:W3CDTF">2001-05-16T07:18:04Z</dcterms:created>
  <dcterms:modified xsi:type="dcterms:W3CDTF">2006-01-11T07:09:59Z</dcterms:modified>
  <cp:category/>
  <cp:version/>
  <cp:contentType/>
  <cp:contentStatus/>
</cp:coreProperties>
</file>