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1-Prognoza długu " sheetId="1" r:id="rId1"/>
  </sheets>
  <definedNames>
    <definedName name="_xlnm.Print_Area" localSheetId="0">'11-Prognoza długu '!$A$1:$J$80</definedName>
  </definedNames>
  <calcPr fullCalcOnLoad="1" fullPrecision="0"/>
</workbook>
</file>

<file path=xl/sharedStrings.xml><?xml version="1.0" encoding="utf-8"?>
<sst xmlns="http://schemas.openxmlformats.org/spreadsheetml/2006/main" count="86" uniqueCount="75">
  <si>
    <t xml:space="preserve"> 6) zobowiązania związane z przyrzeczonymi 
      środkami z funduszy strukturalnych oraz 
      Funduszu Spójności Unii Europejskiej:    </t>
  </si>
  <si>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</si>
  <si>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</si>
  <si>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</si>
  <si>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</si>
  <si>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</si>
  <si>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</si>
  <si>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</si>
  <si>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</si>
  <si>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</t>
  </si>
  <si>
    <t xml:space="preserve"> 5) odsetki od rat dot. modernizacji Gminnego
     Targowiska w Policach</t>
  </si>
  <si>
    <t xml:space="preserve"> 6) spłaty zobowiązań związanych z przyrzeczonymi 
     środkami z funduszy  strukturalnych oraz 
      Funduszu Spójności Unii Europejskiej: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</si>
  <si>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</si>
  <si>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</si>
  <si>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</si>
  <si>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</si>
  <si>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t>I. Wskaźnik rocznej spłaty zadłużenia  
    do dochodu  ((poz.35 (-) poz. 41) / poz.1) %</t>
  </si>
  <si>
    <r>
      <t xml:space="preserve"> 4) przyjęte depozyty</t>
    </r>
    <r>
      <rPr>
        <b/>
        <vertAlign val="superscript"/>
        <sz val="9"/>
        <rFont val="Arial CE"/>
        <family val="2"/>
      </rPr>
      <t>1)</t>
    </r>
    <r>
      <rPr>
        <b/>
        <sz val="9"/>
        <rFont val="Arial CE"/>
        <family val="2"/>
      </rPr>
      <t>,</t>
    </r>
  </si>
  <si>
    <r>
      <t xml:space="preserve">1) </t>
    </r>
    <r>
      <rPr>
        <sz val="8"/>
        <rFont val="Arial CE"/>
        <family val="2"/>
      </rPr>
      <t xml:space="preserve"> -  depozyty przyjęte do budżetu </t>
    </r>
  </si>
  <si>
    <t>NA LATA 2005-2010</t>
  </si>
  <si>
    <t>czy dodać 47.500 ?</t>
  </si>
  <si>
    <r>
      <t>G. Wska</t>
    </r>
    <r>
      <rPr>
        <b/>
        <sz val="9"/>
        <rFont val="Arial"/>
        <family val="2"/>
      </rPr>
      <t>ź</t>
    </r>
    <r>
      <rPr>
        <b/>
        <sz val="9"/>
        <rFont val="Arial CE"/>
        <family val="2"/>
      </rPr>
      <t>nik d</t>
    </r>
    <r>
      <rPr>
        <b/>
        <sz val="9"/>
        <rFont val="Arial"/>
        <family val="2"/>
      </rPr>
      <t>ł</t>
    </r>
    <r>
      <rPr>
        <b/>
        <sz val="9"/>
        <rFont val="Arial CE"/>
        <family val="2"/>
      </rPr>
      <t>ugu do dochodu 
     ((poz.24 (-) poz. 33) / poz.1) %</t>
    </r>
  </si>
  <si>
    <t>w zł</t>
  </si>
  <si>
    <t>Lp.</t>
  </si>
  <si>
    <t>Wykonanie</t>
  </si>
  <si>
    <t>Przewidywane wykonanie</t>
  </si>
  <si>
    <t>2003 r.</t>
  </si>
  <si>
    <t>2004 r.</t>
  </si>
  <si>
    <t>2005 r.</t>
  </si>
  <si>
    <t>GMINY POLICE</t>
  </si>
  <si>
    <t>Załącznik nr 11 
do Uchwały Nr XXXI/231/05
Rady Miejskiej w Policach 
z dnia 30 marca 2005 roku</t>
  </si>
  <si>
    <t>*Planowane dochody własne w latach 2005 - 2010 uwzględniają przyznane środki z funduszu PHARE, funduszy strukturalnych  i te, o które Gmina się ubiega i będzie ubiegała oraz planowane dotacje z GFOŚiGW w Policach i innych funduszy. Środki przeznaczone zostaną na realizację zadań inwestycyjnych określonych w wykazie wieloletnich programów inwestycyjnych na lata 2005-2009(2019).</t>
  </si>
  <si>
    <t xml:space="preserve">2006 r. </t>
  </si>
  <si>
    <t>2007 r.</t>
  </si>
  <si>
    <t>2008 r.</t>
  </si>
  <si>
    <t>2009 r.</t>
  </si>
  <si>
    <t>PROGNOZA ŁĄCZNEJ KWOTY DŁUGU PUBLICZNEGO</t>
  </si>
  <si>
    <t>D1. Przychody ogółem:</t>
  </si>
  <si>
    <t>D2. Rozchody ogółem:</t>
  </si>
  <si>
    <t>E. UMORZENIE POŻYCZKI</t>
  </si>
  <si>
    <t>2010 r.</t>
  </si>
  <si>
    <t>Wyszczególnienie</t>
  </si>
  <si>
    <t>A. DOCHODY:</t>
  </si>
  <si>
    <t>B. WYDATKI:</t>
  </si>
  <si>
    <t xml:space="preserve">    - wydatki bieżące,</t>
  </si>
  <si>
    <t xml:space="preserve">    - wydatki majątkowe.</t>
  </si>
  <si>
    <t>C. NADWYŻKA/DEFICYT (A - B)</t>
  </si>
  <si>
    <t>D. FINANSOWANIE  (D1 - D2)</t>
  </si>
  <si>
    <t xml:space="preserve"> 1) kredyty, w tym:</t>
  </si>
  <si>
    <t xml:space="preserve">   a) na prefinansowanie programów 
       i projektów finansowanych z udziałem środków 
       pochodzących z funduszy strukturalnych i 
       Funduszu Spójności</t>
  </si>
  <si>
    <t xml:space="preserve">   b) na realizację programów i projektów 
       finansowanych z udziałem środków 
       pochodzących z funduszy strukturalnych 
       i Funduszu Spójności</t>
  </si>
  <si>
    <t xml:space="preserve"> 2) pożyczki, w tym:</t>
  </si>
  <si>
    <t xml:space="preserve">   a) na prefinansowanie programów 
      i projektów finansowanych z udziałem środków 
      pochodzących z funduszy strukturalnych i 
      Funduszu Spójności, otrzymane z budżetu państwa</t>
  </si>
  <si>
    <t xml:space="preserve">   b) na realizację programów i projektów 
       finansowanych z udziałem środków 
       pochodzących z funduszy strukturalnych 
       i Funduszu Spójności, otrzymane z innych źródeł</t>
  </si>
  <si>
    <t xml:space="preserve"> 3) spłaty pożyczek udzielonych,</t>
  </si>
  <si>
    <t xml:space="preserve"> 4) nadwyżka z lat ubiegłych,</t>
  </si>
  <si>
    <t xml:space="preserve"> 5) papiery wartościowe, w tym:</t>
  </si>
  <si>
    <t xml:space="preserve"> 6) obligacje j.s.t., w tym:</t>
  </si>
  <si>
    <t xml:space="preserve"> 7) prywatyzacja majątku j.s.t.,</t>
  </si>
  <si>
    <t xml:space="preserve"> 8) inne źródła.</t>
  </si>
  <si>
    <t xml:space="preserve"> 1) spłaty kredytów,  w tym:                                     </t>
  </si>
  <si>
    <t xml:space="preserve"> 2) spłaty pożyczek, w tym:                                            </t>
  </si>
  <si>
    <t xml:space="preserve">   a) na prefinansowanie programów 
       i projektów finansowanych z udziałem środków 
       pochodzących z funduszy strukturalnych i 
       Funduszu Spójności, otrzymane z budżetu państwa</t>
  </si>
  <si>
    <t xml:space="preserve"> 3) pożyczki udzielone,                                           </t>
  </si>
  <si>
    <t xml:space="preserve"> 4) wykup papierów wartościowych,  w tym:                        </t>
  </si>
  <si>
    <t xml:space="preserve"> 5) wykup obligacji samorządowych, w tym:                      </t>
  </si>
  <si>
    <t xml:space="preserve"> 6) inne cele.                                                                  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</si>
  <si>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</si>
  <si>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</si>
  <si>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</si>
  <si>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</si>
  <si>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</si>
  <si>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a) wynikające z ustaw i orzeczeń sądów,</t>
  </si>
  <si>
    <t xml:space="preserve">     b) wynikające z udzielonych poręczeń i gwarancji,</t>
  </si>
  <si>
    <t xml:space="preserve">     c) jednostek sektora finansów publicznych,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</si>
</sst>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7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i/>
      <sz val="7"/>
      <name val="Arial CE"/>
      <family val="2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9"/>
      <name val="Arial CE"/>
      <family val="2"/>
    </font>
    <font>
      <vertAlign val="superscript"/>
      <sz val="8"/>
      <name val="Arial CE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167" fontId="0" fillId="0" borderId="1" xfId="15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167" fontId="0" fillId="2" borderId="8" xfId="15" applyNumberFormat="1" applyFont="1" applyFill="1" applyBorder="1" applyAlignment="1">
      <alignment horizontal="right" vertical="center" wrapText="1"/>
    </xf>
    <xf numFmtId="167" fontId="0" fillId="2" borderId="9" xfId="15" applyNumberFormat="1" applyFont="1" applyFill="1" applyBorder="1" applyAlignment="1">
      <alignment horizontal="right" vertical="center" wrapText="1"/>
    </xf>
    <xf numFmtId="167" fontId="0" fillId="0" borderId="10" xfId="15" applyNumberFormat="1" applyFont="1" applyBorder="1" applyAlignment="1">
      <alignment horizontal="right" vertical="center" wrapText="1"/>
    </xf>
    <xf numFmtId="167" fontId="0" fillId="0" borderId="11" xfId="15" applyNumberFormat="1" applyFont="1" applyBorder="1" applyAlignment="1">
      <alignment horizontal="right" vertical="center" wrapText="1"/>
    </xf>
    <xf numFmtId="167" fontId="0" fillId="0" borderId="7" xfId="15" applyNumberFormat="1" applyFont="1" applyBorder="1" applyAlignment="1">
      <alignment horizontal="right" vertical="center" wrapText="1"/>
    </xf>
    <xf numFmtId="10" fontId="0" fillId="2" borderId="8" xfId="20" applyNumberFormat="1" applyFont="1" applyFill="1" applyBorder="1" applyAlignment="1">
      <alignment horizontal="right" vertical="center" wrapText="1"/>
    </xf>
    <xf numFmtId="10" fontId="0" fillId="2" borderId="9" xfId="2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7" fontId="8" fillId="0" borderId="8" xfId="15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67" fontId="0" fillId="0" borderId="5" xfId="1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7" fontId="8" fillId="2" borderId="8" xfId="15" applyNumberFormat="1" applyFont="1" applyFill="1" applyBorder="1" applyAlignment="1">
      <alignment horizontal="right" vertical="center" wrapText="1"/>
    </xf>
    <xf numFmtId="0" fontId="0" fillId="0" borderId="0" xfId="18" applyFont="1">
      <alignment/>
      <protection/>
    </xf>
    <xf numFmtId="167" fontId="8" fillId="2" borderId="9" xfId="15" applyNumberFormat="1" applyFont="1" applyFill="1" applyBorder="1" applyAlignment="1">
      <alignment horizontal="right" vertical="center" wrapText="1"/>
    </xf>
    <xf numFmtId="167" fontId="0" fillId="0" borderId="14" xfId="15" applyNumberFormat="1" applyFont="1" applyBorder="1" applyAlignment="1">
      <alignment horizontal="right" vertical="center" wrapText="1"/>
    </xf>
    <xf numFmtId="167" fontId="0" fillId="0" borderId="15" xfId="15" applyNumberFormat="1" applyFont="1" applyBorder="1" applyAlignment="1">
      <alignment horizontal="right" vertical="center" wrapText="1"/>
    </xf>
    <xf numFmtId="0" fontId="11" fillId="0" borderId="8" xfId="18" applyNumberFormat="1" applyFont="1" applyBorder="1" applyAlignment="1">
      <alignment horizontal="center" vertical="center" wrapText="1"/>
      <protection/>
    </xf>
    <xf numFmtId="0" fontId="11" fillId="0" borderId="0" xfId="18" applyNumberFormat="1" applyFont="1" applyAlignment="1">
      <alignment horizontal="center" vertical="center" wrapText="1"/>
      <protection/>
    </xf>
    <xf numFmtId="167" fontId="8" fillId="0" borderId="9" xfId="15" applyNumberFormat="1" applyFont="1" applyBorder="1" applyAlignment="1">
      <alignment horizontal="right" vertical="center" wrapText="1"/>
    </xf>
    <xf numFmtId="167" fontId="0" fillId="0" borderId="10" xfId="15" applyNumberFormat="1" applyFont="1" applyFill="1" applyBorder="1" applyAlignment="1">
      <alignment horizontal="right" vertical="center" wrapText="1"/>
    </xf>
    <xf numFmtId="167" fontId="0" fillId="0" borderId="6" xfId="15" applyNumberFormat="1" applyFont="1" applyFill="1" applyBorder="1" applyAlignment="1">
      <alignment horizontal="right" vertical="center" wrapText="1"/>
    </xf>
    <xf numFmtId="167" fontId="8" fillId="0" borderId="1" xfId="15" applyNumberFormat="1" applyFont="1" applyFill="1" applyBorder="1" applyAlignment="1">
      <alignment horizontal="right" vertical="center" wrapText="1"/>
    </xf>
    <xf numFmtId="10" fontId="8" fillId="2" borderId="8" xfId="20" applyNumberFormat="1" applyFont="1" applyFill="1" applyBorder="1" applyAlignment="1">
      <alignment horizontal="right" vertical="center" wrapText="1"/>
    </xf>
    <xf numFmtId="10" fontId="8" fillId="2" borderId="9" xfId="20" applyNumberFormat="1" applyFont="1" applyFill="1" applyBorder="1" applyAlignment="1">
      <alignment horizontal="right" vertical="center" wrapText="1"/>
    </xf>
    <xf numFmtId="0" fontId="11" fillId="0" borderId="16" xfId="18" applyNumberFormat="1" applyFont="1" applyBorder="1" applyAlignment="1">
      <alignment horizontal="center" vertical="center" wrapText="1"/>
      <protection/>
    </xf>
    <xf numFmtId="0" fontId="8" fillId="0" borderId="0" xfId="18" applyFont="1" applyFill="1" applyBorder="1" applyAlignment="1">
      <alignment vertical="center" wrapText="1"/>
      <protection/>
    </xf>
    <xf numFmtId="167" fontId="0" fillId="0" borderId="11" xfId="15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2" borderId="16" xfId="18" applyFont="1" applyFill="1" applyBorder="1" applyAlignment="1">
      <alignment horizontal="center" vertical="center"/>
      <protection/>
    </xf>
    <xf numFmtId="0" fontId="0" fillId="0" borderId="17" xfId="18" applyFont="1" applyBorder="1" applyAlignment="1">
      <alignment horizontal="center" vertical="center"/>
      <protection/>
    </xf>
    <xf numFmtId="0" fontId="0" fillId="0" borderId="18" xfId="18" applyFont="1" applyBorder="1" applyAlignment="1">
      <alignment horizontal="center" vertical="center"/>
      <protection/>
    </xf>
    <xf numFmtId="0" fontId="0" fillId="0" borderId="19" xfId="18" applyFont="1" applyBorder="1" applyAlignment="1">
      <alignment horizontal="center" vertical="center"/>
      <protection/>
    </xf>
    <xf numFmtId="0" fontId="0" fillId="0" borderId="20" xfId="18" applyFont="1" applyBorder="1" applyAlignment="1">
      <alignment horizontal="center" vertical="center"/>
      <protection/>
    </xf>
    <xf numFmtId="0" fontId="8" fillId="2" borderId="8" xfId="18" applyFont="1" applyFill="1" applyBorder="1" applyAlignment="1">
      <alignment vertical="center"/>
      <protection/>
    </xf>
    <xf numFmtId="0" fontId="0" fillId="0" borderId="5" xfId="18" applyFont="1" applyBorder="1" applyAlignment="1">
      <alignment vertical="center"/>
      <protection/>
    </xf>
    <xf numFmtId="0" fontId="0" fillId="0" borderId="6" xfId="18" applyFont="1" applyBorder="1" applyAlignment="1">
      <alignment vertical="center"/>
      <protection/>
    </xf>
    <xf numFmtId="0" fontId="8" fillId="0" borderId="14" xfId="18" applyFont="1" applyBorder="1" applyAlignment="1">
      <alignment vertical="center"/>
      <protection/>
    </xf>
    <xf numFmtId="0" fontId="0" fillId="0" borderId="6" xfId="18" applyFont="1" applyBorder="1" applyAlignment="1">
      <alignment vertical="center" wrapText="1"/>
      <protection/>
    </xf>
    <xf numFmtId="0" fontId="8" fillId="0" borderId="5" xfId="18" applyFont="1" applyBorder="1" applyAlignment="1">
      <alignment vertical="center"/>
      <protection/>
    </xf>
    <xf numFmtId="0" fontId="8" fillId="0" borderId="5" xfId="18" applyFont="1" applyBorder="1" applyAlignment="1">
      <alignment vertical="center" wrapText="1"/>
      <protection/>
    </xf>
    <xf numFmtId="0" fontId="8" fillId="0" borderId="1" xfId="18" applyFont="1" applyBorder="1" applyAlignment="1">
      <alignment vertical="center"/>
      <protection/>
    </xf>
    <xf numFmtId="0" fontId="8" fillId="0" borderId="8" xfId="18" applyFont="1" applyBorder="1" applyAlignment="1">
      <alignment vertical="center"/>
      <protection/>
    </xf>
    <xf numFmtId="0" fontId="8" fillId="0" borderId="5" xfId="18" applyFont="1" applyFill="1" applyBorder="1" applyAlignment="1">
      <alignment vertical="center"/>
      <protection/>
    </xf>
    <xf numFmtId="0" fontId="0" fillId="0" borderId="5" xfId="18" applyFont="1" applyFill="1" applyBorder="1" applyAlignment="1">
      <alignment vertical="center" wrapText="1"/>
      <protection/>
    </xf>
    <xf numFmtId="0" fontId="0" fillId="0" borderId="5" xfId="18" applyFont="1" applyFill="1" applyBorder="1" applyAlignment="1">
      <alignment vertical="center"/>
      <protection/>
    </xf>
    <xf numFmtId="0" fontId="0" fillId="0" borderId="5" xfId="0" applyFont="1" applyBorder="1" applyAlignment="1">
      <alignment vertical="center" wrapText="1"/>
    </xf>
    <xf numFmtId="0" fontId="8" fillId="0" borderId="6" xfId="18" applyFont="1" applyFill="1" applyBorder="1" applyAlignment="1">
      <alignment vertical="center" wrapText="1"/>
      <protection/>
    </xf>
    <xf numFmtId="0" fontId="0" fillId="0" borderId="6" xfId="18" applyFont="1" applyFill="1" applyBorder="1" applyAlignment="1">
      <alignment vertical="center"/>
      <protection/>
    </xf>
    <xf numFmtId="0" fontId="0" fillId="0" borderId="1" xfId="18" applyFont="1" applyFill="1" applyBorder="1" applyAlignment="1">
      <alignment vertical="center"/>
      <protection/>
    </xf>
    <xf numFmtId="0" fontId="8" fillId="2" borderId="8" xfId="18" applyFont="1" applyFill="1" applyBorder="1" applyAlignment="1">
      <alignment vertical="center" wrapText="1"/>
      <protection/>
    </xf>
    <xf numFmtId="0" fontId="8" fillId="0" borderId="5" xfId="18" applyFont="1" applyFill="1" applyBorder="1" applyAlignment="1">
      <alignment vertical="center" wrapText="1"/>
      <protection/>
    </xf>
    <xf numFmtId="0" fontId="0" fillId="0" borderId="6" xfId="18" applyFont="1" applyFill="1" applyBorder="1" applyAlignment="1">
      <alignment vertical="center" wrapText="1"/>
      <protection/>
    </xf>
    <xf numFmtId="0" fontId="11" fillId="0" borderId="8" xfId="15" applyNumberFormat="1" applyFont="1" applyBorder="1" applyAlignment="1">
      <alignment horizontal="center" vertical="center" wrapText="1"/>
    </xf>
    <xf numFmtId="0" fontId="11" fillId="0" borderId="9" xfId="15" applyNumberFormat="1" applyFont="1" applyBorder="1" applyAlignment="1">
      <alignment horizontal="center" vertical="center" wrapText="1"/>
    </xf>
    <xf numFmtId="167" fontId="0" fillId="0" borderId="21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2" borderId="16" xfId="18" applyFont="1" applyFill="1" applyBorder="1" applyAlignment="1">
      <alignment horizontal="center" vertical="center"/>
      <protection/>
    </xf>
    <xf numFmtId="0" fontId="0" fillId="0" borderId="16" xfId="18" applyFont="1" applyBorder="1" applyAlignment="1">
      <alignment horizontal="center" vertical="center"/>
      <protection/>
    </xf>
    <xf numFmtId="0" fontId="4" fillId="0" borderId="0" xfId="18" applyFont="1" applyBorder="1">
      <alignment/>
      <protection/>
    </xf>
    <xf numFmtId="0" fontId="4" fillId="0" borderId="0" xfId="18" applyFont="1">
      <alignment/>
      <protection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7" xfId="18" applyFont="1" applyBorder="1" applyAlignment="1">
      <alignment horizontal="center" vertical="center"/>
      <protection/>
    </xf>
    <xf numFmtId="0" fontId="0" fillId="0" borderId="18" xfId="18" applyFont="1" applyBorder="1" applyAlignment="1">
      <alignment horizontal="center" vertical="center"/>
      <protection/>
    </xf>
    <xf numFmtId="0" fontId="15" fillId="0" borderId="25" xfId="18" applyFont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18" applyFont="1" applyBorder="1" applyAlignment="1">
      <alignment horizontal="center" vertical="center"/>
      <protection/>
    </xf>
    <xf numFmtId="0" fontId="0" fillId="0" borderId="31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view="pageBreakPreview" zoomScale="88" zoomScaleSheetLayoutView="88" workbookViewId="0" topLeftCell="A1">
      <selection activeCell="J6" sqref="J6"/>
    </sheetView>
  </sheetViews>
  <sheetFormatPr defaultColWidth="9.00390625" defaultRowHeight="12"/>
  <cols>
    <col min="1" max="1" width="4.75390625" style="1" customWidth="1"/>
    <col min="2" max="2" width="51.125" style="1" customWidth="1"/>
    <col min="3" max="4" width="14.25390625" style="1" bestFit="1" customWidth="1"/>
    <col min="5" max="5" width="14.625" style="1" customWidth="1"/>
    <col min="6" max="6" width="15.375" style="1" customWidth="1"/>
    <col min="7" max="7" width="14.125" style="1" customWidth="1"/>
    <col min="8" max="8" width="12.875" style="1" customWidth="1"/>
    <col min="9" max="9" width="13.00390625" style="1" customWidth="1"/>
    <col min="10" max="10" width="12.875" style="1" customWidth="1"/>
    <col min="11" max="16384" width="9.125" style="1" customWidth="1"/>
  </cols>
  <sheetData>
    <row r="1" spans="9:10" ht="55.5" customHeight="1">
      <c r="I1" s="76" t="s">
        <v>30</v>
      </c>
      <c r="J1" s="76"/>
    </row>
    <row r="3" spans="1:10" ht="15.7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5.75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.75">
      <c r="A5" s="72" t="s">
        <v>19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s="22" customFormat="1" ht="12">
      <c r="A6" s="1"/>
      <c r="B6" s="1"/>
      <c r="C6" s="1"/>
      <c r="D6" s="1"/>
      <c r="E6" s="1"/>
      <c r="F6" s="1"/>
      <c r="G6" s="1"/>
      <c r="H6" s="1"/>
      <c r="I6" s="1"/>
      <c r="J6" s="20" t="s">
        <v>22</v>
      </c>
    </row>
    <row r="7" spans="3:5" s="22" customFormat="1" ht="12.75" thickBot="1">
      <c r="C7" s="66"/>
      <c r="D7" s="66"/>
      <c r="E7" s="67"/>
    </row>
    <row r="8" spans="1:10" ht="12.75" customHeight="1">
      <c r="A8" s="83" t="s">
        <v>23</v>
      </c>
      <c r="B8" s="81" t="s">
        <v>41</v>
      </c>
      <c r="C8" s="85" t="s">
        <v>24</v>
      </c>
      <c r="D8" s="86"/>
      <c r="E8" s="73" t="s">
        <v>25</v>
      </c>
      <c r="F8" s="74"/>
      <c r="G8" s="74"/>
      <c r="H8" s="74"/>
      <c r="I8" s="74"/>
      <c r="J8" s="75"/>
    </row>
    <row r="9" spans="1:10" ht="24.75" customHeight="1" thickBot="1">
      <c r="A9" s="84"/>
      <c r="B9" s="82"/>
      <c r="C9" s="2" t="s">
        <v>26</v>
      </c>
      <c r="D9" s="2" t="s">
        <v>27</v>
      </c>
      <c r="E9" s="2" t="s">
        <v>28</v>
      </c>
      <c r="F9" s="17" t="s">
        <v>32</v>
      </c>
      <c r="G9" s="2" t="s">
        <v>33</v>
      </c>
      <c r="H9" s="2" t="s">
        <v>34</v>
      </c>
      <c r="I9" s="17" t="s">
        <v>35</v>
      </c>
      <c r="J9" s="9" t="s">
        <v>40</v>
      </c>
    </row>
    <row r="10" spans="1:10" s="22" customFormat="1" ht="12.75" thickBot="1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18">
        <v>6</v>
      </c>
      <c r="G10" s="3">
        <v>7</v>
      </c>
      <c r="H10" s="3">
        <v>8</v>
      </c>
      <c r="I10" s="18">
        <v>9</v>
      </c>
      <c r="J10" s="5">
        <v>10</v>
      </c>
    </row>
    <row r="11" spans="1:10" s="24" customFormat="1" ht="12.75" thickBot="1">
      <c r="A11" s="68">
        <v>1</v>
      </c>
      <c r="B11" s="45" t="s">
        <v>42</v>
      </c>
      <c r="C11" s="23">
        <v>74910311</v>
      </c>
      <c r="D11" s="23">
        <v>92534459</v>
      </c>
      <c r="E11" s="23">
        <v>97583926</v>
      </c>
      <c r="F11" s="23">
        <v>106000000</v>
      </c>
      <c r="G11" s="23">
        <v>94210000</v>
      </c>
      <c r="H11" s="23">
        <v>90210000</v>
      </c>
      <c r="I11" s="23">
        <v>90210000</v>
      </c>
      <c r="J11" s="25">
        <v>90210000</v>
      </c>
    </row>
    <row r="12" spans="1:10" s="24" customFormat="1" ht="12.75" thickBot="1">
      <c r="A12" s="40">
        <v>2</v>
      </c>
      <c r="B12" s="45" t="s">
        <v>43</v>
      </c>
      <c r="C12" s="23">
        <f>SUM(C13:C14)</f>
        <v>73764029</v>
      </c>
      <c r="D12" s="23">
        <f aca="true" t="shared" si="0" ref="D12:I12">SUM(D13:D14)</f>
        <v>86025674</v>
      </c>
      <c r="E12" s="23">
        <f t="shared" si="0"/>
        <v>106839409</v>
      </c>
      <c r="F12" s="23">
        <f t="shared" si="0"/>
        <v>106019200</v>
      </c>
      <c r="G12" s="23">
        <f t="shared" si="0"/>
        <v>92564450</v>
      </c>
      <c r="H12" s="23">
        <f t="shared" si="0"/>
        <v>88516770</v>
      </c>
      <c r="I12" s="23">
        <f t="shared" si="0"/>
        <v>89585000</v>
      </c>
      <c r="J12" s="25">
        <f>SUM(J13:J14)</f>
        <v>89585000</v>
      </c>
    </row>
    <row r="13" spans="1:10" s="24" customFormat="1" ht="12">
      <c r="A13" s="41">
        <v>3</v>
      </c>
      <c r="B13" s="46" t="s">
        <v>44</v>
      </c>
      <c r="C13" s="6">
        <v>61773621</v>
      </c>
      <c r="D13" s="6">
        <v>66562800</v>
      </c>
      <c r="E13" s="6">
        <v>73857843</v>
      </c>
      <c r="F13" s="6">
        <v>74019200</v>
      </c>
      <c r="G13" s="6">
        <v>74364450</v>
      </c>
      <c r="H13" s="6">
        <v>74716770</v>
      </c>
      <c r="I13" s="6">
        <v>75000000</v>
      </c>
      <c r="J13" s="12">
        <v>75000000</v>
      </c>
    </row>
    <row r="14" spans="1:10" s="24" customFormat="1" ht="12.75" thickBot="1">
      <c r="A14" s="42">
        <v>4</v>
      </c>
      <c r="B14" s="47" t="s">
        <v>45</v>
      </c>
      <c r="C14" s="7">
        <v>11990408</v>
      </c>
      <c r="D14" s="7">
        <v>19462874</v>
      </c>
      <c r="E14" s="7">
        <v>32981566</v>
      </c>
      <c r="F14" s="7">
        <v>32000000</v>
      </c>
      <c r="G14" s="7">
        <v>18200000</v>
      </c>
      <c r="H14" s="7">
        <v>13800000</v>
      </c>
      <c r="I14" s="7">
        <v>14585000</v>
      </c>
      <c r="J14" s="13">
        <v>14585000</v>
      </c>
    </row>
    <row r="15" spans="1:10" s="24" customFormat="1" ht="12.75" thickBot="1">
      <c r="A15" s="40">
        <v>5</v>
      </c>
      <c r="B15" s="45" t="s">
        <v>46</v>
      </c>
      <c r="C15" s="23">
        <f>SUM(C11-C12)</f>
        <v>1146282</v>
      </c>
      <c r="D15" s="23">
        <f aca="true" t="shared" si="1" ref="D15:J15">SUM(D11-D12)</f>
        <v>6508785</v>
      </c>
      <c r="E15" s="23">
        <f t="shared" si="1"/>
        <v>-9255483</v>
      </c>
      <c r="F15" s="23">
        <f>SUM(F11-F12)</f>
        <v>-19200</v>
      </c>
      <c r="G15" s="23">
        <f t="shared" si="1"/>
        <v>1645550</v>
      </c>
      <c r="H15" s="23">
        <f t="shared" si="1"/>
        <v>1693230</v>
      </c>
      <c r="I15" s="23">
        <f t="shared" si="1"/>
        <v>625000</v>
      </c>
      <c r="J15" s="25">
        <f t="shared" si="1"/>
        <v>625000</v>
      </c>
    </row>
    <row r="16" spans="1:10" s="24" customFormat="1" ht="12.75" thickBot="1">
      <c r="A16" s="40">
        <v>6</v>
      </c>
      <c r="B16" s="45" t="s">
        <v>47</v>
      </c>
      <c r="C16" s="23">
        <f>SUM(C17-C35)</f>
        <v>1231647</v>
      </c>
      <c r="D16" s="23">
        <f aca="true" t="shared" si="2" ref="D16:J16">SUM(D17-D35)</f>
        <v>944962</v>
      </c>
      <c r="E16" s="23">
        <f t="shared" si="2"/>
        <v>9255483</v>
      </c>
      <c r="F16" s="23">
        <f>SUM(F17-F35)</f>
        <v>19200</v>
      </c>
      <c r="G16" s="23">
        <f t="shared" si="2"/>
        <v>-1645550</v>
      </c>
      <c r="H16" s="23">
        <f t="shared" si="2"/>
        <v>-1693230</v>
      </c>
      <c r="I16" s="23">
        <f t="shared" si="2"/>
        <v>-625000</v>
      </c>
      <c r="J16" s="25">
        <f t="shared" si="2"/>
        <v>-625000</v>
      </c>
    </row>
    <row r="17" spans="1:10" s="24" customFormat="1" ht="12.75" thickBot="1">
      <c r="A17" s="40">
        <v>7</v>
      </c>
      <c r="B17" s="45" t="s">
        <v>37</v>
      </c>
      <c r="C17" s="23">
        <f>SUM(C18,C21,C24,C25,C26,C29,C32,C33)</f>
        <v>4108402</v>
      </c>
      <c r="D17" s="23">
        <f aca="true" t="shared" si="3" ref="D17:J17">SUM(D18,D21,D24,D25,D26,D29,D32,D33)</f>
        <v>3862012</v>
      </c>
      <c r="E17" s="23">
        <f t="shared" si="3"/>
        <v>10577483</v>
      </c>
      <c r="F17" s="23">
        <f t="shared" si="3"/>
        <v>1796000</v>
      </c>
      <c r="G17" s="23">
        <f t="shared" si="3"/>
        <v>56250</v>
      </c>
      <c r="H17" s="23">
        <f t="shared" si="3"/>
        <v>0</v>
      </c>
      <c r="I17" s="23">
        <f t="shared" si="3"/>
        <v>0</v>
      </c>
      <c r="J17" s="25">
        <f t="shared" si="3"/>
        <v>0</v>
      </c>
    </row>
    <row r="18" spans="1:10" s="24" customFormat="1" ht="12">
      <c r="A18" s="43">
        <v>8</v>
      </c>
      <c r="B18" s="48" t="s">
        <v>48</v>
      </c>
      <c r="C18" s="26">
        <v>2107050</v>
      </c>
      <c r="D18" s="26"/>
      <c r="E18" s="26"/>
      <c r="F18" s="26"/>
      <c r="G18" s="26"/>
      <c r="H18" s="26"/>
      <c r="I18" s="26"/>
      <c r="J18" s="27"/>
    </row>
    <row r="19" spans="1:10" s="24" customFormat="1" ht="48">
      <c r="A19" s="41"/>
      <c r="B19" s="49" t="s">
        <v>49</v>
      </c>
      <c r="C19" s="6"/>
      <c r="D19" s="6"/>
      <c r="E19" s="6"/>
      <c r="F19" s="6"/>
      <c r="G19" s="6"/>
      <c r="H19" s="6"/>
      <c r="I19" s="6"/>
      <c r="J19" s="12"/>
    </row>
    <row r="20" spans="1:10" s="24" customFormat="1" ht="48">
      <c r="A20" s="41"/>
      <c r="B20" s="49" t="s">
        <v>50</v>
      </c>
      <c r="C20" s="6"/>
      <c r="D20" s="6"/>
      <c r="E20" s="6"/>
      <c r="F20" s="6"/>
      <c r="G20" s="6"/>
      <c r="H20" s="6"/>
      <c r="I20" s="6"/>
      <c r="J20" s="12"/>
    </row>
    <row r="21" spans="1:10" s="24" customFormat="1" ht="12">
      <c r="A21" s="41">
        <v>9</v>
      </c>
      <c r="B21" s="50" t="s">
        <v>51</v>
      </c>
      <c r="C21" s="6"/>
      <c r="D21" s="6">
        <v>1343606</v>
      </c>
      <c r="E21" s="6">
        <v>2878224</v>
      </c>
      <c r="F21" s="6">
        <v>1500000</v>
      </c>
      <c r="G21" s="6"/>
      <c r="H21" s="6"/>
      <c r="I21" s="6"/>
      <c r="J21" s="12"/>
    </row>
    <row r="22" spans="1:10" s="24" customFormat="1" ht="48">
      <c r="A22" s="41"/>
      <c r="B22" s="49" t="s">
        <v>52</v>
      </c>
      <c r="C22" s="6"/>
      <c r="D22" s="6"/>
      <c r="E22" s="6"/>
      <c r="F22" s="6"/>
      <c r="G22" s="6"/>
      <c r="H22" s="6"/>
      <c r="I22" s="6"/>
      <c r="J22" s="12"/>
    </row>
    <row r="23" spans="1:10" s="24" customFormat="1" ht="48">
      <c r="A23" s="41"/>
      <c r="B23" s="49" t="s">
        <v>53</v>
      </c>
      <c r="C23" s="6"/>
      <c r="D23" s="6"/>
      <c r="E23" s="6"/>
      <c r="F23" s="6"/>
      <c r="G23" s="6"/>
      <c r="H23" s="6"/>
      <c r="I23" s="6"/>
      <c r="J23" s="12"/>
    </row>
    <row r="24" spans="1:10" s="24" customFormat="1" ht="12">
      <c r="A24" s="41">
        <v>10</v>
      </c>
      <c r="B24" s="50" t="s">
        <v>54</v>
      </c>
      <c r="C24" s="6"/>
      <c r="D24" s="6"/>
      <c r="E24" s="6">
        <v>168750</v>
      </c>
      <c r="F24" s="6">
        <v>225000</v>
      </c>
      <c r="G24" s="6">
        <v>56250</v>
      </c>
      <c r="H24" s="6"/>
      <c r="I24" s="6"/>
      <c r="J24" s="12"/>
    </row>
    <row r="25" spans="1:10" s="24" customFormat="1" ht="12">
      <c r="A25" s="41">
        <v>11</v>
      </c>
      <c r="B25" s="50" t="s">
        <v>55</v>
      </c>
      <c r="C25" s="6"/>
      <c r="D25" s="6"/>
      <c r="E25" s="6"/>
      <c r="F25" s="6"/>
      <c r="G25" s="6"/>
      <c r="H25" s="6"/>
      <c r="I25" s="6"/>
      <c r="J25" s="12"/>
    </row>
    <row r="26" spans="1:10" s="24" customFormat="1" ht="12">
      <c r="A26" s="41">
        <v>12</v>
      </c>
      <c r="B26" s="50" t="s">
        <v>56</v>
      </c>
      <c r="C26" s="6"/>
      <c r="D26" s="6"/>
      <c r="E26" s="6"/>
      <c r="F26" s="6"/>
      <c r="G26" s="6"/>
      <c r="H26" s="6"/>
      <c r="I26" s="6"/>
      <c r="J26" s="12"/>
    </row>
    <row r="27" spans="1:10" s="24" customFormat="1" ht="48">
      <c r="A27" s="41"/>
      <c r="B27" s="49" t="s">
        <v>49</v>
      </c>
      <c r="C27" s="6"/>
      <c r="D27" s="6"/>
      <c r="E27" s="6"/>
      <c r="F27" s="6"/>
      <c r="G27" s="6"/>
      <c r="H27" s="6"/>
      <c r="I27" s="6"/>
      <c r="J27" s="12"/>
    </row>
    <row r="28" spans="1:10" s="24" customFormat="1" ht="48">
      <c r="A28" s="41"/>
      <c r="B28" s="49" t="s">
        <v>50</v>
      </c>
      <c r="C28" s="6"/>
      <c r="D28" s="6"/>
      <c r="E28" s="6"/>
      <c r="F28" s="6"/>
      <c r="G28" s="6"/>
      <c r="H28" s="6"/>
      <c r="I28" s="6"/>
      <c r="J28" s="12"/>
    </row>
    <row r="29" spans="1:10" s="24" customFormat="1" ht="12">
      <c r="A29" s="41">
        <v>13</v>
      </c>
      <c r="B29" s="51" t="s">
        <v>57</v>
      </c>
      <c r="C29" s="6"/>
      <c r="D29" s="6"/>
      <c r="E29" s="6"/>
      <c r="F29" s="6"/>
      <c r="G29" s="6"/>
      <c r="H29" s="6"/>
      <c r="I29" s="6"/>
      <c r="J29" s="12"/>
    </row>
    <row r="30" spans="1:10" s="24" customFormat="1" ht="48">
      <c r="A30" s="41"/>
      <c r="B30" s="49" t="s">
        <v>49</v>
      </c>
      <c r="C30" s="6"/>
      <c r="D30" s="6"/>
      <c r="E30" s="6"/>
      <c r="F30" s="6"/>
      <c r="G30" s="6"/>
      <c r="H30" s="6"/>
      <c r="I30" s="6"/>
      <c r="J30" s="12"/>
    </row>
    <row r="31" spans="1:10" s="24" customFormat="1" ht="48">
      <c r="A31" s="41"/>
      <c r="B31" s="49" t="s">
        <v>50</v>
      </c>
      <c r="C31" s="6"/>
      <c r="D31" s="6"/>
      <c r="E31" s="6"/>
      <c r="F31" s="6"/>
      <c r="G31" s="6"/>
      <c r="H31" s="6"/>
      <c r="I31" s="6"/>
      <c r="J31" s="12"/>
    </row>
    <row r="32" spans="1:10" s="24" customFormat="1" ht="12">
      <c r="A32" s="41">
        <v>14</v>
      </c>
      <c r="B32" s="50" t="s">
        <v>58</v>
      </c>
      <c r="C32" s="6">
        <v>72000</v>
      </c>
      <c r="D32" s="6">
        <v>140477</v>
      </c>
      <c r="E32" s="6">
        <v>76762</v>
      </c>
      <c r="F32" s="6">
        <v>71000</v>
      </c>
      <c r="G32" s="6"/>
      <c r="H32" s="6"/>
      <c r="I32" s="6"/>
      <c r="J32" s="12"/>
    </row>
    <row r="33" spans="1:10" s="24" customFormat="1" ht="12.75" thickBot="1">
      <c r="A33" s="44">
        <v>15</v>
      </c>
      <c r="B33" s="52" t="s">
        <v>59</v>
      </c>
      <c r="C33" s="8">
        <v>1929352</v>
      </c>
      <c r="D33" s="8">
        <v>2377929</v>
      </c>
      <c r="E33" s="8">
        <v>7453747</v>
      </c>
      <c r="F33" s="8"/>
      <c r="G33" s="8"/>
      <c r="H33" s="8"/>
      <c r="I33" s="8"/>
      <c r="J33" s="14"/>
    </row>
    <row r="34" spans="1:10" s="29" customFormat="1" ht="12" thickBot="1">
      <c r="A34" s="36">
        <v>1</v>
      </c>
      <c r="B34" s="28">
        <v>2</v>
      </c>
      <c r="C34" s="64">
        <v>3</v>
      </c>
      <c r="D34" s="64">
        <v>4</v>
      </c>
      <c r="E34" s="64">
        <v>5</v>
      </c>
      <c r="F34" s="64">
        <v>6</v>
      </c>
      <c r="G34" s="64">
        <v>7</v>
      </c>
      <c r="H34" s="64">
        <v>8</v>
      </c>
      <c r="I34" s="64">
        <v>9</v>
      </c>
      <c r="J34" s="65">
        <v>10</v>
      </c>
    </row>
    <row r="35" spans="1:10" s="24" customFormat="1" ht="12.75" thickBot="1">
      <c r="A35" s="69">
        <v>16</v>
      </c>
      <c r="B35" s="53" t="s">
        <v>38</v>
      </c>
      <c r="C35" s="19">
        <f>SUM(C36,C39,C42,C43,C46,C49)</f>
        <v>2876755</v>
      </c>
      <c r="D35" s="19">
        <f aca="true" t="shared" si="4" ref="D35:J35">SUM(D36,D39,D42,D43,D46,D49)</f>
        <v>2917050</v>
      </c>
      <c r="E35" s="19">
        <f>SUM(E36,E39,E42,E43,E46,E49)</f>
        <v>1322000</v>
      </c>
      <c r="F35" s="19">
        <f t="shared" si="4"/>
        <v>1776800</v>
      </c>
      <c r="G35" s="19">
        <f t="shared" si="4"/>
        <v>1701800</v>
      </c>
      <c r="H35" s="19">
        <f t="shared" si="4"/>
        <v>1693230</v>
      </c>
      <c r="I35" s="19">
        <f t="shared" si="4"/>
        <v>625000</v>
      </c>
      <c r="J35" s="30">
        <f t="shared" si="4"/>
        <v>625000</v>
      </c>
    </row>
    <row r="36" spans="1:10" s="24" customFormat="1" ht="12">
      <c r="A36" s="41">
        <v>17</v>
      </c>
      <c r="B36" s="50" t="s">
        <v>60</v>
      </c>
      <c r="C36" s="6">
        <v>700000</v>
      </c>
      <c r="D36" s="6">
        <v>707050</v>
      </c>
      <c r="E36" s="6">
        <v>700000</v>
      </c>
      <c r="F36" s="6">
        <v>700000</v>
      </c>
      <c r="G36" s="6"/>
      <c r="H36" s="6"/>
      <c r="I36" s="6"/>
      <c r="J36" s="12"/>
    </row>
    <row r="37" spans="1:10" s="24" customFormat="1" ht="48">
      <c r="A37" s="41"/>
      <c r="B37" s="49" t="s">
        <v>49</v>
      </c>
      <c r="C37" s="6"/>
      <c r="D37" s="6"/>
      <c r="E37" s="6"/>
      <c r="F37" s="6"/>
      <c r="G37" s="6"/>
      <c r="H37" s="6"/>
      <c r="I37" s="6"/>
      <c r="J37" s="12"/>
    </row>
    <row r="38" spans="1:10" s="24" customFormat="1" ht="48">
      <c r="A38" s="41"/>
      <c r="B38" s="49" t="s">
        <v>50</v>
      </c>
      <c r="C38" s="6"/>
      <c r="D38" s="6"/>
      <c r="E38" s="6"/>
      <c r="F38" s="6"/>
      <c r="G38" s="6"/>
      <c r="H38" s="6"/>
      <c r="I38" s="6"/>
      <c r="J38" s="12"/>
    </row>
    <row r="39" spans="1:10" s="24" customFormat="1" ht="12">
      <c r="A39" s="41">
        <v>18</v>
      </c>
      <c r="B39" s="50" t="s">
        <v>61</v>
      </c>
      <c r="C39" s="6">
        <v>2176755</v>
      </c>
      <c r="D39" s="6">
        <v>1760000</v>
      </c>
      <c r="E39" s="6">
        <v>622000</v>
      </c>
      <c r="F39" s="6">
        <v>1076800</v>
      </c>
      <c r="G39" s="6">
        <v>1701800</v>
      </c>
      <c r="H39" s="6">
        <v>1693230</v>
      </c>
      <c r="I39" s="6">
        <v>625000</v>
      </c>
      <c r="J39" s="12">
        <v>625000</v>
      </c>
    </row>
    <row r="40" spans="1:10" s="24" customFormat="1" ht="48">
      <c r="A40" s="41"/>
      <c r="B40" s="49" t="s">
        <v>62</v>
      </c>
      <c r="C40" s="6"/>
      <c r="D40" s="6"/>
      <c r="E40" s="6"/>
      <c r="F40" s="6"/>
      <c r="G40" s="6"/>
      <c r="H40" s="6"/>
      <c r="I40" s="6"/>
      <c r="J40" s="12"/>
    </row>
    <row r="41" spans="1:10" s="24" customFormat="1" ht="48">
      <c r="A41" s="41"/>
      <c r="B41" s="49" t="s">
        <v>53</v>
      </c>
      <c r="C41" s="6"/>
      <c r="D41" s="6"/>
      <c r="E41" s="6"/>
      <c r="F41" s="6"/>
      <c r="G41" s="6"/>
      <c r="H41" s="6"/>
      <c r="I41" s="6"/>
      <c r="J41" s="12"/>
    </row>
    <row r="42" spans="1:10" s="24" customFormat="1" ht="12">
      <c r="A42" s="41">
        <v>19</v>
      </c>
      <c r="B42" s="50" t="s">
        <v>63</v>
      </c>
      <c r="C42" s="6"/>
      <c r="D42" s="6">
        <v>450000</v>
      </c>
      <c r="E42" s="6"/>
      <c r="F42" s="6"/>
      <c r="G42" s="6"/>
      <c r="H42" s="6"/>
      <c r="I42" s="6"/>
      <c r="J42" s="12"/>
    </row>
    <row r="43" spans="1:10" s="24" customFormat="1" ht="12">
      <c r="A43" s="41">
        <v>20</v>
      </c>
      <c r="B43" s="50" t="s">
        <v>64</v>
      </c>
      <c r="C43" s="6"/>
      <c r="D43" s="6"/>
      <c r="E43" s="6"/>
      <c r="F43" s="6"/>
      <c r="G43" s="6"/>
      <c r="H43" s="6"/>
      <c r="I43" s="6"/>
      <c r="J43" s="12"/>
    </row>
    <row r="44" spans="1:10" s="24" customFormat="1" ht="48">
      <c r="A44" s="41"/>
      <c r="B44" s="49" t="s">
        <v>49</v>
      </c>
      <c r="C44" s="6"/>
      <c r="D44" s="6"/>
      <c r="E44" s="6"/>
      <c r="F44" s="6"/>
      <c r="G44" s="6"/>
      <c r="H44" s="6"/>
      <c r="I44" s="6"/>
      <c r="J44" s="12"/>
    </row>
    <row r="45" spans="1:10" s="24" customFormat="1" ht="48">
      <c r="A45" s="41"/>
      <c r="B45" s="49" t="s">
        <v>50</v>
      </c>
      <c r="C45" s="6"/>
      <c r="D45" s="6"/>
      <c r="E45" s="6"/>
      <c r="F45" s="6"/>
      <c r="G45" s="6"/>
      <c r="H45" s="6"/>
      <c r="I45" s="6"/>
      <c r="J45" s="12"/>
    </row>
    <row r="46" spans="1:10" s="24" customFormat="1" ht="12">
      <c r="A46" s="41">
        <v>21</v>
      </c>
      <c r="B46" s="50" t="s">
        <v>65</v>
      </c>
      <c r="C46" s="6"/>
      <c r="D46" s="6"/>
      <c r="E46" s="6"/>
      <c r="F46" s="6"/>
      <c r="G46" s="6"/>
      <c r="H46" s="6"/>
      <c r="I46" s="6"/>
      <c r="J46" s="12"/>
    </row>
    <row r="47" spans="1:10" s="24" customFormat="1" ht="48">
      <c r="A47" s="42"/>
      <c r="B47" s="49" t="s">
        <v>49</v>
      </c>
      <c r="C47" s="6"/>
      <c r="D47" s="7"/>
      <c r="E47" s="7"/>
      <c r="F47" s="7"/>
      <c r="G47" s="7"/>
      <c r="H47" s="7"/>
      <c r="I47" s="7"/>
      <c r="J47" s="13"/>
    </row>
    <row r="48" spans="1:10" s="24" customFormat="1" ht="48">
      <c r="A48" s="42"/>
      <c r="B48" s="49" t="s">
        <v>50</v>
      </c>
      <c r="C48" s="7"/>
      <c r="D48" s="7"/>
      <c r="E48" s="7"/>
      <c r="F48" s="7"/>
      <c r="G48" s="7"/>
      <c r="H48" s="7"/>
      <c r="I48" s="7"/>
      <c r="J48" s="13"/>
    </row>
    <row r="49" spans="1:10" s="24" customFormat="1" ht="12.75" thickBot="1">
      <c r="A49" s="44">
        <v>22</v>
      </c>
      <c r="B49" s="52" t="s">
        <v>66</v>
      </c>
      <c r="C49" s="8"/>
      <c r="D49" s="8"/>
      <c r="E49" s="8"/>
      <c r="F49" s="8"/>
      <c r="G49" s="8"/>
      <c r="H49" s="8"/>
      <c r="I49" s="8"/>
      <c r="J49" s="14"/>
    </row>
    <row r="50" spans="1:10" s="24" customFormat="1" ht="12.75" thickBot="1">
      <c r="A50" s="40">
        <v>23</v>
      </c>
      <c r="B50" s="45" t="s">
        <v>39</v>
      </c>
      <c r="C50" s="10">
        <v>175195</v>
      </c>
      <c r="D50" s="10">
        <v>400000</v>
      </c>
      <c r="E50" s="10"/>
      <c r="F50" s="10"/>
      <c r="G50" s="10"/>
      <c r="H50" s="10"/>
      <c r="I50" s="10"/>
      <c r="J50" s="11"/>
    </row>
    <row r="51" spans="1:10" s="24" customFormat="1" ht="12.75" thickBot="1">
      <c r="A51" s="40">
        <v>24</v>
      </c>
      <c r="B51" s="45" t="s">
        <v>67</v>
      </c>
      <c r="C51" s="23">
        <f>SUM(C52:C56,C60)</f>
        <v>4992220</v>
      </c>
      <c r="D51" s="23">
        <f aca="true" t="shared" si="5" ref="D51:J51">SUM(D52:D56,D60)</f>
        <v>3555218</v>
      </c>
      <c r="E51" s="23">
        <f t="shared" si="5"/>
        <v>4921830</v>
      </c>
      <c r="F51" s="23">
        <f t="shared" si="5"/>
        <v>4645030</v>
      </c>
      <c r="G51" s="23">
        <f t="shared" si="5"/>
        <v>2943230</v>
      </c>
      <c r="H51" s="23">
        <f t="shared" si="5"/>
        <v>1250000</v>
      </c>
      <c r="I51" s="23">
        <f t="shared" si="5"/>
        <v>625000</v>
      </c>
      <c r="J51" s="25">
        <f t="shared" si="5"/>
        <v>0</v>
      </c>
    </row>
    <row r="52" spans="1:10" s="24" customFormat="1" ht="12">
      <c r="A52" s="41">
        <v>25</v>
      </c>
      <c r="B52" s="50" t="s">
        <v>68</v>
      </c>
      <c r="C52" s="6"/>
      <c r="D52" s="6"/>
      <c r="E52" s="6"/>
      <c r="F52" s="6"/>
      <c r="G52" s="6"/>
      <c r="H52" s="6"/>
      <c r="I52" s="6"/>
      <c r="J52" s="12"/>
    </row>
    <row r="53" spans="1:10" s="24" customFormat="1" ht="12">
      <c r="A53" s="41">
        <v>26</v>
      </c>
      <c r="B53" s="50" t="s">
        <v>69</v>
      </c>
      <c r="C53" s="6">
        <v>2107050</v>
      </c>
      <c r="D53" s="6">
        <v>1400000</v>
      </c>
      <c r="E53" s="6">
        <v>700000</v>
      </c>
      <c r="F53" s="6"/>
      <c r="G53" s="6"/>
      <c r="H53" s="6"/>
      <c r="I53" s="6"/>
      <c r="J53" s="12"/>
    </row>
    <row r="54" spans="1:10" s="24" customFormat="1" ht="12">
      <c r="A54" s="41">
        <v>27</v>
      </c>
      <c r="B54" s="54" t="s">
        <v>70</v>
      </c>
      <c r="C54" s="21">
        <v>2782000</v>
      </c>
      <c r="D54" s="6">
        <v>1965606</v>
      </c>
      <c r="E54" s="6">
        <v>4221830</v>
      </c>
      <c r="F54" s="6">
        <v>4645030</v>
      </c>
      <c r="G54" s="6">
        <v>2943230</v>
      </c>
      <c r="H54" s="6">
        <v>1250000</v>
      </c>
      <c r="I54" s="6">
        <v>625000</v>
      </c>
      <c r="J54" s="12">
        <v>0</v>
      </c>
    </row>
    <row r="55" spans="1:10" s="24" customFormat="1" ht="13.5">
      <c r="A55" s="41">
        <v>28</v>
      </c>
      <c r="B55" s="54" t="s">
        <v>17</v>
      </c>
      <c r="C55" s="21"/>
      <c r="D55" s="6"/>
      <c r="E55" s="6"/>
      <c r="F55" s="6"/>
      <c r="G55" s="6"/>
      <c r="H55" s="6"/>
      <c r="I55" s="6"/>
      <c r="J55" s="12"/>
    </row>
    <row r="56" spans="1:10" s="24" customFormat="1" ht="12">
      <c r="A56" s="41">
        <v>29</v>
      </c>
      <c r="B56" s="54" t="s">
        <v>71</v>
      </c>
      <c r="C56" s="21">
        <f>SUM(C57:C59)</f>
        <v>103170</v>
      </c>
      <c r="D56" s="21">
        <f aca="true" t="shared" si="6" ref="D56:I56">SUM(D57:D59)</f>
        <v>189612</v>
      </c>
      <c r="E56" s="21">
        <f t="shared" si="6"/>
        <v>0</v>
      </c>
      <c r="F56" s="21">
        <f t="shared" si="6"/>
        <v>0</v>
      </c>
      <c r="G56" s="21">
        <f t="shared" si="6"/>
        <v>0</v>
      </c>
      <c r="H56" s="21">
        <f t="shared" si="6"/>
        <v>0</v>
      </c>
      <c r="I56" s="21">
        <f t="shared" si="6"/>
        <v>0</v>
      </c>
      <c r="J56" s="12">
        <f>SUM(J57:J59)</f>
        <v>0</v>
      </c>
    </row>
    <row r="57" spans="1:10" s="24" customFormat="1" ht="12">
      <c r="A57" s="41">
        <v>30</v>
      </c>
      <c r="B57" s="55" t="s">
        <v>72</v>
      </c>
      <c r="C57" s="21"/>
      <c r="D57" s="6"/>
      <c r="E57" s="6"/>
      <c r="F57" s="6"/>
      <c r="G57" s="6"/>
      <c r="H57" s="6"/>
      <c r="I57" s="6"/>
      <c r="J57" s="12"/>
    </row>
    <row r="58" spans="1:10" s="24" customFormat="1" ht="12">
      <c r="A58" s="41">
        <v>31</v>
      </c>
      <c r="B58" s="56" t="s">
        <v>73</v>
      </c>
      <c r="C58" s="21"/>
      <c r="D58" s="6"/>
      <c r="E58" s="6"/>
      <c r="F58" s="6"/>
      <c r="G58" s="6"/>
      <c r="H58" s="6"/>
      <c r="I58" s="6"/>
      <c r="J58" s="12"/>
    </row>
    <row r="59" spans="1:10" s="24" customFormat="1" ht="12">
      <c r="A59" s="41">
        <v>32</v>
      </c>
      <c r="B59" s="57" t="s">
        <v>74</v>
      </c>
      <c r="C59" s="21">
        <v>103170</v>
      </c>
      <c r="D59" s="6">
        <v>189612</v>
      </c>
      <c r="E59" s="6"/>
      <c r="F59" s="6"/>
      <c r="G59" s="6"/>
      <c r="H59" s="6"/>
      <c r="I59" s="6"/>
      <c r="J59" s="12"/>
    </row>
    <row r="60" spans="1:10" s="24" customFormat="1" ht="36">
      <c r="A60" s="78">
        <v>33</v>
      </c>
      <c r="B60" s="58" t="s">
        <v>0</v>
      </c>
      <c r="C60" s="21">
        <f>SUM(C61:C64)</f>
        <v>0</v>
      </c>
      <c r="D60" s="21">
        <f aca="true" t="shared" si="7" ref="D60:J60">SUM(D61:D64)</f>
        <v>0</v>
      </c>
      <c r="E60" s="21">
        <f t="shared" si="7"/>
        <v>0</v>
      </c>
      <c r="F60" s="21">
        <f t="shared" si="7"/>
        <v>0</v>
      </c>
      <c r="G60" s="21">
        <f t="shared" si="7"/>
        <v>0</v>
      </c>
      <c r="H60" s="21">
        <f t="shared" si="7"/>
        <v>0</v>
      </c>
      <c r="I60" s="21">
        <f t="shared" si="7"/>
        <v>0</v>
      </c>
      <c r="J60" s="31">
        <f t="shared" si="7"/>
        <v>0</v>
      </c>
    </row>
    <row r="61" spans="1:10" s="24" customFormat="1" ht="12">
      <c r="A61" s="87"/>
      <c r="B61" s="59" t="s">
        <v>1</v>
      </c>
      <c r="C61" s="21"/>
      <c r="D61" s="6"/>
      <c r="E61" s="6"/>
      <c r="F61" s="6"/>
      <c r="G61" s="6"/>
      <c r="H61" s="6"/>
      <c r="I61" s="6"/>
      <c r="J61" s="12"/>
    </row>
    <row r="62" spans="1:10" s="24" customFormat="1" ht="12">
      <c r="A62" s="87"/>
      <c r="B62" s="59" t="s">
        <v>2</v>
      </c>
      <c r="C62" s="21"/>
      <c r="D62" s="6"/>
      <c r="E62" s="6"/>
      <c r="F62" s="6"/>
      <c r="G62" s="6"/>
      <c r="H62" s="6"/>
      <c r="I62" s="6"/>
      <c r="J62" s="12"/>
    </row>
    <row r="63" spans="1:10" s="24" customFormat="1" ht="12">
      <c r="A63" s="87"/>
      <c r="B63" s="59" t="s">
        <v>3</v>
      </c>
      <c r="C63" s="32"/>
      <c r="D63" s="7"/>
      <c r="E63" s="7"/>
      <c r="F63" s="7"/>
      <c r="G63" s="7"/>
      <c r="H63" s="7"/>
      <c r="I63" s="7"/>
      <c r="J63" s="13"/>
    </row>
    <row r="64" spans="1:10" s="24" customFormat="1" ht="12.75" thickBot="1">
      <c r="A64" s="88"/>
      <c r="B64" s="60" t="s">
        <v>4</v>
      </c>
      <c r="C64" s="33"/>
      <c r="D64" s="8"/>
      <c r="E64" s="8"/>
      <c r="F64" s="8"/>
      <c r="G64" s="8"/>
      <c r="H64" s="8"/>
      <c r="I64" s="8"/>
      <c r="J64" s="14"/>
    </row>
    <row r="65" spans="1:10" s="24" customFormat="1" ht="24.75" thickBot="1">
      <c r="A65" s="40">
        <v>34</v>
      </c>
      <c r="B65" s="61" t="s">
        <v>21</v>
      </c>
      <c r="C65" s="34">
        <f>SUM(C51-C60)/C11</f>
        <v>0.0666</v>
      </c>
      <c r="D65" s="34">
        <f aca="true" t="shared" si="8" ref="D65:J65">SUM(D51-D60)/D11</f>
        <v>0.0384</v>
      </c>
      <c r="E65" s="34">
        <f t="shared" si="8"/>
        <v>0.0504</v>
      </c>
      <c r="F65" s="34">
        <f t="shared" si="8"/>
        <v>0.0438</v>
      </c>
      <c r="G65" s="34">
        <f t="shared" si="8"/>
        <v>0.0312</v>
      </c>
      <c r="H65" s="34">
        <f t="shared" si="8"/>
        <v>0.0139</v>
      </c>
      <c r="I65" s="34">
        <f t="shared" si="8"/>
        <v>0.0069</v>
      </c>
      <c r="J65" s="35">
        <f t="shared" si="8"/>
        <v>0</v>
      </c>
    </row>
    <row r="66" spans="1:10" s="29" customFormat="1" ht="12" thickBot="1">
      <c r="A66" s="36">
        <v>1</v>
      </c>
      <c r="B66" s="28">
        <v>2</v>
      </c>
      <c r="C66" s="64">
        <v>3</v>
      </c>
      <c r="D66" s="64">
        <v>4</v>
      </c>
      <c r="E66" s="64">
        <v>5</v>
      </c>
      <c r="F66" s="64">
        <v>6</v>
      </c>
      <c r="G66" s="64">
        <v>7</v>
      </c>
      <c r="H66" s="64">
        <v>8</v>
      </c>
      <c r="I66" s="64">
        <v>9</v>
      </c>
      <c r="J66" s="65">
        <v>10</v>
      </c>
    </row>
    <row r="67" spans="1:12" s="24" customFormat="1" ht="24.75" thickBot="1">
      <c r="A67" s="68">
        <v>35</v>
      </c>
      <c r="B67" s="61" t="s">
        <v>5</v>
      </c>
      <c r="C67" s="23">
        <f>SUM(C68:C73)</f>
        <v>3051074</v>
      </c>
      <c r="D67" s="23">
        <f aca="true" t="shared" si="9" ref="D67:J67">SUM(D68:D73)</f>
        <v>2804143</v>
      </c>
      <c r="E67" s="23">
        <f t="shared" si="9"/>
        <v>1989967</v>
      </c>
      <c r="F67" s="23">
        <f t="shared" si="9"/>
        <v>2221367</v>
      </c>
      <c r="G67" s="23">
        <f t="shared" si="9"/>
        <v>2111267</v>
      </c>
      <c r="H67" s="23">
        <f t="shared" si="9"/>
        <v>2002997</v>
      </c>
      <c r="I67" s="23">
        <f t="shared" si="9"/>
        <v>864067</v>
      </c>
      <c r="J67" s="25">
        <f t="shared" si="9"/>
        <v>845268</v>
      </c>
      <c r="L67" s="37"/>
    </row>
    <row r="68" spans="1:11" s="24" customFormat="1" ht="12">
      <c r="A68" s="41">
        <v>36</v>
      </c>
      <c r="B68" s="54" t="s">
        <v>6</v>
      </c>
      <c r="C68" s="21">
        <v>760084</v>
      </c>
      <c r="D68" s="6">
        <v>826087</v>
      </c>
      <c r="E68" s="6">
        <v>786400</v>
      </c>
      <c r="F68" s="6">
        <v>721100</v>
      </c>
      <c r="G68" s="6"/>
      <c r="H68" s="6"/>
      <c r="I68" s="6"/>
      <c r="J68" s="12"/>
      <c r="K68" s="24" t="s">
        <v>20</v>
      </c>
    </row>
    <row r="69" spans="1:10" s="24" customFormat="1" ht="12">
      <c r="A69" s="41">
        <v>37</v>
      </c>
      <c r="B69" s="54" t="s">
        <v>7</v>
      </c>
      <c r="C69" s="21">
        <v>2290990</v>
      </c>
      <c r="D69" s="6">
        <v>1817907</v>
      </c>
      <c r="E69" s="6">
        <v>725400</v>
      </c>
      <c r="F69" s="6">
        <v>1162100</v>
      </c>
      <c r="G69" s="6">
        <v>1823100</v>
      </c>
      <c r="H69" s="6">
        <v>1763830</v>
      </c>
      <c r="I69" s="6">
        <v>655900</v>
      </c>
      <c r="J69" s="12">
        <v>637100</v>
      </c>
    </row>
    <row r="70" spans="1:10" s="24" customFormat="1" ht="24">
      <c r="A70" s="41">
        <v>38</v>
      </c>
      <c r="B70" s="62" t="s">
        <v>8</v>
      </c>
      <c r="C70" s="21"/>
      <c r="D70" s="21"/>
      <c r="E70" s="21">
        <v>208167</v>
      </c>
      <c r="F70" s="21">
        <v>208167</v>
      </c>
      <c r="G70" s="21">
        <v>208167</v>
      </c>
      <c r="H70" s="21">
        <v>208167</v>
      </c>
      <c r="I70" s="21">
        <v>208167</v>
      </c>
      <c r="J70" s="31">
        <v>208168</v>
      </c>
    </row>
    <row r="71" spans="1:10" s="24" customFormat="1" ht="24">
      <c r="A71" s="41">
        <v>39</v>
      </c>
      <c r="B71" s="58" t="s">
        <v>9</v>
      </c>
      <c r="C71" s="32"/>
      <c r="D71" s="32"/>
      <c r="E71" s="32"/>
      <c r="F71" s="32"/>
      <c r="G71" s="32"/>
      <c r="H71" s="32"/>
      <c r="I71" s="32"/>
      <c r="J71" s="38"/>
    </row>
    <row r="72" spans="1:10" s="24" customFormat="1" ht="24">
      <c r="A72" s="41">
        <v>40</v>
      </c>
      <c r="B72" s="58" t="s">
        <v>10</v>
      </c>
      <c r="C72" s="32"/>
      <c r="D72" s="32">
        <v>160149</v>
      </c>
      <c r="E72" s="32">
        <v>270000</v>
      </c>
      <c r="F72" s="32">
        <v>130000</v>
      </c>
      <c r="G72" s="32">
        <v>80000</v>
      </c>
      <c r="H72" s="32">
        <v>31000</v>
      </c>
      <c r="I72" s="32"/>
      <c r="J72" s="38"/>
    </row>
    <row r="73" spans="1:10" s="24" customFormat="1" ht="36">
      <c r="A73" s="77">
        <v>41</v>
      </c>
      <c r="B73" s="62" t="s">
        <v>11</v>
      </c>
      <c r="C73" s="21">
        <f>SUM(C74:C77)</f>
        <v>0</v>
      </c>
      <c r="D73" s="21">
        <f aca="true" t="shared" si="10" ref="D73:I73">SUM(D74:D77)</f>
        <v>0</v>
      </c>
      <c r="E73" s="21">
        <f t="shared" si="10"/>
        <v>0</v>
      </c>
      <c r="F73" s="21">
        <f t="shared" si="10"/>
        <v>0</v>
      </c>
      <c r="G73" s="21">
        <f t="shared" si="10"/>
        <v>0</v>
      </c>
      <c r="H73" s="21">
        <f t="shared" si="10"/>
        <v>0</v>
      </c>
      <c r="I73" s="21">
        <f t="shared" si="10"/>
        <v>0</v>
      </c>
      <c r="J73" s="31">
        <f>SUM(J74:J77)</f>
        <v>0</v>
      </c>
    </row>
    <row r="74" spans="1:10" s="24" customFormat="1" ht="12">
      <c r="A74" s="77"/>
      <c r="B74" s="55" t="s">
        <v>12</v>
      </c>
      <c r="C74" s="21"/>
      <c r="D74" s="21"/>
      <c r="E74" s="21"/>
      <c r="F74" s="21"/>
      <c r="G74" s="21"/>
      <c r="H74" s="21"/>
      <c r="I74" s="21"/>
      <c r="J74" s="31"/>
    </row>
    <row r="75" spans="1:10" s="24" customFormat="1" ht="12">
      <c r="A75" s="77"/>
      <c r="B75" s="55" t="s">
        <v>13</v>
      </c>
      <c r="C75" s="21"/>
      <c r="D75" s="21"/>
      <c r="E75" s="21"/>
      <c r="F75" s="21"/>
      <c r="G75" s="21"/>
      <c r="H75" s="21"/>
      <c r="I75" s="21"/>
      <c r="J75" s="31"/>
    </row>
    <row r="76" spans="1:10" s="24" customFormat="1" ht="12">
      <c r="A76" s="78"/>
      <c r="B76" s="63" t="s">
        <v>14</v>
      </c>
      <c r="C76" s="32"/>
      <c r="D76" s="32"/>
      <c r="E76" s="32"/>
      <c r="F76" s="32"/>
      <c r="G76" s="32"/>
      <c r="H76" s="32"/>
      <c r="I76" s="32"/>
      <c r="J76" s="38"/>
    </row>
    <row r="77" spans="1:10" s="24" customFormat="1" ht="12.75" thickBot="1">
      <c r="A77" s="78"/>
      <c r="B77" s="63" t="s">
        <v>15</v>
      </c>
      <c r="C77" s="32"/>
      <c r="D77" s="32"/>
      <c r="E77" s="32"/>
      <c r="F77" s="32"/>
      <c r="G77" s="32"/>
      <c r="H77" s="32"/>
      <c r="I77" s="32"/>
      <c r="J77" s="38"/>
    </row>
    <row r="78" spans="1:10" s="24" customFormat="1" ht="24.75" thickBot="1">
      <c r="A78" s="40">
        <v>42</v>
      </c>
      <c r="B78" s="61" t="s">
        <v>16</v>
      </c>
      <c r="C78" s="15">
        <f aca="true" t="shared" si="11" ref="C78:J78">SUM(C67-C73)/C11</f>
        <v>0.0407</v>
      </c>
      <c r="D78" s="15">
        <f t="shared" si="11"/>
        <v>0.0303</v>
      </c>
      <c r="E78" s="15">
        <f t="shared" si="11"/>
        <v>0.0204</v>
      </c>
      <c r="F78" s="15">
        <f t="shared" si="11"/>
        <v>0.021</v>
      </c>
      <c r="G78" s="15">
        <f t="shared" si="11"/>
        <v>0.0224</v>
      </c>
      <c r="H78" s="15">
        <f t="shared" si="11"/>
        <v>0.0222</v>
      </c>
      <c r="I78" s="15">
        <f t="shared" si="11"/>
        <v>0.0096</v>
      </c>
      <c r="J78" s="16">
        <f t="shared" si="11"/>
        <v>0.0094</v>
      </c>
    </row>
    <row r="79" spans="1:12" s="71" customFormat="1" ht="12.75">
      <c r="A79" s="79" t="s">
        <v>18</v>
      </c>
      <c r="B79" s="79"/>
      <c r="C79" s="79"/>
      <c r="D79" s="79"/>
      <c r="E79" s="79"/>
      <c r="F79" s="79"/>
      <c r="G79" s="79"/>
      <c r="H79" s="79"/>
      <c r="I79" s="79"/>
      <c r="J79" s="79"/>
      <c r="K79" s="70"/>
      <c r="L79" s="70"/>
    </row>
    <row r="80" spans="1:12" ht="31.5" customHeight="1">
      <c r="A80" s="80" t="s">
        <v>31</v>
      </c>
      <c r="B80" s="80"/>
      <c r="C80" s="80"/>
      <c r="D80" s="80"/>
      <c r="E80" s="80"/>
      <c r="F80" s="80"/>
      <c r="G80" s="80"/>
      <c r="H80" s="80"/>
      <c r="I80" s="80"/>
      <c r="J80" s="80"/>
      <c r="K80" s="39"/>
      <c r="L80" s="39"/>
    </row>
    <row r="81" spans="1:10" ht="12">
      <c r="A81" s="39"/>
      <c r="B81" s="39"/>
      <c r="C81" s="39"/>
      <c r="D81" s="39"/>
      <c r="E81" s="39"/>
      <c r="F81" s="39"/>
      <c r="G81" s="39"/>
      <c r="H81" s="39"/>
      <c r="I81" s="39"/>
      <c r="J81" s="39"/>
    </row>
  </sheetData>
  <mergeCells count="12">
    <mergeCell ref="A79:J79"/>
    <mergeCell ref="A80:J80"/>
    <mergeCell ref="A5:J5"/>
    <mergeCell ref="B8:B9"/>
    <mergeCell ref="A8:A9"/>
    <mergeCell ref="C8:D8"/>
    <mergeCell ref="E8:J8"/>
    <mergeCell ref="A60:A64"/>
    <mergeCell ref="I1:J1"/>
    <mergeCell ref="A3:J3"/>
    <mergeCell ref="A4:J4"/>
    <mergeCell ref="A73:A77"/>
  </mergeCells>
  <printOptions horizontalCentered="1"/>
  <pageMargins left="0.11811023622047245" right="0.11811023622047245" top="0.7874015748031497" bottom="0.1968503937007874" header="0.5118110236220472" footer="0.5118110236220472"/>
  <pageSetup horizontalDpi="300" verticalDpi="300" orientation="landscape" paperSize="9" scale="72" r:id="rId1"/>
  <rowBreaks count="2" manualBreakCount="2">
    <brk id="33" max="9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2005-04-04T12:47:21Z</cp:lastPrinted>
  <dcterms:created xsi:type="dcterms:W3CDTF">2001-05-16T07:18:04Z</dcterms:created>
  <dcterms:modified xsi:type="dcterms:W3CDTF">2005-04-05T06:26:53Z</dcterms:modified>
  <cp:category/>
  <cp:version/>
  <cp:contentType/>
  <cp:contentStatus/>
</cp:coreProperties>
</file>