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2 - wydatki" sheetId="1" r:id="rId1"/>
  </sheets>
  <definedNames>
    <definedName name="_xlnm.Print_Area" localSheetId="0">'2 - wydatki'!$A$1:$M$305</definedName>
  </definedNames>
  <calcPr fullCalcOnLoad="1" fullPrecision="0"/>
</workbook>
</file>

<file path=xl/sharedStrings.xml><?xml version="1.0" encoding="utf-8"?>
<sst xmlns="http://schemas.openxmlformats.org/spreadsheetml/2006/main" count="271" uniqueCount="148">
  <si>
    <t>Komendy wojewódzkie Policji</t>
  </si>
  <si>
    <t>Ratownictwo medyczne</t>
  </si>
  <si>
    <t>Szpitale ogólne</t>
  </si>
  <si>
    <t>Dział</t>
  </si>
  <si>
    <t>TRANSPORT I ŁĄCZNOŚĆ</t>
  </si>
  <si>
    <t>TURYSTYKA</t>
  </si>
  <si>
    <t>GOSPODARKA MIESZKANIOWA</t>
  </si>
  <si>
    <t>DZIAŁALNOŚĆ USŁUGOWA</t>
  </si>
  <si>
    <t>ADMINISTRACJA PUBLICZNA</t>
  </si>
  <si>
    <t>URZĘDY NACZELNYCH ORGANÓW WŁADZY</t>
  </si>
  <si>
    <t>RÓŻNE ROZLICZENIA</t>
  </si>
  <si>
    <t>OŚWIATA I WYCHOWANIE</t>
  </si>
  <si>
    <t>OCHRONA ZDROWIA</t>
  </si>
  <si>
    <t>EDUKACYJNA OPIEKA WYCHOWAWCZA</t>
  </si>
  <si>
    <t>GOSPODARKA KOMUNALNA</t>
  </si>
  <si>
    <t>KULTURA I OCHRONA DZIEDZICTWA</t>
  </si>
  <si>
    <t>NARODOWEGO</t>
  </si>
  <si>
    <t>Rozdział</t>
  </si>
  <si>
    <t>Treść</t>
  </si>
  <si>
    <t>WYTWARZANIE I ZAOPATRYWANIE W ENERGIĘ</t>
  </si>
  <si>
    <t>ELEKTRYCZNĄ, GAZ I WODĘ</t>
  </si>
  <si>
    <t>Dostarczanie wody</t>
  </si>
  <si>
    <t>Drogi publiczne gminne</t>
  </si>
  <si>
    <t>Zadania w zakresie upowszechniania turystyki</t>
  </si>
  <si>
    <t>Gospodarka gruntami i nieruchomościami</t>
  </si>
  <si>
    <t>Opracowania geodezyjne i kartograficzne</t>
  </si>
  <si>
    <t>Pozostała działalność</t>
  </si>
  <si>
    <t>BEZPIECZEŃSTWO PUBLICZNE I OCHRONA</t>
  </si>
  <si>
    <t>PRZECIWPOŻAROWA</t>
  </si>
  <si>
    <t>Straż Miejska</t>
  </si>
  <si>
    <t>Szkoły podstawowe</t>
  </si>
  <si>
    <t>Gimnazja</t>
  </si>
  <si>
    <t>Lecznictwo ambulatoryjne</t>
  </si>
  <si>
    <t>Dodatki mieszkaniowe</t>
  </si>
  <si>
    <t>ŚRODOWISKA</t>
  </si>
  <si>
    <t>Gospodarka odpadami</t>
  </si>
  <si>
    <t>Urzędy naczelnych organów władzy państwowej,</t>
  </si>
  <si>
    <t>kontroli i ochrony prawa</t>
  </si>
  <si>
    <t>Obrona cywilna</t>
  </si>
  <si>
    <t>Ochotnicze straże pożarne</t>
  </si>
  <si>
    <t>Obrona narodowa</t>
  </si>
  <si>
    <t>GOSPODARKA KOMUNALNA I OCHRONA</t>
  </si>
  <si>
    <t>Oświetlenie ulic, placów i dróg</t>
  </si>
  <si>
    <t>Drogi publiczne powiatowe</t>
  </si>
  <si>
    <t>z tego:</t>
  </si>
  <si>
    <t>w tym:</t>
  </si>
  <si>
    <t>dotacje</t>
  </si>
  <si>
    <t>010</t>
  </si>
  <si>
    <t>ROLNICTWO I ŁOWIECTWO</t>
  </si>
  <si>
    <t>400</t>
  </si>
  <si>
    <t xml:space="preserve">URZĘDY NACZELNYCH ORGANÓW WŁADZY </t>
  </si>
  <si>
    <t>PAŃSTWOWEJ, KONTROLI I OCHRONY</t>
  </si>
  <si>
    <t>PRAWA ORAZ SĄDOWNICTWA</t>
  </si>
  <si>
    <t>OBSŁUGA DŁUGU PUBLICZNEGO</t>
  </si>
  <si>
    <t>KULTURA FIZYCZNA I SPORT</t>
  </si>
  <si>
    <t>OGÓŁEM</t>
  </si>
  <si>
    <t>Pomoc dla repatriantów</t>
  </si>
  <si>
    <t>01030</t>
  </si>
  <si>
    <t>Izby rolnicze</t>
  </si>
  <si>
    <t>Lokalny transport zbiorowy</t>
  </si>
  <si>
    <t>Plany zagospodarowania przestrzennego</t>
  </si>
  <si>
    <t>Obsługa papierów wartościowych, kredytów</t>
  </si>
  <si>
    <t>i pożyczek jednostek samorządu terytorialnego</t>
  </si>
  <si>
    <t>Dowożenie uczniów do szkół</t>
  </si>
  <si>
    <t>Komisje egzaminacyjne</t>
  </si>
  <si>
    <t>Przeciwdziałanie alkoholizmowi</t>
  </si>
  <si>
    <t xml:space="preserve">Zasiłki i pomoc w naturze oraz składki na </t>
  </si>
  <si>
    <t>ubezpieczenia społeczne</t>
  </si>
  <si>
    <t>Usługi opiekuńcze i specjalistyczne</t>
  </si>
  <si>
    <t>usługi opiekuńcze</t>
  </si>
  <si>
    <t>Przedszkola</t>
  </si>
  <si>
    <t>Przedszkola specjalne</t>
  </si>
  <si>
    <t>Kolonie i obozy dla młodzieży polonijnej w kraju</t>
  </si>
  <si>
    <t>Gospodarka ściekowa i ochrona wód</t>
  </si>
  <si>
    <t>Oczyszczanie miast i wsi</t>
  </si>
  <si>
    <t>Domy i ośrodki kultury, świetlice i kluby</t>
  </si>
  <si>
    <t>Ochrona i konserwacja zabytków</t>
  </si>
  <si>
    <t>Obiekty sportowe</t>
  </si>
  <si>
    <t>Zadania w zakresie kultury fizycznej i sportu</t>
  </si>
  <si>
    <t>Urzędy wojewódzkie</t>
  </si>
  <si>
    <t xml:space="preserve">PAŃSTWOWEJ, KONTROLI I OCHRONY </t>
  </si>
  <si>
    <t>w zł</t>
  </si>
  <si>
    <t>Licea ogólnokształcące</t>
  </si>
  <si>
    <t>zestawienie zbiorcze wg działów klasyfikacji budżetowej.</t>
  </si>
  <si>
    <t>według działów i rozdziałów klasyfikacji budżetowej</t>
  </si>
  <si>
    <t>01002</t>
  </si>
  <si>
    <t>Ochotnicze Hufce Pracy</t>
  </si>
  <si>
    <t>Dokształcanie i doskonalenie nauczycieli</t>
  </si>
  <si>
    <t>Biblioteki</t>
  </si>
  <si>
    <t>Pozostała działalność (promocja i informacja)</t>
  </si>
  <si>
    <t>Drogi publiczne wojewódzkie</t>
  </si>
  <si>
    <t>5. WYDATKI BUDŻETU GMINY W 2005 ROKU  związane z realizacją zadań z zakresu właściwości województwa</t>
  </si>
  <si>
    <t xml:space="preserve">Świadczenia rodzinne oraz składki na ubezpieczenia </t>
  </si>
  <si>
    <t>emerytalne i rentowe z ubezpieczenia społecznego</t>
  </si>
  <si>
    <t>Załącznik nr 2 
do Uchwały Nr XXXI/231/05 
Rady Miejskiej w Policach 
z dnia 30 marca 2005 roku</t>
  </si>
  <si>
    <t>6. WYDATKI GMINY NA POMOC FINANSOWĄ DLA POWIATU POLICKIEGO W 2005 ROKU</t>
  </si>
  <si>
    <t>Dostarczanie paliw gazowych</t>
  </si>
  <si>
    <t>POMOC SPOŁECZNA</t>
  </si>
  <si>
    <t>POLITYKI SPOŁECZNEJ</t>
  </si>
  <si>
    <t>POZOSTAŁE ZADANIA W ZAKRESIE</t>
  </si>
  <si>
    <t>ORAZ WYDATKI ZWIĄZANE Z ICH POBOREM</t>
  </si>
  <si>
    <t>NIEPOSIADAJĄCYCH OSOBOWOŚCI PRAWNEJ</t>
  </si>
  <si>
    <t xml:space="preserve">DOCHODY OD OSÓB PRAWNYCH, </t>
  </si>
  <si>
    <t>OD OSÓB FIZYCZNYCH I OD INNYCH JEDNOSTEK</t>
  </si>
  <si>
    <t xml:space="preserve"> I OCHRONA ŚRODOWISKA</t>
  </si>
  <si>
    <t>opiekuńcze</t>
  </si>
  <si>
    <t>Usługi opiekuńcze i specjalistyczne usługi</t>
  </si>
  <si>
    <t>Ośrodki wsparcia</t>
  </si>
  <si>
    <t>Pomoc materialna dla uczniów - stypendia</t>
  </si>
  <si>
    <t>Instytucje kultury fizycznej - Ośrodek Sportu i Rekreacji</t>
  </si>
  <si>
    <t xml:space="preserve">Pobór podatków, opłat i niepodatkowych </t>
  </si>
  <si>
    <t>należności budżetowych</t>
  </si>
  <si>
    <t>Wybory Prezydenta Rzeczpospolitej Polskiej</t>
  </si>
  <si>
    <t>Wybory do Sejmu i Senatu</t>
  </si>
  <si>
    <t>Straż Graniczna</t>
  </si>
  <si>
    <t>wydatki na obsługę długu</t>
  </si>
  <si>
    <t>wydatki z tytułu poręczeń i gwarancji</t>
  </si>
  <si>
    <t>wydatki majątkowe</t>
  </si>
  <si>
    <t>wydatki bieżące</t>
  </si>
  <si>
    <t>wynagrodzenia i pochodne od wynagrodzeń</t>
  </si>
  <si>
    <t>1. WYDATKI BUDŻETU GMINY W 2005 ROKU</t>
  </si>
  <si>
    <t>2. WYDATKI BUDŻETU GMINY W 2005 ROKU związane z realizacją zadań własnych.</t>
  </si>
  <si>
    <t>4. WYDATKI BUDŻETU GMINY W 2005 ROKU  związane z realizacją zadań z zakresu właściwości powiatu</t>
  </si>
  <si>
    <t>3. WYDATKI BUDŻETU GMINY W 2005 ROKU  związane z realizacją zadań z zakresu administracji rządowej</t>
  </si>
  <si>
    <t>Zakłady gospodarki mieszkaniowej</t>
  </si>
  <si>
    <t>Rady gmin</t>
  </si>
  <si>
    <t>Urzędy gmin</t>
  </si>
  <si>
    <t>Zadania ratownictwa górskiego i wodnego</t>
  </si>
  <si>
    <t xml:space="preserve">Uzupełnienie subwencji ogólnej dla jednostek </t>
  </si>
  <si>
    <t>samorządu terytorialnego</t>
  </si>
  <si>
    <t>Rezerwy ogólne i celowe</t>
  </si>
  <si>
    <t>Programy polityki zdrowotnej</t>
  </si>
  <si>
    <t>Ośrodki pomocy społecznej</t>
  </si>
  <si>
    <t>Żłobki</t>
  </si>
  <si>
    <t>Kolonie i obozy oraz inne formy wypoczynku dzieci</t>
  </si>
  <si>
    <t>OBRONA NARODOWA</t>
  </si>
  <si>
    <t>Pozostałe wydatki obronne</t>
  </si>
  <si>
    <t>i młodzieży szkolnej, a także szkolenia młodzieży</t>
  </si>
  <si>
    <t>Składki na ubezpieczenia zdrowotne opłacane za osoby</t>
  </si>
  <si>
    <t>pobierające niektóre świadczenia z pomocy społecznej</t>
  </si>
  <si>
    <t>oraz niektóre świadczenia rodzinne</t>
  </si>
  <si>
    <t>oraz innych zadań zleconych ustawami.</t>
  </si>
  <si>
    <t xml:space="preserve">          na podstawie porozumień.</t>
  </si>
  <si>
    <t>Wpływy i wydatki związane z gromadzeniem</t>
  </si>
  <si>
    <t>środków z opłat produktowych</t>
  </si>
  <si>
    <t xml:space="preserve"> </t>
  </si>
  <si>
    <t>Plan</t>
  </si>
  <si>
    <t>Wojewódzkie ośrodki doradztwa rolniczego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</si>
</sst>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u val="single"/>
      <sz val="9"/>
      <name val="Arial CE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3" fontId="0" fillId="0" borderId="19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3" fontId="0" fillId="0" borderId="13" xfId="0" applyNumberFormat="1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3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16" xfId="0" applyFont="1" applyBorder="1" applyAlignment="1">
      <alignment/>
    </xf>
    <xf numFmtId="3" fontId="5" fillId="0" borderId="39" xfId="0" applyNumberFormat="1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16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5" fillId="0" borderId="18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36" xfId="0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5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5"/>
  <sheetViews>
    <sheetView showGridLines="0" tabSelected="1" view="pageBreakPreview" zoomScale="88" zoomScaleSheetLayoutView="88" workbookViewId="0" topLeftCell="A52">
      <selection activeCell="C131" sqref="C131"/>
    </sheetView>
  </sheetViews>
  <sheetFormatPr defaultColWidth="9.00390625" defaultRowHeight="12"/>
  <cols>
    <col min="1" max="1" width="6.75390625" style="3" customWidth="1"/>
    <col min="2" max="5" width="9.125" style="3" customWidth="1"/>
    <col min="6" max="6" width="18.375" style="3" customWidth="1"/>
    <col min="7" max="7" width="13.625" style="3" customWidth="1"/>
    <col min="8" max="9" width="12.75390625" style="3" customWidth="1"/>
    <col min="10" max="10" width="15.875" style="3" customWidth="1"/>
    <col min="11" max="12" width="14.875" style="3" customWidth="1"/>
    <col min="13" max="13" width="13.625" style="3" customWidth="1"/>
    <col min="14" max="16384" width="9.125" style="3" customWidth="1"/>
  </cols>
  <sheetData>
    <row r="1" spans="11:13" ht="48" customHeight="1">
      <c r="K1" s="36"/>
      <c r="L1" s="164" t="s">
        <v>94</v>
      </c>
      <c r="M1" s="164"/>
    </row>
    <row r="2" spans="1:13" ht="15.75">
      <c r="A2" s="153" t="s">
        <v>120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8" customHeight="1">
      <c r="A3" s="154" t="s">
        <v>83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s="118" customFormat="1" ht="18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9" t="s">
        <v>81</v>
      </c>
    </row>
    <row r="5" spans="2:13" s="44" customFormat="1" ht="12.75">
      <c r="B5" s="132" t="s">
        <v>3</v>
      </c>
      <c r="C5" s="136" t="s">
        <v>18</v>
      </c>
      <c r="D5" s="137"/>
      <c r="E5" s="137"/>
      <c r="F5" s="138"/>
      <c r="G5" s="134" t="s">
        <v>146</v>
      </c>
      <c r="H5" s="161" t="s">
        <v>44</v>
      </c>
      <c r="I5" s="162"/>
      <c r="J5" s="162"/>
      <c r="K5" s="162"/>
      <c r="L5" s="162"/>
      <c r="M5" s="163"/>
    </row>
    <row r="6" spans="2:13" s="44" customFormat="1" ht="12.75">
      <c r="B6" s="133"/>
      <c r="C6" s="130"/>
      <c r="D6" s="139"/>
      <c r="E6" s="139"/>
      <c r="F6" s="140"/>
      <c r="G6" s="135"/>
      <c r="H6" s="144" t="s">
        <v>118</v>
      </c>
      <c r="I6" s="160" t="s">
        <v>45</v>
      </c>
      <c r="J6" s="160"/>
      <c r="K6" s="160"/>
      <c r="L6" s="160"/>
      <c r="M6" s="147" t="s">
        <v>117</v>
      </c>
    </row>
    <row r="7" spans="2:13" s="44" customFormat="1" ht="60.75" customHeight="1" thickBot="1">
      <c r="B7" s="152"/>
      <c r="C7" s="149"/>
      <c r="D7" s="150"/>
      <c r="E7" s="150"/>
      <c r="F7" s="151"/>
      <c r="G7" s="145"/>
      <c r="H7" s="145"/>
      <c r="I7" s="97" t="s">
        <v>46</v>
      </c>
      <c r="J7" s="97" t="s">
        <v>119</v>
      </c>
      <c r="K7" s="97" t="s">
        <v>115</v>
      </c>
      <c r="L7" s="97" t="s">
        <v>116</v>
      </c>
      <c r="M7" s="148"/>
    </row>
    <row r="8" spans="2:13" s="37" customFormat="1" ht="11.25">
      <c r="B8" s="12">
        <v>1</v>
      </c>
      <c r="C8" s="8">
        <v>2</v>
      </c>
      <c r="D8" s="9"/>
      <c r="E8" s="9"/>
      <c r="F8" s="17"/>
      <c r="G8" s="16">
        <v>3</v>
      </c>
      <c r="H8" s="16">
        <v>4</v>
      </c>
      <c r="I8" s="16">
        <v>5</v>
      </c>
      <c r="J8" s="16">
        <v>6</v>
      </c>
      <c r="K8" s="16">
        <v>7</v>
      </c>
      <c r="L8" s="16">
        <v>8</v>
      </c>
      <c r="M8" s="18">
        <v>9</v>
      </c>
    </row>
    <row r="9" spans="2:13" ht="12">
      <c r="B9" s="11"/>
      <c r="C9" s="1"/>
      <c r="D9" s="2"/>
      <c r="E9" s="2"/>
      <c r="F9" s="2"/>
      <c r="G9" s="1"/>
      <c r="H9" s="1"/>
      <c r="I9" s="1"/>
      <c r="J9" s="1"/>
      <c r="K9" s="1"/>
      <c r="L9" s="1"/>
      <c r="M9" s="100"/>
    </row>
    <row r="10" spans="2:13" ht="12">
      <c r="B10" s="50" t="s">
        <v>47</v>
      </c>
      <c r="C10" s="28" t="s">
        <v>48</v>
      </c>
      <c r="D10" s="51"/>
      <c r="E10" s="51"/>
      <c r="F10" s="51"/>
      <c r="G10" s="52">
        <f>SUM(H10+M10)</f>
        <v>10000</v>
      </c>
      <c r="H10" s="52">
        <f aca="true" t="shared" si="0" ref="H10:M10">SUM(H73)</f>
        <v>10000</v>
      </c>
      <c r="I10" s="52">
        <f t="shared" si="0"/>
        <v>0</v>
      </c>
      <c r="J10" s="52">
        <f t="shared" si="0"/>
        <v>0</v>
      </c>
      <c r="K10" s="52">
        <f t="shared" si="0"/>
        <v>0</v>
      </c>
      <c r="L10" s="52">
        <f t="shared" si="0"/>
        <v>0</v>
      </c>
      <c r="M10" s="34">
        <f t="shared" si="0"/>
        <v>0</v>
      </c>
    </row>
    <row r="11" spans="2:13" ht="12">
      <c r="B11" s="53"/>
      <c r="C11" s="15"/>
      <c r="D11" s="5"/>
      <c r="E11" s="5"/>
      <c r="F11" s="5"/>
      <c r="G11" s="39"/>
      <c r="H11" s="39"/>
      <c r="I11" s="39"/>
      <c r="J11" s="39"/>
      <c r="K11" s="39"/>
      <c r="L11" s="39"/>
      <c r="M11" s="33"/>
    </row>
    <row r="12" spans="2:13" ht="12">
      <c r="B12" s="53" t="s">
        <v>49</v>
      </c>
      <c r="C12" s="15" t="s">
        <v>19</v>
      </c>
      <c r="D12" s="5"/>
      <c r="E12" s="5"/>
      <c r="F12" s="5"/>
      <c r="G12" s="39"/>
      <c r="H12" s="39"/>
      <c r="I12" s="39"/>
      <c r="J12" s="39"/>
      <c r="K12" s="39"/>
      <c r="L12" s="39"/>
      <c r="M12" s="33"/>
    </row>
    <row r="13" spans="2:13" ht="12">
      <c r="B13" s="50"/>
      <c r="C13" s="28" t="s">
        <v>20</v>
      </c>
      <c r="D13" s="51"/>
      <c r="E13" s="51"/>
      <c r="F13" s="51"/>
      <c r="G13" s="52">
        <f>SUM(H13+M13)</f>
        <v>5369130</v>
      </c>
      <c r="H13" s="52">
        <f aca="true" t="shared" si="1" ref="H13:M13">SUM(H79)</f>
        <v>210000</v>
      </c>
      <c r="I13" s="52">
        <f t="shared" si="1"/>
        <v>0</v>
      </c>
      <c r="J13" s="52">
        <f t="shared" si="1"/>
        <v>0</v>
      </c>
      <c r="K13" s="52">
        <f t="shared" si="1"/>
        <v>0</v>
      </c>
      <c r="L13" s="52">
        <f t="shared" si="1"/>
        <v>0</v>
      </c>
      <c r="M13" s="34">
        <f t="shared" si="1"/>
        <v>5159130</v>
      </c>
    </row>
    <row r="14" spans="2:13" ht="12">
      <c r="B14" s="24"/>
      <c r="C14" s="15"/>
      <c r="D14" s="5"/>
      <c r="E14" s="5"/>
      <c r="F14" s="5"/>
      <c r="G14" s="39"/>
      <c r="H14" s="39"/>
      <c r="I14" s="39"/>
      <c r="J14" s="39"/>
      <c r="K14" s="39"/>
      <c r="L14" s="39"/>
      <c r="M14" s="33"/>
    </row>
    <row r="15" spans="2:13" ht="12">
      <c r="B15" s="54">
        <v>600</v>
      </c>
      <c r="C15" s="28" t="s">
        <v>4</v>
      </c>
      <c r="D15" s="51"/>
      <c r="E15" s="51"/>
      <c r="F15" s="51"/>
      <c r="G15" s="52">
        <f>SUM(H15+M15)</f>
        <v>6011057</v>
      </c>
      <c r="H15" s="52">
        <f aca="true" t="shared" si="2" ref="H15:M15">SUM(H84+H272+H287)</f>
        <v>5152421</v>
      </c>
      <c r="I15" s="52">
        <f t="shared" si="2"/>
        <v>0</v>
      </c>
      <c r="J15" s="52">
        <f t="shared" si="2"/>
        <v>0</v>
      </c>
      <c r="K15" s="52">
        <f t="shared" si="2"/>
        <v>0</v>
      </c>
      <c r="L15" s="52">
        <f t="shared" si="2"/>
        <v>0</v>
      </c>
      <c r="M15" s="34">
        <f t="shared" si="2"/>
        <v>858636</v>
      </c>
    </row>
    <row r="16" spans="2:13" ht="12">
      <c r="B16" s="24"/>
      <c r="C16" s="15"/>
      <c r="D16" s="5"/>
      <c r="E16" s="5"/>
      <c r="F16" s="5"/>
      <c r="G16" s="39"/>
      <c r="H16" s="39"/>
      <c r="I16" s="39"/>
      <c r="J16" s="39"/>
      <c r="K16" s="39"/>
      <c r="L16" s="39"/>
      <c r="M16" s="33"/>
    </row>
    <row r="17" spans="2:13" ht="12">
      <c r="B17" s="54">
        <v>630</v>
      </c>
      <c r="C17" s="28" t="s">
        <v>5</v>
      </c>
      <c r="D17" s="51"/>
      <c r="E17" s="51"/>
      <c r="F17" s="51"/>
      <c r="G17" s="52">
        <f>SUM(H17+M17)</f>
        <v>1317750</v>
      </c>
      <c r="H17" s="52">
        <f>SUM(H90)</f>
        <v>97750</v>
      </c>
      <c r="I17" s="52">
        <f>(I90)</f>
        <v>3000</v>
      </c>
      <c r="J17" s="52">
        <f>(J90)</f>
        <v>0</v>
      </c>
      <c r="K17" s="52">
        <f>(K90)</f>
        <v>0</v>
      </c>
      <c r="L17" s="52">
        <f>(L90)</f>
        <v>0</v>
      </c>
      <c r="M17" s="34">
        <f>(M90)</f>
        <v>1220000</v>
      </c>
    </row>
    <row r="18" spans="2:13" ht="12">
      <c r="B18" s="24"/>
      <c r="C18" s="15"/>
      <c r="D18" s="5"/>
      <c r="E18" s="5"/>
      <c r="F18" s="5"/>
      <c r="G18" s="39"/>
      <c r="H18" s="39"/>
      <c r="I18" s="39"/>
      <c r="J18" s="39"/>
      <c r="K18" s="39"/>
      <c r="L18" s="39"/>
      <c r="M18" s="33"/>
    </row>
    <row r="19" spans="2:13" ht="12">
      <c r="B19" s="54">
        <v>700</v>
      </c>
      <c r="C19" s="28" t="s">
        <v>6</v>
      </c>
      <c r="D19" s="51"/>
      <c r="E19" s="51"/>
      <c r="F19" s="51"/>
      <c r="G19" s="52">
        <f>SUM(H19+M19)</f>
        <v>5350000</v>
      </c>
      <c r="H19" s="52">
        <f aca="true" t="shared" si="3" ref="H19:M19">SUM(H95)</f>
        <v>2200000</v>
      </c>
      <c r="I19" s="52">
        <f t="shared" si="3"/>
        <v>2000000</v>
      </c>
      <c r="J19" s="52">
        <f t="shared" si="3"/>
        <v>20000</v>
      </c>
      <c r="K19" s="52">
        <f t="shared" si="3"/>
        <v>0</v>
      </c>
      <c r="L19" s="52">
        <f t="shared" si="3"/>
        <v>0</v>
      </c>
      <c r="M19" s="34">
        <f t="shared" si="3"/>
        <v>3150000</v>
      </c>
    </row>
    <row r="20" spans="2:13" ht="12">
      <c r="B20" s="24"/>
      <c r="C20" s="15"/>
      <c r="D20" s="5"/>
      <c r="E20" s="5"/>
      <c r="F20" s="5"/>
      <c r="G20" s="39"/>
      <c r="H20" s="39"/>
      <c r="I20" s="39"/>
      <c r="J20" s="39"/>
      <c r="K20" s="39"/>
      <c r="L20" s="39"/>
      <c r="M20" s="33"/>
    </row>
    <row r="21" spans="2:13" ht="12">
      <c r="B21" s="54">
        <v>710</v>
      </c>
      <c r="C21" s="28" t="s">
        <v>7</v>
      </c>
      <c r="D21" s="51"/>
      <c r="E21" s="51"/>
      <c r="F21" s="51"/>
      <c r="G21" s="52">
        <f>SUM(H21+M21)</f>
        <v>1503450</v>
      </c>
      <c r="H21" s="52">
        <f>SUM(H101)</f>
        <v>790000</v>
      </c>
      <c r="I21" s="52">
        <f>SUM(I108)</f>
        <v>0</v>
      </c>
      <c r="J21" s="52">
        <f>SUM(J101)</f>
        <v>32770</v>
      </c>
      <c r="K21" s="52">
        <f>SUM(K101)</f>
        <v>0</v>
      </c>
      <c r="L21" s="52">
        <f>SUM(L101)</f>
        <v>0</v>
      </c>
      <c r="M21" s="34">
        <f>SUM(M101)</f>
        <v>713450</v>
      </c>
    </row>
    <row r="22" spans="2:13" ht="12">
      <c r="B22" s="24"/>
      <c r="C22" s="15"/>
      <c r="D22" s="5"/>
      <c r="E22" s="5"/>
      <c r="F22" s="5"/>
      <c r="G22" s="39"/>
      <c r="H22" s="39"/>
      <c r="I22" s="39"/>
      <c r="J22" s="39"/>
      <c r="K22" s="39"/>
      <c r="L22" s="39"/>
      <c r="M22" s="33"/>
    </row>
    <row r="23" spans="2:13" ht="12">
      <c r="B23" s="54">
        <v>750</v>
      </c>
      <c r="C23" s="28" t="s">
        <v>8</v>
      </c>
      <c r="D23" s="51"/>
      <c r="E23" s="51"/>
      <c r="F23" s="51"/>
      <c r="G23" s="52">
        <f>SUM(H23+M23)</f>
        <v>9123707</v>
      </c>
      <c r="H23" s="52">
        <f>SUM(H108+H229)</f>
        <v>8716462</v>
      </c>
      <c r="I23" s="52">
        <f>(I108+I229)</f>
        <v>0</v>
      </c>
      <c r="J23" s="52">
        <f>(J108+J229)</f>
        <v>6133014</v>
      </c>
      <c r="K23" s="52">
        <f>(K108+K229)</f>
        <v>0</v>
      </c>
      <c r="L23" s="52">
        <f>(L108+L229)</f>
        <v>0</v>
      </c>
      <c r="M23" s="34">
        <f>(M108+M229)</f>
        <v>407245</v>
      </c>
    </row>
    <row r="24" spans="2:13" ht="12">
      <c r="B24" s="24"/>
      <c r="C24" s="15"/>
      <c r="D24" s="5"/>
      <c r="E24" s="5"/>
      <c r="F24" s="5"/>
      <c r="G24" s="39"/>
      <c r="H24" s="39"/>
      <c r="I24" s="39"/>
      <c r="J24" s="39"/>
      <c r="K24" s="39"/>
      <c r="L24" s="39"/>
      <c r="M24" s="33"/>
    </row>
    <row r="25" spans="2:13" ht="12">
      <c r="B25" s="24">
        <v>751</v>
      </c>
      <c r="C25" s="15" t="s">
        <v>50</v>
      </c>
      <c r="D25" s="5"/>
      <c r="E25" s="5"/>
      <c r="F25" s="5"/>
      <c r="G25" s="39"/>
      <c r="H25" s="39"/>
      <c r="I25" s="39"/>
      <c r="J25" s="39"/>
      <c r="K25" s="39"/>
      <c r="L25" s="39"/>
      <c r="M25" s="33"/>
    </row>
    <row r="26" spans="2:13" ht="12">
      <c r="B26" s="24"/>
      <c r="C26" s="15" t="s">
        <v>51</v>
      </c>
      <c r="D26" s="5"/>
      <c r="E26" s="5"/>
      <c r="F26" s="5"/>
      <c r="G26" s="39"/>
      <c r="H26" s="39"/>
      <c r="I26" s="39"/>
      <c r="J26" s="39"/>
      <c r="K26" s="39"/>
      <c r="L26" s="39"/>
      <c r="M26" s="33"/>
    </row>
    <row r="27" spans="2:13" ht="12">
      <c r="B27" s="54"/>
      <c r="C27" s="28" t="s">
        <v>52</v>
      </c>
      <c r="D27" s="51"/>
      <c r="E27" s="51"/>
      <c r="F27" s="51"/>
      <c r="G27" s="52">
        <f>SUM(H27+M27)</f>
        <v>6450</v>
      </c>
      <c r="H27" s="52">
        <f aca="true" t="shared" si="4" ref="H27:M27">SUM(H235)</f>
        <v>6450</v>
      </c>
      <c r="I27" s="52">
        <f t="shared" si="4"/>
        <v>0</v>
      </c>
      <c r="J27" s="52">
        <f t="shared" si="4"/>
        <v>6450</v>
      </c>
      <c r="K27" s="52">
        <f t="shared" si="4"/>
        <v>0</v>
      </c>
      <c r="L27" s="52">
        <f t="shared" si="4"/>
        <v>0</v>
      </c>
      <c r="M27" s="34">
        <f t="shared" si="4"/>
        <v>0</v>
      </c>
    </row>
    <row r="28" spans="2:13" ht="12">
      <c r="B28" s="120"/>
      <c r="C28" s="56"/>
      <c r="D28" s="57"/>
      <c r="E28" s="57"/>
      <c r="F28" s="57"/>
      <c r="G28" s="121"/>
      <c r="H28" s="121"/>
      <c r="I28" s="121"/>
      <c r="J28" s="121"/>
      <c r="K28" s="121"/>
      <c r="L28" s="121"/>
      <c r="M28" s="116"/>
    </row>
    <row r="29" spans="2:13" ht="12">
      <c r="B29" s="54">
        <v>752</v>
      </c>
      <c r="C29" s="28" t="s">
        <v>135</v>
      </c>
      <c r="D29" s="51"/>
      <c r="E29" s="51"/>
      <c r="F29" s="51"/>
      <c r="G29" s="52">
        <f>SUM(H29+M29)</f>
        <v>500</v>
      </c>
      <c r="H29" s="52">
        <f aca="true" t="shared" si="5" ref="H29:M29">SUM(H240)</f>
        <v>500</v>
      </c>
      <c r="I29" s="52">
        <f t="shared" si="5"/>
        <v>0</v>
      </c>
      <c r="J29" s="52">
        <f t="shared" si="5"/>
        <v>0</v>
      </c>
      <c r="K29" s="52">
        <f t="shared" si="5"/>
        <v>0</v>
      </c>
      <c r="L29" s="52">
        <f t="shared" si="5"/>
        <v>0</v>
      </c>
      <c r="M29" s="34">
        <f t="shared" si="5"/>
        <v>0</v>
      </c>
    </row>
    <row r="30" spans="2:13" ht="12">
      <c r="B30" s="24"/>
      <c r="C30" s="15"/>
      <c r="D30" s="5"/>
      <c r="E30" s="5"/>
      <c r="F30" s="5"/>
      <c r="G30" s="39"/>
      <c r="H30" s="39"/>
      <c r="I30" s="39"/>
      <c r="J30" s="39"/>
      <c r="K30" s="39"/>
      <c r="L30" s="39"/>
      <c r="M30" s="33"/>
    </row>
    <row r="31" spans="2:13" ht="12">
      <c r="B31" s="24">
        <v>754</v>
      </c>
      <c r="C31" s="15" t="s">
        <v>27</v>
      </c>
      <c r="D31" s="5"/>
      <c r="E31" s="5"/>
      <c r="F31" s="5"/>
      <c r="G31" s="39"/>
      <c r="H31" s="39"/>
      <c r="I31" s="39"/>
      <c r="J31" s="39"/>
      <c r="K31" s="39"/>
      <c r="L31" s="39"/>
      <c r="M31" s="33"/>
    </row>
    <row r="32" spans="2:13" ht="12">
      <c r="B32" s="54"/>
      <c r="C32" s="28" t="s">
        <v>28</v>
      </c>
      <c r="D32" s="51"/>
      <c r="E32" s="51"/>
      <c r="F32" s="51"/>
      <c r="G32" s="52">
        <f>SUM(H32+M32)</f>
        <v>1038329</v>
      </c>
      <c r="H32" s="52">
        <f>SUM(H117+H245)</f>
        <v>1020865</v>
      </c>
      <c r="I32" s="52">
        <f>(I117+I245)</f>
        <v>20000</v>
      </c>
      <c r="J32" s="52">
        <f>(J117+J245)</f>
        <v>600294</v>
      </c>
      <c r="K32" s="52">
        <f>(K117+K245)</f>
        <v>0</v>
      </c>
      <c r="L32" s="52">
        <f>(L117+L245)</f>
        <v>0</v>
      </c>
      <c r="M32" s="34">
        <f>(M117+M245)</f>
        <v>17464</v>
      </c>
    </row>
    <row r="33" spans="2:13" ht="12">
      <c r="B33" s="24"/>
      <c r="C33" s="15"/>
      <c r="D33" s="5"/>
      <c r="E33" s="5"/>
      <c r="F33" s="5"/>
      <c r="G33" s="39"/>
      <c r="H33" s="39"/>
      <c r="I33" s="39"/>
      <c r="J33" s="39"/>
      <c r="K33" s="39"/>
      <c r="L33" s="39"/>
      <c r="M33" s="33"/>
    </row>
    <row r="34" spans="2:13" ht="12">
      <c r="B34" s="24">
        <v>756</v>
      </c>
      <c r="C34" s="15" t="s">
        <v>102</v>
      </c>
      <c r="D34" s="5"/>
      <c r="E34" s="5"/>
      <c r="F34" s="5"/>
      <c r="G34" s="39"/>
      <c r="H34" s="39"/>
      <c r="I34" s="39"/>
      <c r="J34" s="39"/>
      <c r="K34" s="39"/>
      <c r="L34" s="39"/>
      <c r="M34" s="33"/>
    </row>
    <row r="35" spans="2:13" ht="12">
      <c r="B35" s="24"/>
      <c r="C35" s="15" t="s">
        <v>103</v>
      </c>
      <c r="D35" s="5"/>
      <c r="E35" s="5"/>
      <c r="F35" s="5"/>
      <c r="G35" s="39"/>
      <c r="H35" s="39"/>
      <c r="I35" s="39"/>
      <c r="J35" s="39"/>
      <c r="K35" s="39"/>
      <c r="L35" s="39"/>
      <c r="M35" s="33"/>
    </row>
    <row r="36" spans="2:13" ht="12">
      <c r="B36" s="24"/>
      <c r="C36" s="15" t="s">
        <v>101</v>
      </c>
      <c r="D36" s="5"/>
      <c r="E36" s="5"/>
      <c r="F36" s="5"/>
      <c r="G36" s="39"/>
      <c r="H36" s="39"/>
      <c r="I36" s="39"/>
      <c r="J36" s="39"/>
      <c r="K36" s="39"/>
      <c r="L36" s="39"/>
      <c r="M36" s="33"/>
    </row>
    <row r="37" spans="2:13" ht="12">
      <c r="B37" s="54"/>
      <c r="C37" s="28" t="s">
        <v>100</v>
      </c>
      <c r="D37" s="51"/>
      <c r="E37" s="51"/>
      <c r="F37" s="51"/>
      <c r="G37" s="52">
        <f>SUM(H37+M37)</f>
        <v>135000</v>
      </c>
      <c r="H37" s="52">
        <f aca="true" t="shared" si="6" ref="H37:M37">SUM(H129)</f>
        <v>135000</v>
      </c>
      <c r="I37" s="52">
        <f t="shared" si="6"/>
        <v>0</v>
      </c>
      <c r="J37" s="52">
        <f t="shared" si="6"/>
        <v>60000</v>
      </c>
      <c r="K37" s="52">
        <f t="shared" si="6"/>
        <v>0</v>
      </c>
      <c r="L37" s="52">
        <f t="shared" si="6"/>
        <v>0</v>
      </c>
      <c r="M37" s="34">
        <f t="shared" si="6"/>
        <v>0</v>
      </c>
    </row>
    <row r="38" spans="2:13" ht="12">
      <c r="B38" s="24"/>
      <c r="C38" s="15"/>
      <c r="D38" s="5"/>
      <c r="E38" s="5"/>
      <c r="F38" s="5"/>
      <c r="G38" s="39"/>
      <c r="H38" s="39"/>
      <c r="I38" s="39"/>
      <c r="J38" s="39"/>
      <c r="K38" s="39"/>
      <c r="L38" s="39"/>
      <c r="M38" s="33"/>
    </row>
    <row r="39" spans="2:13" ht="12">
      <c r="B39" s="54">
        <v>757</v>
      </c>
      <c r="C39" s="28" t="s">
        <v>53</v>
      </c>
      <c r="D39" s="51"/>
      <c r="E39" s="51"/>
      <c r="F39" s="51"/>
      <c r="G39" s="52">
        <f>SUM(H39+M39)</f>
        <v>389800</v>
      </c>
      <c r="H39" s="52">
        <f aca="true" t="shared" si="7" ref="H39:M39">SUM(H134)</f>
        <v>389800</v>
      </c>
      <c r="I39" s="52">
        <f t="shared" si="7"/>
        <v>0</v>
      </c>
      <c r="J39" s="52">
        <f t="shared" si="7"/>
        <v>0</v>
      </c>
      <c r="K39" s="52">
        <f t="shared" si="7"/>
        <v>189800</v>
      </c>
      <c r="L39" s="52">
        <f t="shared" si="7"/>
        <v>0</v>
      </c>
      <c r="M39" s="34">
        <f t="shared" si="7"/>
        <v>0</v>
      </c>
    </row>
    <row r="40" spans="2:13" ht="12">
      <c r="B40" s="24"/>
      <c r="C40" s="15"/>
      <c r="D40" s="5"/>
      <c r="E40" s="5"/>
      <c r="F40" s="5"/>
      <c r="G40" s="39"/>
      <c r="H40" s="39"/>
      <c r="I40" s="39"/>
      <c r="J40" s="39"/>
      <c r="K40" s="39"/>
      <c r="L40" s="39"/>
      <c r="M40" s="33"/>
    </row>
    <row r="41" spans="2:13" ht="12.75" thickBot="1">
      <c r="B41" s="25">
        <v>758</v>
      </c>
      <c r="C41" s="29" t="s">
        <v>10</v>
      </c>
      <c r="D41" s="14"/>
      <c r="E41" s="14"/>
      <c r="F41" s="14"/>
      <c r="G41" s="55">
        <f>SUM(H41+M41)</f>
        <v>1953113</v>
      </c>
      <c r="H41" s="55">
        <f aca="true" t="shared" si="8" ref="H41:M41">(H139)</f>
        <v>1953113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35">
        <f t="shared" si="8"/>
        <v>0</v>
      </c>
    </row>
    <row r="42" spans="2:13" s="37" customFormat="1" ht="12" thickBot="1">
      <c r="B42" s="21">
        <v>1</v>
      </c>
      <c r="C42" s="157">
        <v>2</v>
      </c>
      <c r="D42" s="158"/>
      <c r="E42" s="158"/>
      <c r="F42" s="159"/>
      <c r="G42" s="23">
        <v>3</v>
      </c>
      <c r="H42" s="23">
        <v>4</v>
      </c>
      <c r="I42" s="23">
        <v>5</v>
      </c>
      <c r="J42" s="23">
        <v>6</v>
      </c>
      <c r="K42" s="23">
        <v>7</v>
      </c>
      <c r="L42" s="23">
        <v>8</v>
      </c>
      <c r="M42" s="101">
        <v>9</v>
      </c>
    </row>
    <row r="43" spans="2:13" ht="12">
      <c r="B43" s="45"/>
      <c r="C43" s="94"/>
      <c r="D43" s="46"/>
      <c r="E43" s="46"/>
      <c r="F43" s="46"/>
      <c r="G43" s="95"/>
      <c r="H43" s="95"/>
      <c r="I43" s="95"/>
      <c r="J43" s="95"/>
      <c r="K43" s="95"/>
      <c r="L43" s="95"/>
      <c r="M43" s="47"/>
    </row>
    <row r="44" spans="2:13" ht="12">
      <c r="B44" s="54">
        <v>801</v>
      </c>
      <c r="C44" s="28" t="s">
        <v>11</v>
      </c>
      <c r="D44" s="51"/>
      <c r="E44" s="51"/>
      <c r="F44" s="51"/>
      <c r="G44" s="52">
        <f>SUM(H44+M44)</f>
        <v>28808326</v>
      </c>
      <c r="H44" s="52">
        <f aca="true" t="shared" si="9" ref="H44:M44">SUM(H145+H300)</f>
        <v>27766526</v>
      </c>
      <c r="I44" s="52">
        <f t="shared" si="9"/>
        <v>27000526</v>
      </c>
      <c r="J44" s="52">
        <f t="shared" si="9"/>
        <v>93750</v>
      </c>
      <c r="K44" s="52">
        <f t="shared" si="9"/>
        <v>0</v>
      </c>
      <c r="L44" s="52">
        <f t="shared" si="9"/>
        <v>0</v>
      </c>
      <c r="M44" s="34">
        <f t="shared" si="9"/>
        <v>1041800</v>
      </c>
    </row>
    <row r="45" spans="2:13" ht="12">
      <c r="B45" s="24"/>
      <c r="C45" s="15"/>
      <c r="D45" s="5"/>
      <c r="E45" s="5"/>
      <c r="F45" s="5"/>
      <c r="G45" s="39"/>
      <c r="H45" s="39"/>
      <c r="I45" s="39"/>
      <c r="J45" s="39"/>
      <c r="K45" s="39"/>
      <c r="L45" s="39"/>
      <c r="M45" s="33"/>
    </row>
    <row r="46" spans="2:13" ht="12">
      <c r="B46" s="54">
        <v>851</v>
      </c>
      <c r="C46" s="28" t="s">
        <v>12</v>
      </c>
      <c r="D46" s="51"/>
      <c r="E46" s="51"/>
      <c r="F46" s="51"/>
      <c r="G46" s="52">
        <f>SUM(H46+M46)</f>
        <v>837316</v>
      </c>
      <c r="H46" s="52">
        <f>SUM(H157)</f>
        <v>675316</v>
      </c>
      <c r="I46" s="52">
        <f>(I157)</f>
        <v>79000</v>
      </c>
      <c r="J46" s="52">
        <f>(J157)</f>
        <v>277716</v>
      </c>
      <c r="K46" s="52">
        <f>(K157)</f>
        <v>0</v>
      </c>
      <c r="L46" s="52">
        <f>(L157)</f>
        <v>0</v>
      </c>
      <c r="M46" s="34">
        <f>(M157)</f>
        <v>162000</v>
      </c>
    </row>
    <row r="47" spans="2:13" ht="12">
      <c r="B47" s="24"/>
      <c r="C47" s="15"/>
      <c r="D47" s="5"/>
      <c r="E47" s="5"/>
      <c r="F47" s="5"/>
      <c r="G47" s="39"/>
      <c r="H47" s="39"/>
      <c r="I47" s="39"/>
      <c r="J47" s="39"/>
      <c r="K47" s="39"/>
      <c r="L47" s="39"/>
      <c r="M47" s="33"/>
    </row>
    <row r="48" spans="2:13" ht="12">
      <c r="B48" s="54">
        <v>852</v>
      </c>
      <c r="C48" s="28" t="s">
        <v>97</v>
      </c>
      <c r="D48" s="51"/>
      <c r="E48" s="51"/>
      <c r="F48" s="51"/>
      <c r="G48" s="52">
        <f>SUM(H48+M48)</f>
        <v>15104100</v>
      </c>
      <c r="H48" s="52">
        <f aca="true" t="shared" si="10" ref="H48:M48">SUM(H166+H249)</f>
        <v>15039100</v>
      </c>
      <c r="I48" s="52">
        <f t="shared" si="10"/>
        <v>182000</v>
      </c>
      <c r="J48" s="52">
        <f t="shared" si="10"/>
        <v>2078735</v>
      </c>
      <c r="K48" s="52">
        <f t="shared" si="10"/>
        <v>0</v>
      </c>
      <c r="L48" s="52">
        <f t="shared" si="10"/>
        <v>0</v>
      </c>
      <c r="M48" s="34">
        <f t="shared" si="10"/>
        <v>65000</v>
      </c>
    </row>
    <row r="49" spans="2:13" ht="12">
      <c r="B49" s="87"/>
      <c r="C49" s="56"/>
      <c r="D49" s="57"/>
      <c r="E49" s="57"/>
      <c r="F49" s="57"/>
      <c r="G49" s="92"/>
      <c r="H49" s="57"/>
      <c r="I49" s="92"/>
      <c r="J49" s="56"/>
      <c r="K49" s="56"/>
      <c r="L49" s="56"/>
      <c r="M49" s="102"/>
    </row>
    <row r="50" spans="2:13" ht="12">
      <c r="B50" s="24">
        <v>853</v>
      </c>
      <c r="C50" s="15" t="s">
        <v>99</v>
      </c>
      <c r="D50" s="5"/>
      <c r="E50" s="5"/>
      <c r="F50" s="5"/>
      <c r="G50" s="93"/>
      <c r="H50" s="5"/>
      <c r="I50" s="93"/>
      <c r="J50" s="93"/>
      <c r="K50" s="93"/>
      <c r="L50" s="93"/>
      <c r="M50" s="103"/>
    </row>
    <row r="51" spans="2:13" ht="12">
      <c r="B51" s="54"/>
      <c r="C51" s="28" t="s">
        <v>98</v>
      </c>
      <c r="D51" s="51"/>
      <c r="E51" s="51"/>
      <c r="F51" s="51"/>
      <c r="G51" s="59">
        <f>SUM(H51+M51)</f>
        <v>679500</v>
      </c>
      <c r="H51" s="91">
        <f>SUM(H177)</f>
        <v>619500</v>
      </c>
      <c r="I51" s="59">
        <f>(I177)</f>
        <v>614500</v>
      </c>
      <c r="J51" s="59">
        <f>(J177)</f>
        <v>0</v>
      </c>
      <c r="K51" s="59">
        <f>(K177)</f>
        <v>0</v>
      </c>
      <c r="L51" s="59">
        <f>(L177)</f>
        <v>0</v>
      </c>
      <c r="M51" s="34">
        <f>(M177)</f>
        <v>60000</v>
      </c>
    </row>
    <row r="52" spans="2:13" ht="12">
      <c r="B52" s="10"/>
      <c r="C52" s="1"/>
      <c r="D52" s="2"/>
      <c r="E52" s="2"/>
      <c r="F52" s="2"/>
      <c r="G52" s="19"/>
      <c r="H52" s="19"/>
      <c r="I52" s="19"/>
      <c r="J52" s="19"/>
      <c r="K52" s="19"/>
      <c r="L52" s="19"/>
      <c r="M52" s="104"/>
    </row>
    <row r="53" spans="2:13" ht="12">
      <c r="B53" s="54">
        <v>854</v>
      </c>
      <c r="C53" s="28" t="s">
        <v>13</v>
      </c>
      <c r="D53" s="51"/>
      <c r="E53" s="51"/>
      <c r="F53" s="51"/>
      <c r="G53" s="52">
        <f>SUM(H53+M53)</f>
        <v>383000</v>
      </c>
      <c r="H53" s="52">
        <f aca="true" t="shared" si="11" ref="H53:M53">SUM(H183)</f>
        <v>383000</v>
      </c>
      <c r="I53" s="52">
        <f t="shared" si="11"/>
        <v>53000</v>
      </c>
      <c r="J53" s="52">
        <f t="shared" si="11"/>
        <v>0</v>
      </c>
      <c r="K53" s="52">
        <f t="shared" si="11"/>
        <v>0</v>
      </c>
      <c r="L53" s="52">
        <f t="shared" si="11"/>
        <v>0</v>
      </c>
      <c r="M53" s="34">
        <f t="shared" si="11"/>
        <v>0</v>
      </c>
    </row>
    <row r="54" spans="2:13" ht="12">
      <c r="B54" s="24"/>
      <c r="C54" s="15"/>
      <c r="D54" s="5"/>
      <c r="E54" s="5"/>
      <c r="F54" s="5"/>
      <c r="G54" s="39"/>
      <c r="H54" s="39"/>
      <c r="I54" s="39"/>
      <c r="J54" s="39"/>
      <c r="K54" s="39"/>
      <c r="L54" s="39"/>
      <c r="M54" s="33"/>
    </row>
    <row r="55" spans="2:13" ht="12">
      <c r="B55" s="24">
        <v>900</v>
      </c>
      <c r="C55" s="15" t="s">
        <v>14</v>
      </c>
      <c r="D55" s="5"/>
      <c r="E55" s="5"/>
      <c r="F55" s="5"/>
      <c r="G55" s="39"/>
      <c r="H55" s="39"/>
      <c r="I55" s="39"/>
      <c r="J55" s="39"/>
      <c r="K55" s="39"/>
      <c r="L55" s="39"/>
      <c r="M55" s="33"/>
    </row>
    <row r="56" spans="2:13" ht="12">
      <c r="B56" s="54"/>
      <c r="C56" s="28" t="s">
        <v>104</v>
      </c>
      <c r="D56" s="51"/>
      <c r="E56" s="51"/>
      <c r="F56" s="51"/>
      <c r="G56" s="52">
        <f>SUM(H56+M56)</f>
        <v>22291031</v>
      </c>
      <c r="H56" s="52">
        <f aca="true" t="shared" si="12" ref="H56:M56">SUM(H193)</f>
        <v>3786374</v>
      </c>
      <c r="I56" s="52">
        <f t="shared" si="12"/>
        <v>150000</v>
      </c>
      <c r="J56" s="52">
        <f t="shared" si="12"/>
        <v>173956</v>
      </c>
      <c r="K56" s="52">
        <f t="shared" si="12"/>
        <v>0</v>
      </c>
      <c r="L56" s="52">
        <f t="shared" si="12"/>
        <v>0</v>
      </c>
      <c r="M56" s="34">
        <f t="shared" si="12"/>
        <v>18504657</v>
      </c>
    </row>
    <row r="57" spans="2:13" ht="12">
      <c r="B57" s="24"/>
      <c r="C57" s="15"/>
      <c r="D57" s="5"/>
      <c r="E57" s="5"/>
      <c r="F57" s="5"/>
      <c r="G57" s="39"/>
      <c r="H57" s="39"/>
      <c r="I57" s="39"/>
      <c r="J57" s="39"/>
      <c r="K57" s="39"/>
      <c r="L57" s="39"/>
      <c r="M57" s="33"/>
    </row>
    <row r="58" spans="2:13" ht="12">
      <c r="B58" s="24">
        <v>921</v>
      </c>
      <c r="C58" s="15" t="s">
        <v>15</v>
      </c>
      <c r="D58" s="5"/>
      <c r="E58" s="5"/>
      <c r="F58" s="5"/>
      <c r="G58" s="39"/>
      <c r="H58" s="39"/>
      <c r="I58" s="39"/>
      <c r="J58" s="39"/>
      <c r="K58" s="39"/>
      <c r="L58" s="39"/>
      <c r="M58" s="33"/>
    </row>
    <row r="59" spans="2:13" ht="12">
      <c r="B59" s="54"/>
      <c r="C59" s="28" t="s">
        <v>16</v>
      </c>
      <c r="D59" s="51"/>
      <c r="E59" s="51"/>
      <c r="F59" s="51"/>
      <c r="G59" s="52">
        <f>SUM(H59+M59)</f>
        <v>3337750</v>
      </c>
      <c r="H59" s="52">
        <f aca="true" t="shared" si="13" ref="H59:M59">SUM(H205)</f>
        <v>3102750</v>
      </c>
      <c r="I59" s="52">
        <f t="shared" si="13"/>
        <v>2515000</v>
      </c>
      <c r="J59" s="52">
        <f t="shared" si="13"/>
        <v>47511</v>
      </c>
      <c r="K59" s="52">
        <f t="shared" si="13"/>
        <v>0</v>
      </c>
      <c r="L59" s="52">
        <f t="shared" si="13"/>
        <v>0</v>
      </c>
      <c r="M59" s="34">
        <f t="shared" si="13"/>
        <v>235000</v>
      </c>
    </row>
    <row r="60" spans="2:13" ht="12">
      <c r="B60" s="24"/>
      <c r="C60" s="56"/>
      <c r="D60" s="57"/>
      <c r="E60" s="57"/>
      <c r="F60" s="58"/>
      <c r="G60" s="39"/>
      <c r="H60" s="39"/>
      <c r="I60" s="39"/>
      <c r="J60" s="39"/>
      <c r="K60" s="39"/>
      <c r="L60" s="39"/>
      <c r="M60" s="33"/>
    </row>
    <row r="61" spans="2:13" ht="12.75" thickBot="1">
      <c r="B61" s="25">
        <v>926</v>
      </c>
      <c r="C61" s="128" t="s">
        <v>54</v>
      </c>
      <c r="D61" s="129"/>
      <c r="E61" s="129"/>
      <c r="F61" s="117"/>
      <c r="G61" s="112">
        <f>SUM(H61+M61)</f>
        <v>3190100</v>
      </c>
      <c r="H61" s="55">
        <f>SUM(H212)</f>
        <v>1802916</v>
      </c>
      <c r="I61" s="55">
        <f>(I212)</f>
        <v>500000</v>
      </c>
      <c r="J61" s="55">
        <f>(J212)</f>
        <v>663200</v>
      </c>
      <c r="K61" s="55">
        <f>(K212)</f>
        <v>0</v>
      </c>
      <c r="L61" s="55">
        <f>(L212)</f>
        <v>0</v>
      </c>
      <c r="M61" s="35">
        <f>SUM(M212)</f>
        <v>1387184</v>
      </c>
    </row>
    <row r="62" spans="2:13" ht="12">
      <c r="B62" s="10"/>
      <c r="C62" s="1"/>
      <c r="D62" s="2"/>
      <c r="E62" s="2"/>
      <c r="F62" s="30"/>
      <c r="G62" s="19"/>
      <c r="H62" s="19"/>
      <c r="I62" s="19"/>
      <c r="J62" s="19"/>
      <c r="K62" s="19"/>
      <c r="L62" s="19"/>
      <c r="M62" s="104"/>
    </row>
    <row r="63" spans="2:13" s="44" customFormat="1" ht="12.75">
      <c r="B63" s="42"/>
      <c r="C63" s="60" t="s">
        <v>55</v>
      </c>
      <c r="D63" s="61"/>
      <c r="E63" s="61"/>
      <c r="F63" s="62"/>
      <c r="G63" s="63">
        <f aca="true" t="shared" si="14" ref="G63:M63">SUM(G10+G13+G15+G17+G19+G21+G23+G27+G29+G32+G37+G39+G41+G44+G46+G48+G51+G53+G56+G59+G61)</f>
        <v>106839409</v>
      </c>
      <c r="H63" s="63">
        <f t="shared" si="14"/>
        <v>73857843</v>
      </c>
      <c r="I63" s="63">
        <f t="shared" si="14"/>
        <v>33117026</v>
      </c>
      <c r="J63" s="63">
        <f t="shared" si="14"/>
        <v>10187396</v>
      </c>
      <c r="K63" s="63">
        <f t="shared" si="14"/>
        <v>189800</v>
      </c>
      <c r="L63" s="63">
        <f t="shared" si="14"/>
        <v>0</v>
      </c>
      <c r="M63" s="105">
        <f t="shared" si="14"/>
        <v>32981566</v>
      </c>
    </row>
    <row r="64" spans="2:13" ht="12.75" thickBot="1">
      <c r="B64" s="20"/>
      <c r="C64" s="6"/>
      <c r="D64" s="7"/>
      <c r="E64" s="7"/>
      <c r="F64" s="32"/>
      <c r="G64" s="6"/>
      <c r="H64" s="6"/>
      <c r="I64" s="6"/>
      <c r="J64" s="6"/>
      <c r="K64" s="6"/>
      <c r="L64" s="6"/>
      <c r="M64" s="106"/>
    </row>
    <row r="65" spans="1:13" ht="15">
      <c r="A65" s="155" t="s">
        <v>121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</row>
    <row r="66" spans="1:13" ht="15.75" customHeight="1">
      <c r="A66" s="156" t="s">
        <v>84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</row>
    <row r="67" spans="1:13" s="118" customFormat="1" ht="15.75" customHeight="1" thickBo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99" t="s">
        <v>81</v>
      </c>
    </row>
    <row r="68" spans="1:13" s="98" customFormat="1" ht="12.75">
      <c r="A68" s="132" t="s">
        <v>3</v>
      </c>
      <c r="B68" s="134" t="s">
        <v>17</v>
      </c>
      <c r="C68" s="136" t="s">
        <v>18</v>
      </c>
      <c r="D68" s="137"/>
      <c r="E68" s="137"/>
      <c r="F68" s="138"/>
      <c r="G68" s="134" t="s">
        <v>146</v>
      </c>
      <c r="H68" s="141" t="s">
        <v>44</v>
      </c>
      <c r="I68" s="142"/>
      <c r="J68" s="142"/>
      <c r="K68" s="142"/>
      <c r="L68" s="142"/>
      <c r="M68" s="143"/>
    </row>
    <row r="69" spans="1:13" s="98" customFormat="1" ht="12.75">
      <c r="A69" s="133"/>
      <c r="B69" s="135"/>
      <c r="C69" s="130"/>
      <c r="D69" s="139"/>
      <c r="E69" s="139"/>
      <c r="F69" s="140"/>
      <c r="G69" s="135"/>
      <c r="H69" s="144" t="s">
        <v>118</v>
      </c>
      <c r="I69" s="146" t="s">
        <v>45</v>
      </c>
      <c r="J69" s="146"/>
      <c r="K69" s="146"/>
      <c r="L69" s="146"/>
      <c r="M69" s="147" t="s">
        <v>117</v>
      </c>
    </row>
    <row r="70" spans="1:13" s="98" customFormat="1" ht="57" customHeight="1" thickBot="1">
      <c r="A70" s="133"/>
      <c r="B70" s="135"/>
      <c r="C70" s="130"/>
      <c r="D70" s="139"/>
      <c r="E70" s="139"/>
      <c r="F70" s="140"/>
      <c r="G70" s="135"/>
      <c r="H70" s="145"/>
      <c r="I70" s="97" t="s">
        <v>46</v>
      </c>
      <c r="J70" s="97" t="s">
        <v>119</v>
      </c>
      <c r="K70" s="97" t="s">
        <v>115</v>
      </c>
      <c r="L70" s="97" t="s">
        <v>116</v>
      </c>
      <c r="M70" s="148"/>
    </row>
    <row r="71" spans="1:13" ht="12">
      <c r="A71" s="12">
        <v>1</v>
      </c>
      <c r="B71" s="16">
        <v>2</v>
      </c>
      <c r="C71" s="8">
        <v>3</v>
      </c>
      <c r="D71" s="9"/>
      <c r="E71" s="9"/>
      <c r="F71" s="17"/>
      <c r="G71" s="16">
        <v>4</v>
      </c>
      <c r="H71" s="16">
        <v>5</v>
      </c>
      <c r="I71" s="16">
        <v>6</v>
      </c>
      <c r="J71" s="16">
        <v>7</v>
      </c>
      <c r="K71" s="16">
        <v>8</v>
      </c>
      <c r="L71" s="16">
        <v>9</v>
      </c>
      <c r="M71" s="18">
        <v>10</v>
      </c>
    </row>
    <row r="72" spans="1:13" ht="12">
      <c r="A72" s="13"/>
      <c r="B72" s="15"/>
      <c r="C72" s="15"/>
      <c r="D72" s="5"/>
      <c r="E72" s="5"/>
      <c r="F72" s="5"/>
      <c r="G72" s="15"/>
      <c r="H72" s="15"/>
      <c r="I72" s="15"/>
      <c r="J72" s="15"/>
      <c r="K72" s="15"/>
      <c r="L72" s="15"/>
      <c r="M72" s="103"/>
    </row>
    <row r="73" spans="1:13" ht="12">
      <c r="A73" s="53" t="s">
        <v>47</v>
      </c>
      <c r="B73" s="64"/>
      <c r="C73" s="28" t="s">
        <v>48</v>
      </c>
      <c r="D73" s="51"/>
      <c r="E73" s="51"/>
      <c r="F73" s="51"/>
      <c r="G73" s="52">
        <f aca="true" t="shared" si="15" ref="G73:M73">SUM(G75:G76)</f>
        <v>10000</v>
      </c>
      <c r="H73" s="52">
        <f t="shared" si="15"/>
        <v>10000</v>
      </c>
      <c r="I73" s="52">
        <f t="shared" si="15"/>
        <v>0</v>
      </c>
      <c r="J73" s="52">
        <f t="shared" si="15"/>
        <v>0</v>
      </c>
      <c r="K73" s="52">
        <f t="shared" si="15"/>
        <v>0</v>
      </c>
      <c r="L73" s="52">
        <f t="shared" si="15"/>
        <v>0</v>
      </c>
      <c r="M73" s="34">
        <f t="shared" si="15"/>
        <v>0</v>
      </c>
    </row>
    <row r="74" spans="1:13" ht="12">
      <c r="A74" s="24"/>
      <c r="B74" s="27"/>
      <c r="C74" s="15"/>
      <c r="D74" s="5"/>
      <c r="E74" s="5"/>
      <c r="F74" s="5"/>
      <c r="G74" s="39"/>
      <c r="H74" s="39"/>
      <c r="I74" s="39"/>
      <c r="J74" s="39"/>
      <c r="K74" s="39"/>
      <c r="L74" s="39"/>
      <c r="M74" s="33"/>
    </row>
    <row r="75" spans="1:13" ht="12">
      <c r="A75" s="24"/>
      <c r="B75" s="65" t="s">
        <v>85</v>
      </c>
      <c r="C75" s="66" t="s">
        <v>147</v>
      </c>
      <c r="D75" s="67"/>
      <c r="E75" s="67"/>
      <c r="F75" s="67"/>
      <c r="G75" s="39">
        <f>SUM(H75+M75)</f>
        <v>4000</v>
      </c>
      <c r="H75" s="68">
        <v>4000</v>
      </c>
      <c r="I75" s="68"/>
      <c r="J75" s="68"/>
      <c r="K75" s="68"/>
      <c r="L75" s="68"/>
      <c r="M75" s="107"/>
    </row>
    <row r="76" spans="1:13" ht="12.75" thickBot="1">
      <c r="A76" s="69"/>
      <c r="B76" s="70" t="s">
        <v>57</v>
      </c>
      <c r="C76" s="71" t="s">
        <v>58</v>
      </c>
      <c r="D76" s="72"/>
      <c r="E76" s="72"/>
      <c r="F76" s="72"/>
      <c r="G76" s="38">
        <f>SUM(H76+M76)</f>
        <v>6000</v>
      </c>
      <c r="H76" s="38">
        <v>6000</v>
      </c>
      <c r="I76" s="38"/>
      <c r="J76" s="38"/>
      <c r="K76" s="38"/>
      <c r="L76" s="38"/>
      <c r="M76" s="96"/>
    </row>
    <row r="77" spans="1:13" ht="12.75" thickTop="1">
      <c r="A77" s="24"/>
      <c r="B77" s="27"/>
      <c r="C77" s="15"/>
      <c r="D77" s="5"/>
      <c r="E77" s="5"/>
      <c r="F77" s="5"/>
      <c r="G77" s="39"/>
      <c r="H77" s="39"/>
      <c r="I77" s="39"/>
      <c r="J77" s="39"/>
      <c r="K77" s="39"/>
      <c r="L77" s="39"/>
      <c r="M77" s="33"/>
    </row>
    <row r="78" spans="1:13" ht="12">
      <c r="A78" s="24">
        <v>400</v>
      </c>
      <c r="B78" s="27"/>
      <c r="C78" s="15" t="s">
        <v>19</v>
      </c>
      <c r="D78" s="5"/>
      <c r="E78" s="5"/>
      <c r="F78" s="5"/>
      <c r="G78" s="39"/>
      <c r="H78" s="39"/>
      <c r="I78" s="39"/>
      <c r="J78" s="39"/>
      <c r="K78" s="39"/>
      <c r="L78" s="39"/>
      <c r="M78" s="33"/>
    </row>
    <row r="79" spans="1:13" ht="12">
      <c r="A79" s="24"/>
      <c r="B79" s="64"/>
      <c r="C79" s="28" t="s">
        <v>20</v>
      </c>
      <c r="D79" s="51"/>
      <c r="E79" s="51"/>
      <c r="F79" s="51"/>
      <c r="G79" s="59">
        <f aca="true" t="shared" si="16" ref="G79:M79">SUM(G81:G82)</f>
        <v>5369130</v>
      </c>
      <c r="H79" s="59">
        <f t="shared" si="16"/>
        <v>210000</v>
      </c>
      <c r="I79" s="59">
        <f t="shared" si="16"/>
        <v>0</v>
      </c>
      <c r="J79" s="59">
        <f t="shared" si="16"/>
        <v>0</v>
      </c>
      <c r="K79" s="59">
        <f t="shared" si="16"/>
        <v>0</v>
      </c>
      <c r="L79" s="59">
        <f t="shared" si="16"/>
        <v>0</v>
      </c>
      <c r="M79" s="34">
        <f t="shared" si="16"/>
        <v>5159130</v>
      </c>
    </row>
    <row r="80" spans="1:13" ht="12">
      <c r="A80" s="24"/>
      <c r="B80" s="27"/>
      <c r="C80" s="15"/>
      <c r="D80" s="5"/>
      <c r="E80" s="5"/>
      <c r="F80" s="5"/>
      <c r="G80" s="39"/>
      <c r="H80" s="39"/>
      <c r="I80" s="39"/>
      <c r="J80" s="39"/>
      <c r="K80" s="39"/>
      <c r="L80" s="39"/>
      <c r="M80" s="33"/>
    </row>
    <row r="81" spans="1:13" ht="12">
      <c r="A81" s="24"/>
      <c r="B81" s="27">
        <v>40002</v>
      </c>
      <c r="C81" s="15" t="s">
        <v>21</v>
      </c>
      <c r="D81" s="5"/>
      <c r="E81" s="5"/>
      <c r="F81" s="5"/>
      <c r="G81" s="39">
        <f>SUM(H81+M81)</f>
        <v>5159130</v>
      </c>
      <c r="H81" s="39"/>
      <c r="I81" s="39"/>
      <c r="J81" s="39"/>
      <c r="K81" s="39"/>
      <c r="L81" s="39"/>
      <c r="M81" s="33">
        <v>5159130</v>
      </c>
    </row>
    <row r="82" spans="1:13" ht="12.75" thickBot="1">
      <c r="A82" s="69"/>
      <c r="B82" s="73">
        <v>40004</v>
      </c>
      <c r="C82" s="71" t="s">
        <v>96</v>
      </c>
      <c r="D82" s="72"/>
      <c r="E82" s="72"/>
      <c r="F82" s="72"/>
      <c r="G82" s="79">
        <f>SUM(H82+M82)</f>
        <v>210000</v>
      </c>
      <c r="H82" s="38">
        <v>210000</v>
      </c>
      <c r="I82" s="38"/>
      <c r="J82" s="38"/>
      <c r="K82" s="38"/>
      <c r="L82" s="38"/>
      <c r="M82" s="96"/>
    </row>
    <row r="83" spans="1:13" ht="12.75" thickTop="1">
      <c r="A83" s="24"/>
      <c r="B83" s="27"/>
      <c r="C83" s="15"/>
      <c r="D83" s="5"/>
      <c r="E83" s="5"/>
      <c r="F83" s="5"/>
      <c r="G83" s="39"/>
      <c r="H83" s="39"/>
      <c r="I83" s="39"/>
      <c r="J83" s="39"/>
      <c r="K83" s="39"/>
      <c r="L83" s="39"/>
      <c r="M83" s="33"/>
    </row>
    <row r="84" spans="1:13" ht="12">
      <c r="A84" s="24">
        <v>600</v>
      </c>
      <c r="B84" s="64"/>
      <c r="C84" s="28" t="s">
        <v>4</v>
      </c>
      <c r="D84" s="51"/>
      <c r="E84" s="51"/>
      <c r="F84" s="51"/>
      <c r="G84" s="52">
        <f aca="true" t="shared" si="17" ref="G84:M84">SUM(G86:G88)</f>
        <v>4961057</v>
      </c>
      <c r="H84" s="52">
        <f>SUM(H86:H88)</f>
        <v>4117421</v>
      </c>
      <c r="I84" s="52">
        <f t="shared" si="17"/>
        <v>0</v>
      </c>
      <c r="J84" s="52">
        <f t="shared" si="17"/>
        <v>0</v>
      </c>
      <c r="K84" s="52">
        <f t="shared" si="17"/>
        <v>0</v>
      </c>
      <c r="L84" s="52">
        <f t="shared" si="17"/>
        <v>0</v>
      </c>
      <c r="M84" s="34">
        <f t="shared" si="17"/>
        <v>843636</v>
      </c>
    </row>
    <row r="85" spans="1:13" ht="12">
      <c r="A85" s="24"/>
      <c r="B85" s="27"/>
      <c r="C85" s="15"/>
      <c r="D85" s="5"/>
      <c r="E85" s="5"/>
      <c r="F85" s="5"/>
      <c r="G85" s="39"/>
      <c r="H85" s="39"/>
      <c r="I85" s="39"/>
      <c r="J85" s="39"/>
      <c r="K85" s="39"/>
      <c r="L85" s="39"/>
      <c r="M85" s="33"/>
    </row>
    <row r="86" spans="1:13" ht="12">
      <c r="A86" s="24"/>
      <c r="B86" s="27">
        <v>60004</v>
      </c>
      <c r="C86" s="15" t="s">
        <v>59</v>
      </c>
      <c r="D86" s="5"/>
      <c r="E86" s="5"/>
      <c r="F86" s="5"/>
      <c r="G86" s="39">
        <f>SUM(H86+M86)</f>
        <v>3295421</v>
      </c>
      <c r="H86" s="39">
        <v>3295421</v>
      </c>
      <c r="I86" s="39"/>
      <c r="J86" s="39"/>
      <c r="K86" s="39"/>
      <c r="L86" s="39"/>
      <c r="M86" s="33"/>
    </row>
    <row r="87" spans="1:13" ht="12">
      <c r="A87" s="24"/>
      <c r="B87" s="27">
        <v>60016</v>
      </c>
      <c r="C87" s="15" t="s">
        <v>22</v>
      </c>
      <c r="D87" s="5"/>
      <c r="E87" s="5"/>
      <c r="F87" s="5"/>
      <c r="G87" s="39">
        <f>SUM(H87+M87)</f>
        <v>1618636</v>
      </c>
      <c r="H87" s="39">
        <v>775000</v>
      </c>
      <c r="I87" s="39"/>
      <c r="J87" s="39"/>
      <c r="K87" s="39"/>
      <c r="L87" s="39"/>
      <c r="M87" s="33">
        <v>843636</v>
      </c>
    </row>
    <row r="88" spans="1:13" ht="12.75" thickBot="1">
      <c r="A88" s="69"/>
      <c r="B88" s="73">
        <v>60095</v>
      </c>
      <c r="C88" s="71" t="s">
        <v>26</v>
      </c>
      <c r="D88" s="72"/>
      <c r="E88" s="72"/>
      <c r="F88" s="72"/>
      <c r="G88" s="38">
        <f>SUM(H88+M88)</f>
        <v>47000</v>
      </c>
      <c r="H88" s="38">
        <v>47000</v>
      </c>
      <c r="I88" s="38"/>
      <c r="J88" s="38"/>
      <c r="K88" s="38"/>
      <c r="L88" s="38"/>
      <c r="M88" s="96"/>
    </row>
    <row r="89" spans="1:13" ht="12.75" thickTop="1">
      <c r="A89" s="24"/>
      <c r="B89" s="27"/>
      <c r="C89" s="15"/>
      <c r="D89" s="5"/>
      <c r="E89" s="5"/>
      <c r="F89" s="5"/>
      <c r="G89" s="39"/>
      <c r="H89" s="39"/>
      <c r="I89" s="39"/>
      <c r="J89" s="39"/>
      <c r="K89" s="39"/>
      <c r="L89" s="39"/>
      <c r="M89" s="33"/>
    </row>
    <row r="90" spans="1:13" ht="12">
      <c r="A90" s="24">
        <v>630</v>
      </c>
      <c r="B90" s="64"/>
      <c r="C90" s="28" t="s">
        <v>5</v>
      </c>
      <c r="D90" s="51"/>
      <c r="E90" s="51"/>
      <c r="F90" s="51"/>
      <c r="G90" s="52">
        <f aca="true" t="shared" si="18" ref="G90:M90">SUM(G92:G93)</f>
        <v>1317750</v>
      </c>
      <c r="H90" s="52">
        <f t="shared" si="18"/>
        <v>97750</v>
      </c>
      <c r="I90" s="52">
        <f t="shared" si="18"/>
        <v>3000</v>
      </c>
      <c r="J90" s="52">
        <f t="shared" si="18"/>
        <v>0</v>
      </c>
      <c r="K90" s="52">
        <f t="shared" si="18"/>
        <v>0</v>
      </c>
      <c r="L90" s="52">
        <f t="shared" si="18"/>
        <v>0</v>
      </c>
      <c r="M90" s="34">
        <f t="shared" si="18"/>
        <v>1220000</v>
      </c>
    </row>
    <row r="91" spans="1:13" ht="12">
      <c r="A91" s="24"/>
      <c r="B91" s="27"/>
      <c r="C91" s="15"/>
      <c r="D91" s="5"/>
      <c r="E91" s="5"/>
      <c r="F91" s="5"/>
      <c r="G91" s="39"/>
      <c r="H91" s="39"/>
      <c r="I91" s="39"/>
      <c r="J91" s="39"/>
      <c r="K91" s="39"/>
      <c r="L91" s="39"/>
      <c r="M91" s="33"/>
    </row>
    <row r="92" spans="1:13" ht="12">
      <c r="A92" s="24"/>
      <c r="B92" s="27">
        <v>63003</v>
      </c>
      <c r="C92" s="15" t="s">
        <v>23</v>
      </c>
      <c r="D92" s="5"/>
      <c r="E92" s="5"/>
      <c r="F92" s="5"/>
      <c r="G92" s="39">
        <f>SUM(H92+M92)</f>
        <v>1231000</v>
      </c>
      <c r="H92" s="39">
        <v>11000</v>
      </c>
      <c r="I92" s="39">
        <v>3000</v>
      </c>
      <c r="J92" s="39"/>
      <c r="K92" s="39"/>
      <c r="L92" s="39"/>
      <c r="M92" s="33">
        <v>1220000</v>
      </c>
    </row>
    <row r="93" spans="1:13" ht="12.75" thickBot="1">
      <c r="A93" s="69"/>
      <c r="B93" s="73">
        <v>63095</v>
      </c>
      <c r="C93" s="71" t="s">
        <v>26</v>
      </c>
      <c r="D93" s="72"/>
      <c r="E93" s="72"/>
      <c r="F93" s="72"/>
      <c r="G93" s="38">
        <f>SUM(H93+M93)</f>
        <v>86750</v>
      </c>
      <c r="H93" s="38">
        <v>86750</v>
      </c>
      <c r="I93" s="38"/>
      <c r="J93" s="38"/>
      <c r="K93" s="38"/>
      <c r="L93" s="38"/>
      <c r="M93" s="96"/>
    </row>
    <row r="94" spans="1:13" ht="12.75" thickTop="1">
      <c r="A94" s="24"/>
      <c r="B94" s="27"/>
      <c r="C94" s="15"/>
      <c r="D94" s="5"/>
      <c r="E94" s="5"/>
      <c r="F94" s="5"/>
      <c r="G94" s="39"/>
      <c r="H94" s="39"/>
      <c r="I94" s="39"/>
      <c r="J94" s="39"/>
      <c r="K94" s="39"/>
      <c r="L94" s="39"/>
      <c r="M94" s="33"/>
    </row>
    <row r="95" spans="1:13" ht="12">
      <c r="A95" s="24">
        <v>700</v>
      </c>
      <c r="B95" s="64"/>
      <c r="C95" s="28" t="s">
        <v>6</v>
      </c>
      <c r="D95" s="51"/>
      <c r="E95" s="51"/>
      <c r="F95" s="51"/>
      <c r="G95" s="52">
        <f aca="true" t="shared" si="19" ref="G95:M95">SUM(G97:G99)</f>
        <v>5350000</v>
      </c>
      <c r="H95" s="52">
        <f t="shared" si="19"/>
        <v>2200000</v>
      </c>
      <c r="I95" s="52">
        <f t="shared" si="19"/>
        <v>2000000</v>
      </c>
      <c r="J95" s="52">
        <f t="shared" si="19"/>
        <v>20000</v>
      </c>
      <c r="K95" s="52">
        <f t="shared" si="19"/>
        <v>0</v>
      </c>
      <c r="L95" s="52">
        <f t="shared" si="19"/>
        <v>0</v>
      </c>
      <c r="M95" s="34">
        <f t="shared" si="19"/>
        <v>3150000</v>
      </c>
    </row>
    <row r="96" spans="1:13" ht="12">
      <c r="A96" s="24"/>
      <c r="B96" s="27"/>
      <c r="C96" s="15"/>
      <c r="D96" s="5"/>
      <c r="E96" s="5"/>
      <c r="F96" s="5"/>
      <c r="G96" s="39"/>
      <c r="H96" s="39"/>
      <c r="I96" s="39"/>
      <c r="J96" s="39"/>
      <c r="K96" s="39"/>
      <c r="L96" s="39"/>
      <c r="M96" s="33"/>
    </row>
    <row r="97" spans="1:13" ht="12">
      <c r="A97" s="24"/>
      <c r="B97" s="27">
        <v>70001</v>
      </c>
      <c r="C97" s="15" t="s">
        <v>124</v>
      </c>
      <c r="D97" s="5"/>
      <c r="E97" s="5"/>
      <c r="F97" s="5"/>
      <c r="G97" s="39">
        <f>SUM(H97+M97)</f>
        <v>2250000</v>
      </c>
      <c r="H97" s="39">
        <v>2000000</v>
      </c>
      <c r="I97" s="39">
        <v>2000000</v>
      </c>
      <c r="J97" s="39"/>
      <c r="K97" s="39"/>
      <c r="L97" s="39"/>
      <c r="M97" s="33">
        <v>250000</v>
      </c>
    </row>
    <row r="98" spans="1:13" ht="12">
      <c r="A98" s="24"/>
      <c r="B98" s="27">
        <v>70005</v>
      </c>
      <c r="C98" s="15" t="s">
        <v>24</v>
      </c>
      <c r="D98" s="5"/>
      <c r="E98" s="5"/>
      <c r="F98" s="5"/>
      <c r="G98" s="39">
        <f>SUM(H98+M98)</f>
        <v>150000</v>
      </c>
      <c r="H98" s="39">
        <v>150000</v>
      </c>
      <c r="I98" s="39"/>
      <c r="J98" s="39">
        <v>20000</v>
      </c>
      <c r="K98" s="39"/>
      <c r="L98" s="39"/>
      <c r="M98" s="33"/>
    </row>
    <row r="99" spans="1:13" ht="12.75" thickBot="1">
      <c r="A99" s="69"/>
      <c r="B99" s="73">
        <v>70095</v>
      </c>
      <c r="C99" s="71" t="s">
        <v>26</v>
      </c>
      <c r="D99" s="72"/>
      <c r="E99" s="72"/>
      <c r="F99" s="72"/>
      <c r="G99" s="38">
        <f>SUM(H99+M99)</f>
        <v>2950000</v>
      </c>
      <c r="H99" s="38">
        <v>50000</v>
      </c>
      <c r="I99" s="38"/>
      <c r="J99" s="38"/>
      <c r="K99" s="38"/>
      <c r="L99" s="38"/>
      <c r="M99" s="96">
        <v>2900000</v>
      </c>
    </row>
    <row r="100" spans="1:13" ht="12.75" thickTop="1">
      <c r="A100" s="24"/>
      <c r="B100" s="27"/>
      <c r="C100" s="15"/>
      <c r="D100" s="5"/>
      <c r="E100" s="5"/>
      <c r="F100" s="5"/>
      <c r="G100" s="39"/>
      <c r="H100" s="39"/>
      <c r="I100" s="39"/>
      <c r="J100" s="39"/>
      <c r="K100" s="39"/>
      <c r="L100" s="39"/>
      <c r="M100" s="33"/>
    </row>
    <row r="101" spans="1:13" ht="12">
      <c r="A101" s="24">
        <v>710</v>
      </c>
      <c r="B101" s="64"/>
      <c r="C101" s="28" t="s">
        <v>7</v>
      </c>
      <c r="D101" s="51"/>
      <c r="E101" s="51"/>
      <c r="F101" s="51"/>
      <c r="G101" s="52">
        <f aca="true" t="shared" si="20" ref="G101:M101">SUM(G103:G105)</f>
        <v>1503450</v>
      </c>
      <c r="H101" s="52">
        <f t="shared" si="20"/>
        <v>790000</v>
      </c>
      <c r="I101" s="52">
        <f t="shared" si="20"/>
        <v>0</v>
      </c>
      <c r="J101" s="52">
        <f t="shared" si="20"/>
        <v>32770</v>
      </c>
      <c r="K101" s="52">
        <f t="shared" si="20"/>
        <v>0</v>
      </c>
      <c r="L101" s="52">
        <f t="shared" si="20"/>
        <v>0</v>
      </c>
      <c r="M101" s="34">
        <f t="shared" si="20"/>
        <v>713450</v>
      </c>
    </row>
    <row r="102" spans="1:13" ht="12">
      <c r="A102" s="24"/>
      <c r="B102" s="27"/>
      <c r="C102" s="15"/>
      <c r="D102" s="5"/>
      <c r="E102" s="5"/>
      <c r="F102" s="5"/>
      <c r="G102" s="39"/>
      <c r="H102" s="39"/>
      <c r="I102" s="39"/>
      <c r="J102" s="39"/>
      <c r="K102" s="39"/>
      <c r="L102" s="39"/>
      <c r="M102" s="33"/>
    </row>
    <row r="103" spans="1:13" ht="12">
      <c r="A103" s="24"/>
      <c r="B103" s="27">
        <v>71004</v>
      </c>
      <c r="C103" s="15" t="s">
        <v>60</v>
      </c>
      <c r="D103" s="5"/>
      <c r="E103" s="5"/>
      <c r="F103" s="5"/>
      <c r="G103" s="39">
        <f>SUM(H103+M103)</f>
        <v>438000</v>
      </c>
      <c r="H103" s="39">
        <v>438000</v>
      </c>
      <c r="I103" s="39"/>
      <c r="J103" s="39">
        <v>12770</v>
      </c>
      <c r="K103" s="39"/>
      <c r="L103" s="39"/>
      <c r="M103" s="33"/>
    </row>
    <row r="104" spans="1:13" ht="12">
      <c r="A104" s="24"/>
      <c r="B104" s="27">
        <v>71014</v>
      </c>
      <c r="C104" s="15" t="s">
        <v>25</v>
      </c>
      <c r="D104" s="5"/>
      <c r="E104" s="5"/>
      <c r="F104" s="5"/>
      <c r="G104" s="39">
        <f>SUM(H104+M104)</f>
        <v>140000</v>
      </c>
      <c r="H104" s="39">
        <v>140000</v>
      </c>
      <c r="I104" s="39"/>
      <c r="J104" s="39"/>
      <c r="K104" s="39"/>
      <c r="L104" s="39"/>
      <c r="M104" s="33"/>
    </row>
    <row r="105" spans="1:13" ht="12.75" thickBot="1">
      <c r="A105" s="25"/>
      <c r="B105" s="26">
        <v>71095</v>
      </c>
      <c r="C105" s="29" t="s">
        <v>26</v>
      </c>
      <c r="D105" s="14"/>
      <c r="E105" s="14"/>
      <c r="F105" s="14"/>
      <c r="G105" s="55">
        <f>SUM(H105+M105)</f>
        <v>925450</v>
      </c>
      <c r="H105" s="55">
        <v>212000</v>
      </c>
      <c r="I105" s="55"/>
      <c r="J105" s="55">
        <v>20000</v>
      </c>
      <c r="K105" s="55"/>
      <c r="L105" s="55"/>
      <c r="M105" s="35">
        <v>713450</v>
      </c>
    </row>
    <row r="106" spans="1:13" s="37" customFormat="1" ht="12" thickBot="1">
      <c r="A106" s="21">
        <v>1</v>
      </c>
      <c r="B106" s="22">
        <v>2</v>
      </c>
      <c r="C106" s="157">
        <v>3</v>
      </c>
      <c r="D106" s="158"/>
      <c r="E106" s="158"/>
      <c r="F106" s="159"/>
      <c r="G106" s="23">
        <v>4</v>
      </c>
      <c r="H106" s="23">
        <v>5</v>
      </c>
      <c r="I106" s="23">
        <v>6</v>
      </c>
      <c r="J106" s="23">
        <v>7</v>
      </c>
      <c r="K106" s="23">
        <v>8</v>
      </c>
      <c r="L106" s="23">
        <v>9</v>
      </c>
      <c r="M106" s="101">
        <v>10</v>
      </c>
    </row>
    <row r="107" spans="1:13" ht="12">
      <c r="A107" s="24"/>
      <c r="B107" s="27"/>
      <c r="C107" s="15"/>
      <c r="D107" s="5"/>
      <c r="E107" s="5"/>
      <c r="F107" s="5"/>
      <c r="G107" s="39"/>
      <c r="H107" s="39"/>
      <c r="I107" s="39"/>
      <c r="J107" s="39"/>
      <c r="K107" s="39"/>
      <c r="L107" s="39"/>
      <c r="M107" s="33"/>
    </row>
    <row r="108" spans="1:13" ht="12">
      <c r="A108" s="24">
        <v>750</v>
      </c>
      <c r="B108" s="64"/>
      <c r="C108" s="28" t="s">
        <v>8</v>
      </c>
      <c r="D108" s="51"/>
      <c r="E108" s="51"/>
      <c r="F108" s="51"/>
      <c r="G108" s="52">
        <f aca="true" t="shared" si="21" ref="G108:M108">SUM(G110:G114)</f>
        <v>8836207</v>
      </c>
      <c r="H108" s="52">
        <f t="shared" si="21"/>
        <v>8428962</v>
      </c>
      <c r="I108" s="52">
        <f t="shared" si="21"/>
        <v>0</v>
      </c>
      <c r="J108" s="52">
        <f t="shared" si="21"/>
        <v>5845514</v>
      </c>
      <c r="K108" s="52">
        <f t="shared" si="21"/>
        <v>0</v>
      </c>
      <c r="L108" s="52">
        <f t="shared" si="21"/>
        <v>0</v>
      </c>
      <c r="M108" s="34">
        <f t="shared" si="21"/>
        <v>407245</v>
      </c>
    </row>
    <row r="109" spans="1:13" ht="12">
      <c r="A109" s="24"/>
      <c r="B109" s="27"/>
      <c r="C109" s="15"/>
      <c r="D109" s="5"/>
      <c r="E109" s="5"/>
      <c r="F109" s="5"/>
      <c r="G109" s="39"/>
      <c r="H109" s="39"/>
      <c r="I109" s="39"/>
      <c r="J109" s="39"/>
      <c r="K109" s="39"/>
      <c r="L109" s="39"/>
      <c r="M109" s="33"/>
    </row>
    <row r="110" spans="1:13" ht="12">
      <c r="A110" s="24"/>
      <c r="B110" s="27">
        <v>75022</v>
      </c>
      <c r="C110" s="15" t="s">
        <v>125</v>
      </c>
      <c r="D110" s="5"/>
      <c r="E110" s="5"/>
      <c r="F110" s="5"/>
      <c r="G110" s="39">
        <f>SUM(H110+M110)</f>
        <v>390000</v>
      </c>
      <c r="H110" s="39">
        <v>340000</v>
      </c>
      <c r="I110" s="39"/>
      <c r="J110" s="39">
        <v>4000</v>
      </c>
      <c r="K110" s="39"/>
      <c r="L110" s="39"/>
      <c r="M110" s="33">
        <v>50000</v>
      </c>
    </row>
    <row r="111" spans="1:13" ht="12">
      <c r="A111" s="24"/>
      <c r="B111" s="27">
        <v>75023</v>
      </c>
      <c r="C111" s="15" t="s">
        <v>126</v>
      </c>
      <c r="D111" s="5"/>
      <c r="E111" s="5"/>
      <c r="F111" s="5"/>
      <c r="G111" s="39">
        <f>SUM(H111+M111)</f>
        <v>7906207</v>
      </c>
      <c r="H111" s="39">
        <v>7548962</v>
      </c>
      <c r="I111" s="39"/>
      <c r="J111" s="39">
        <v>5798514</v>
      </c>
      <c r="K111" s="39"/>
      <c r="L111" s="39"/>
      <c r="M111" s="33">
        <v>357245</v>
      </c>
    </row>
    <row r="112" spans="1:13" ht="12">
      <c r="A112" s="24"/>
      <c r="B112" s="27">
        <v>75051</v>
      </c>
      <c r="C112" s="15" t="s">
        <v>112</v>
      </c>
      <c r="D112" s="5"/>
      <c r="E112" s="5"/>
      <c r="F112" s="5"/>
      <c r="G112" s="39">
        <f>SUM(H112+M112)</f>
        <v>40000</v>
      </c>
      <c r="H112" s="39">
        <v>40000</v>
      </c>
      <c r="I112" s="39"/>
      <c r="J112" s="39">
        <v>14000</v>
      </c>
      <c r="K112" s="39"/>
      <c r="L112" s="39"/>
      <c r="M112" s="33"/>
    </row>
    <row r="113" spans="1:13" ht="12">
      <c r="A113" s="24"/>
      <c r="B113" s="27">
        <v>75052</v>
      </c>
      <c r="C113" s="15" t="s">
        <v>113</v>
      </c>
      <c r="D113" s="5"/>
      <c r="E113" s="5"/>
      <c r="F113" s="5"/>
      <c r="G113" s="39">
        <f>SUM(H113+M113)</f>
        <v>40000</v>
      </c>
      <c r="H113" s="39">
        <v>40000</v>
      </c>
      <c r="I113" s="39"/>
      <c r="J113" s="39">
        <v>14000</v>
      </c>
      <c r="K113" s="39"/>
      <c r="L113" s="39"/>
      <c r="M113" s="33"/>
    </row>
    <row r="114" spans="1:13" ht="12.75" thickBot="1">
      <c r="A114" s="69"/>
      <c r="B114" s="73">
        <v>75095</v>
      </c>
      <c r="C114" s="71" t="s">
        <v>89</v>
      </c>
      <c r="D114" s="72"/>
      <c r="E114" s="72"/>
      <c r="F114" s="72"/>
      <c r="G114" s="38">
        <f>SUM(H114+M114)</f>
        <v>460000</v>
      </c>
      <c r="H114" s="38">
        <v>460000</v>
      </c>
      <c r="I114" s="38"/>
      <c r="J114" s="38">
        <v>15000</v>
      </c>
      <c r="K114" s="38"/>
      <c r="L114" s="38"/>
      <c r="M114" s="96"/>
    </row>
    <row r="115" spans="1:13" ht="12.75" thickTop="1">
      <c r="A115" s="24"/>
      <c r="B115" s="27"/>
      <c r="C115" s="15"/>
      <c r="D115" s="5"/>
      <c r="E115" s="5"/>
      <c r="F115" s="5"/>
      <c r="G115" s="39"/>
      <c r="H115" s="39"/>
      <c r="I115" s="39"/>
      <c r="J115" s="39"/>
      <c r="K115" s="39"/>
      <c r="L115" s="39"/>
      <c r="M115" s="33"/>
    </row>
    <row r="116" spans="1:13" ht="12">
      <c r="A116" s="24">
        <v>754</v>
      </c>
      <c r="B116" s="27"/>
      <c r="C116" s="15" t="s">
        <v>27</v>
      </c>
      <c r="D116" s="5"/>
      <c r="E116" s="5"/>
      <c r="F116" s="5"/>
      <c r="G116" s="39"/>
      <c r="H116" s="39"/>
      <c r="I116" s="39"/>
      <c r="J116" s="39"/>
      <c r="K116" s="39"/>
      <c r="L116" s="39"/>
      <c r="M116" s="33"/>
    </row>
    <row r="117" spans="1:13" ht="12">
      <c r="A117" s="24"/>
      <c r="B117" s="64"/>
      <c r="C117" s="28" t="s">
        <v>28</v>
      </c>
      <c r="D117" s="51"/>
      <c r="E117" s="51"/>
      <c r="F117" s="51"/>
      <c r="G117" s="52">
        <f aca="true" t="shared" si="22" ref="G117:M117">SUM(G119:G124)</f>
        <v>1036329</v>
      </c>
      <c r="H117" s="52">
        <f t="shared" si="22"/>
        <v>1018865</v>
      </c>
      <c r="I117" s="52">
        <f t="shared" si="22"/>
        <v>20000</v>
      </c>
      <c r="J117" s="52">
        <f t="shared" si="22"/>
        <v>600294</v>
      </c>
      <c r="K117" s="52">
        <f t="shared" si="22"/>
        <v>0</v>
      </c>
      <c r="L117" s="52">
        <f t="shared" si="22"/>
        <v>0</v>
      </c>
      <c r="M117" s="34">
        <f t="shared" si="22"/>
        <v>17464</v>
      </c>
    </row>
    <row r="118" spans="1:13" ht="12">
      <c r="A118" s="24"/>
      <c r="B118" s="27"/>
      <c r="C118" s="15"/>
      <c r="D118" s="5"/>
      <c r="E118" s="5"/>
      <c r="F118" s="5"/>
      <c r="G118" s="39"/>
      <c r="H118" s="39"/>
      <c r="I118" s="39"/>
      <c r="J118" s="39"/>
      <c r="K118" s="39"/>
      <c r="L118" s="39"/>
      <c r="M118" s="33"/>
    </row>
    <row r="119" spans="1:13" ht="12">
      <c r="A119" s="24"/>
      <c r="B119" s="27">
        <v>75404</v>
      </c>
      <c r="C119" s="15" t="s">
        <v>0</v>
      </c>
      <c r="D119" s="5"/>
      <c r="E119" s="5"/>
      <c r="F119" s="5"/>
      <c r="G119" s="39">
        <f aca="true" t="shared" si="23" ref="G119:G124">SUM(H119+M119)</f>
        <v>43000</v>
      </c>
      <c r="H119" s="39">
        <v>28000</v>
      </c>
      <c r="I119" s="39"/>
      <c r="J119" s="39"/>
      <c r="K119" s="39"/>
      <c r="L119" s="39"/>
      <c r="M119" s="33">
        <v>15000</v>
      </c>
    </row>
    <row r="120" spans="1:13" ht="12">
      <c r="A120" s="24"/>
      <c r="B120" s="27">
        <v>75406</v>
      </c>
      <c r="C120" s="15" t="s">
        <v>114</v>
      </c>
      <c r="D120" s="5"/>
      <c r="E120" s="5"/>
      <c r="F120" s="5"/>
      <c r="G120" s="39">
        <f t="shared" si="23"/>
        <v>5000</v>
      </c>
      <c r="H120" s="39">
        <v>5000</v>
      </c>
      <c r="I120" s="39"/>
      <c r="J120" s="39"/>
      <c r="K120" s="39"/>
      <c r="L120" s="39"/>
      <c r="M120" s="33"/>
    </row>
    <row r="121" spans="1:13" ht="12">
      <c r="A121" s="24"/>
      <c r="B121" s="27">
        <v>75412</v>
      </c>
      <c r="C121" s="15" t="s">
        <v>39</v>
      </c>
      <c r="D121" s="5"/>
      <c r="E121" s="5"/>
      <c r="F121" s="5"/>
      <c r="G121" s="39">
        <f t="shared" si="23"/>
        <v>159000</v>
      </c>
      <c r="H121" s="39">
        <v>156536</v>
      </c>
      <c r="I121" s="39"/>
      <c r="J121" s="39">
        <v>40000</v>
      </c>
      <c r="K121" s="39"/>
      <c r="L121" s="39"/>
      <c r="M121" s="33">
        <v>2464</v>
      </c>
    </row>
    <row r="122" spans="1:13" ht="12">
      <c r="A122" s="24"/>
      <c r="B122" s="27">
        <v>75415</v>
      </c>
      <c r="C122" s="15" t="s">
        <v>127</v>
      </c>
      <c r="D122" s="5"/>
      <c r="E122" s="5"/>
      <c r="F122" s="5"/>
      <c r="G122" s="39">
        <f t="shared" si="23"/>
        <v>20000</v>
      </c>
      <c r="H122" s="39">
        <v>20000</v>
      </c>
      <c r="I122" s="39">
        <v>20000</v>
      </c>
      <c r="J122" s="39"/>
      <c r="K122" s="39"/>
      <c r="L122" s="39"/>
      <c r="M122" s="33"/>
    </row>
    <row r="123" spans="1:13" ht="12">
      <c r="A123" s="24"/>
      <c r="B123" s="27">
        <v>75416</v>
      </c>
      <c r="C123" s="15" t="s">
        <v>29</v>
      </c>
      <c r="D123" s="5"/>
      <c r="E123" s="5"/>
      <c r="F123" s="5"/>
      <c r="G123" s="39">
        <f t="shared" si="23"/>
        <v>747129</v>
      </c>
      <c r="H123" s="39">
        <v>747129</v>
      </c>
      <c r="I123" s="39"/>
      <c r="J123" s="39">
        <v>560294</v>
      </c>
      <c r="K123" s="39"/>
      <c r="L123" s="39"/>
      <c r="M123" s="33"/>
    </row>
    <row r="124" spans="1:13" ht="12.75" thickBot="1">
      <c r="A124" s="69"/>
      <c r="B124" s="73">
        <v>75495</v>
      </c>
      <c r="C124" s="71" t="s">
        <v>26</v>
      </c>
      <c r="D124" s="72"/>
      <c r="E124" s="72"/>
      <c r="F124" s="72"/>
      <c r="G124" s="38">
        <f t="shared" si="23"/>
        <v>62200</v>
      </c>
      <c r="H124" s="38">
        <v>62200</v>
      </c>
      <c r="I124" s="38"/>
      <c r="J124" s="38"/>
      <c r="K124" s="38"/>
      <c r="L124" s="38"/>
      <c r="M124" s="96"/>
    </row>
    <row r="125" spans="1:13" ht="12.75" thickTop="1">
      <c r="A125" s="24"/>
      <c r="B125" s="27"/>
      <c r="C125" s="15"/>
      <c r="D125" s="5"/>
      <c r="E125" s="5"/>
      <c r="F125" s="5"/>
      <c r="G125" s="39"/>
      <c r="H125" s="39"/>
      <c r="I125" s="39"/>
      <c r="J125" s="39"/>
      <c r="K125" s="39"/>
      <c r="L125" s="39"/>
      <c r="M125" s="33"/>
    </row>
    <row r="126" spans="1:13" ht="12">
      <c r="A126" s="24">
        <v>756</v>
      </c>
      <c r="B126" s="84"/>
      <c r="C126" s="15" t="s">
        <v>102</v>
      </c>
      <c r="D126" s="5"/>
      <c r="E126" s="5"/>
      <c r="F126" s="5"/>
      <c r="G126" s="39"/>
      <c r="H126" s="39"/>
      <c r="I126" s="39"/>
      <c r="J126" s="39"/>
      <c r="K126" s="39"/>
      <c r="L126" s="39"/>
      <c r="M126" s="33"/>
    </row>
    <row r="127" spans="1:13" ht="12">
      <c r="A127" s="13"/>
      <c r="B127" s="84"/>
      <c r="C127" s="15" t="s">
        <v>103</v>
      </c>
      <c r="D127" s="5"/>
      <c r="E127" s="5"/>
      <c r="F127" s="5"/>
      <c r="G127" s="39"/>
      <c r="H127" s="39"/>
      <c r="I127" s="39"/>
      <c r="J127" s="39"/>
      <c r="K127" s="39"/>
      <c r="L127" s="39"/>
      <c r="M127" s="33"/>
    </row>
    <row r="128" spans="1:13" ht="12">
      <c r="A128" s="13"/>
      <c r="B128" s="84"/>
      <c r="C128" s="15" t="s">
        <v>101</v>
      </c>
      <c r="D128" s="5"/>
      <c r="E128" s="5"/>
      <c r="F128" s="5"/>
      <c r="G128" s="39"/>
      <c r="H128" s="39"/>
      <c r="I128" s="39"/>
      <c r="J128" s="39"/>
      <c r="K128" s="39"/>
      <c r="L128" s="39"/>
      <c r="M128" s="33"/>
    </row>
    <row r="129" spans="1:13" ht="12">
      <c r="A129" s="13"/>
      <c r="B129" s="85"/>
      <c r="C129" s="28" t="s">
        <v>100</v>
      </c>
      <c r="D129" s="51"/>
      <c r="E129" s="51"/>
      <c r="F129" s="51"/>
      <c r="G129" s="52">
        <f aca="true" t="shared" si="24" ref="G129:M129">SUM(G132)</f>
        <v>135000</v>
      </c>
      <c r="H129" s="52">
        <f t="shared" si="24"/>
        <v>135000</v>
      </c>
      <c r="I129" s="52">
        <f t="shared" si="24"/>
        <v>0</v>
      </c>
      <c r="J129" s="52">
        <f t="shared" si="24"/>
        <v>60000</v>
      </c>
      <c r="K129" s="52">
        <f t="shared" si="24"/>
        <v>0</v>
      </c>
      <c r="L129" s="52">
        <f t="shared" si="24"/>
        <v>0</v>
      </c>
      <c r="M129" s="34">
        <f t="shared" si="24"/>
        <v>0</v>
      </c>
    </row>
    <row r="130" spans="1:13" ht="12">
      <c r="A130" s="24"/>
      <c r="B130" s="27"/>
      <c r="C130" s="15"/>
      <c r="D130" s="5"/>
      <c r="E130" s="5"/>
      <c r="F130" s="5"/>
      <c r="G130" s="39"/>
      <c r="H130" s="39"/>
      <c r="I130" s="39"/>
      <c r="J130" s="39"/>
      <c r="K130" s="39"/>
      <c r="L130" s="39"/>
      <c r="M130" s="33"/>
    </row>
    <row r="131" spans="1:13" ht="12">
      <c r="A131" s="24"/>
      <c r="B131" s="27">
        <v>75647</v>
      </c>
      <c r="C131" s="15" t="s">
        <v>110</v>
      </c>
      <c r="D131" s="5"/>
      <c r="E131" s="5"/>
      <c r="F131" s="5"/>
      <c r="G131" s="39"/>
      <c r="H131" s="39"/>
      <c r="I131" s="39"/>
      <c r="J131" s="39"/>
      <c r="K131" s="39"/>
      <c r="L131" s="39"/>
      <c r="M131" s="33"/>
    </row>
    <row r="132" spans="1:13" ht="12.75" thickBot="1">
      <c r="A132" s="69"/>
      <c r="B132" s="73"/>
      <c r="C132" s="71" t="s">
        <v>111</v>
      </c>
      <c r="D132" s="72"/>
      <c r="E132" s="72"/>
      <c r="F132" s="72"/>
      <c r="G132" s="38">
        <f>SUM(H132+M132)</f>
        <v>135000</v>
      </c>
      <c r="H132" s="38">
        <v>135000</v>
      </c>
      <c r="I132" s="38"/>
      <c r="J132" s="38">
        <v>60000</v>
      </c>
      <c r="K132" s="38"/>
      <c r="L132" s="38"/>
      <c r="M132" s="96"/>
    </row>
    <row r="133" spans="1:13" ht="12.75" thickTop="1">
      <c r="A133" s="24"/>
      <c r="B133" s="27"/>
      <c r="C133" s="15"/>
      <c r="D133" s="5"/>
      <c r="E133" s="5"/>
      <c r="F133" s="5"/>
      <c r="G133" s="39"/>
      <c r="H133" s="39"/>
      <c r="I133" s="39"/>
      <c r="J133" s="39"/>
      <c r="K133" s="39"/>
      <c r="L133" s="39"/>
      <c r="M133" s="33"/>
    </row>
    <row r="134" spans="1:13" ht="12">
      <c r="A134" s="24">
        <v>757</v>
      </c>
      <c r="B134" s="64"/>
      <c r="C134" s="28" t="s">
        <v>53</v>
      </c>
      <c r="D134" s="51"/>
      <c r="E134" s="51"/>
      <c r="F134" s="51"/>
      <c r="G134" s="52">
        <f aca="true" t="shared" si="25" ref="G134:M134">SUM(G137)</f>
        <v>389800</v>
      </c>
      <c r="H134" s="52">
        <f t="shared" si="25"/>
        <v>389800</v>
      </c>
      <c r="I134" s="52">
        <f t="shared" si="25"/>
        <v>0</v>
      </c>
      <c r="J134" s="52">
        <f t="shared" si="25"/>
        <v>0</v>
      </c>
      <c r="K134" s="52">
        <f t="shared" si="25"/>
        <v>189800</v>
      </c>
      <c r="L134" s="52">
        <f t="shared" si="25"/>
        <v>0</v>
      </c>
      <c r="M134" s="34">
        <f t="shared" si="25"/>
        <v>0</v>
      </c>
    </row>
    <row r="135" spans="1:13" ht="12">
      <c r="A135" s="24"/>
      <c r="B135" s="27"/>
      <c r="C135" s="15"/>
      <c r="D135" s="5"/>
      <c r="E135" s="5"/>
      <c r="F135" s="5"/>
      <c r="G135" s="39"/>
      <c r="H135" s="39"/>
      <c r="I135" s="39"/>
      <c r="J135" s="39"/>
      <c r="K135" s="39"/>
      <c r="L135" s="39"/>
      <c r="M135" s="33"/>
    </row>
    <row r="136" spans="1:13" ht="12">
      <c r="A136" s="24"/>
      <c r="B136" s="27">
        <v>75702</v>
      </c>
      <c r="C136" s="15" t="s">
        <v>61</v>
      </c>
      <c r="D136" s="5"/>
      <c r="E136" s="5"/>
      <c r="F136" s="5"/>
      <c r="G136" s="39"/>
      <c r="H136" s="39"/>
      <c r="I136" s="39"/>
      <c r="J136" s="39"/>
      <c r="K136" s="39"/>
      <c r="L136" s="39"/>
      <c r="M136" s="33"/>
    </row>
    <row r="137" spans="1:13" ht="12.75" thickBot="1">
      <c r="A137" s="69"/>
      <c r="B137" s="73"/>
      <c r="C137" s="71" t="s">
        <v>62</v>
      </c>
      <c r="D137" s="72"/>
      <c r="E137" s="72"/>
      <c r="F137" s="72"/>
      <c r="G137" s="38">
        <f>SUM(H137+M137)</f>
        <v>389800</v>
      </c>
      <c r="H137" s="38">
        <v>389800</v>
      </c>
      <c r="I137" s="38"/>
      <c r="J137" s="38"/>
      <c r="K137" s="38">
        <v>189800</v>
      </c>
      <c r="L137" s="38"/>
      <c r="M137" s="96"/>
    </row>
    <row r="138" spans="1:13" ht="12.75" thickTop="1">
      <c r="A138" s="24"/>
      <c r="B138" s="27"/>
      <c r="C138" s="15"/>
      <c r="D138" s="5"/>
      <c r="E138" s="5"/>
      <c r="F138" s="5"/>
      <c r="G138" s="39"/>
      <c r="H138" s="39"/>
      <c r="I138" s="39"/>
      <c r="J138" s="39"/>
      <c r="K138" s="39"/>
      <c r="L138" s="39"/>
      <c r="M138" s="33"/>
    </row>
    <row r="139" spans="1:13" ht="12">
      <c r="A139" s="24">
        <v>758</v>
      </c>
      <c r="B139" s="64"/>
      <c r="C139" s="28" t="s">
        <v>10</v>
      </c>
      <c r="D139" s="51"/>
      <c r="E139" s="51"/>
      <c r="F139" s="51"/>
      <c r="G139" s="52">
        <f aca="true" t="shared" si="26" ref="G139:M139">SUM(G141:G143)</f>
        <v>1953113</v>
      </c>
      <c r="H139" s="52">
        <f t="shared" si="26"/>
        <v>1953113</v>
      </c>
      <c r="I139" s="52">
        <f t="shared" si="26"/>
        <v>0</v>
      </c>
      <c r="J139" s="52">
        <f t="shared" si="26"/>
        <v>0</v>
      </c>
      <c r="K139" s="52">
        <f t="shared" si="26"/>
        <v>0</v>
      </c>
      <c r="L139" s="52">
        <f t="shared" si="26"/>
        <v>0</v>
      </c>
      <c r="M139" s="34">
        <f t="shared" si="26"/>
        <v>0</v>
      </c>
    </row>
    <row r="140" spans="1:13" ht="12">
      <c r="A140" s="24"/>
      <c r="B140" s="27"/>
      <c r="C140" s="15"/>
      <c r="D140" s="5"/>
      <c r="E140" s="5"/>
      <c r="F140" s="5"/>
      <c r="G140" s="39"/>
      <c r="H140" s="39"/>
      <c r="I140" s="39"/>
      <c r="J140" s="39"/>
      <c r="K140" s="39"/>
      <c r="L140" s="39"/>
      <c r="M140" s="33"/>
    </row>
    <row r="141" spans="1:13" ht="12">
      <c r="A141" s="24"/>
      <c r="B141" s="27">
        <v>75802</v>
      </c>
      <c r="C141" s="15" t="s">
        <v>128</v>
      </c>
      <c r="D141" s="5"/>
      <c r="E141" s="5"/>
      <c r="F141" s="5"/>
      <c r="G141" s="39"/>
      <c r="H141" s="39"/>
      <c r="I141" s="39"/>
      <c r="J141" s="39"/>
      <c r="K141" s="39"/>
      <c r="L141" s="39"/>
      <c r="M141" s="33"/>
    </row>
    <row r="142" spans="1:13" ht="12">
      <c r="A142" s="24"/>
      <c r="B142" s="27"/>
      <c r="C142" s="15" t="s">
        <v>129</v>
      </c>
      <c r="D142" s="5"/>
      <c r="E142" s="5"/>
      <c r="F142" s="5"/>
      <c r="G142" s="39">
        <f>SUM(H142+M142)</f>
        <v>1510713</v>
      </c>
      <c r="H142" s="39">
        <v>1510713</v>
      </c>
      <c r="I142" s="39"/>
      <c r="J142" s="39"/>
      <c r="K142" s="39"/>
      <c r="L142" s="39"/>
      <c r="M142" s="33"/>
    </row>
    <row r="143" spans="1:13" ht="12.75" thickBot="1">
      <c r="A143" s="69"/>
      <c r="B143" s="73">
        <v>75818</v>
      </c>
      <c r="C143" s="71" t="s">
        <v>130</v>
      </c>
      <c r="D143" s="72"/>
      <c r="E143" s="72"/>
      <c r="F143" s="72"/>
      <c r="G143" s="38">
        <f>SUM(H143+M143)</f>
        <v>442400</v>
      </c>
      <c r="H143" s="38">
        <v>442400</v>
      </c>
      <c r="I143" s="38"/>
      <c r="J143" s="38"/>
      <c r="K143" s="38"/>
      <c r="L143" s="38"/>
      <c r="M143" s="96"/>
    </row>
    <row r="144" spans="1:13" ht="12.75" thickTop="1">
      <c r="A144" s="13"/>
      <c r="B144" s="15"/>
      <c r="C144" s="15"/>
      <c r="D144" s="5"/>
      <c r="E144" s="5"/>
      <c r="F144" s="5"/>
      <c r="G144" s="15"/>
      <c r="H144" s="15"/>
      <c r="I144" s="15"/>
      <c r="J144" s="15"/>
      <c r="K144" s="15"/>
      <c r="L144" s="15"/>
      <c r="M144" s="103"/>
    </row>
    <row r="145" spans="1:13" ht="12">
      <c r="A145" s="24">
        <v>801</v>
      </c>
      <c r="B145" s="64"/>
      <c r="C145" s="28" t="s">
        <v>11</v>
      </c>
      <c r="D145" s="51"/>
      <c r="E145" s="51"/>
      <c r="F145" s="51"/>
      <c r="G145" s="52">
        <f aca="true" t="shared" si="27" ref="G145:M145">SUM(G147:G154)</f>
        <v>28748326</v>
      </c>
      <c r="H145" s="52">
        <f t="shared" si="27"/>
        <v>27766526</v>
      </c>
      <c r="I145" s="52">
        <f t="shared" si="27"/>
        <v>27000526</v>
      </c>
      <c r="J145" s="52">
        <f t="shared" si="27"/>
        <v>93750</v>
      </c>
      <c r="K145" s="52">
        <f t="shared" si="27"/>
        <v>0</v>
      </c>
      <c r="L145" s="52">
        <f t="shared" si="27"/>
        <v>0</v>
      </c>
      <c r="M145" s="34">
        <f t="shared" si="27"/>
        <v>981800</v>
      </c>
    </row>
    <row r="146" spans="1:13" ht="12">
      <c r="A146" s="24"/>
      <c r="B146" s="27"/>
      <c r="C146" s="15"/>
      <c r="D146" s="5"/>
      <c r="E146" s="5"/>
      <c r="F146" s="5"/>
      <c r="G146" s="39"/>
      <c r="H146" s="39"/>
      <c r="I146" s="39"/>
      <c r="J146" s="39"/>
      <c r="K146" s="39"/>
      <c r="L146" s="39"/>
      <c r="M146" s="33"/>
    </row>
    <row r="147" spans="1:13" ht="12">
      <c r="A147" s="24"/>
      <c r="B147" s="27">
        <v>80101</v>
      </c>
      <c r="C147" s="15" t="s">
        <v>30</v>
      </c>
      <c r="D147" s="5"/>
      <c r="E147" s="5"/>
      <c r="F147" s="5"/>
      <c r="G147" s="39">
        <f aca="true" t="shared" si="28" ref="G147:G154">SUM(H147+M147)</f>
        <v>14770500</v>
      </c>
      <c r="H147" s="39">
        <v>14169000</v>
      </c>
      <c r="I147" s="39">
        <v>14119000</v>
      </c>
      <c r="J147" s="39"/>
      <c r="K147" s="39"/>
      <c r="L147" s="39"/>
      <c r="M147" s="33">
        <v>601500</v>
      </c>
    </row>
    <row r="148" spans="1:13" ht="12">
      <c r="A148" s="24"/>
      <c r="B148" s="27">
        <v>80104</v>
      </c>
      <c r="C148" s="15" t="s">
        <v>70</v>
      </c>
      <c r="D148" s="5"/>
      <c r="E148" s="5"/>
      <c r="F148" s="5"/>
      <c r="G148" s="39">
        <f t="shared" si="28"/>
        <v>5721476</v>
      </c>
      <c r="H148" s="39">
        <v>5694176</v>
      </c>
      <c r="I148" s="39">
        <v>5644176</v>
      </c>
      <c r="J148" s="39"/>
      <c r="K148" s="39"/>
      <c r="L148" s="39"/>
      <c r="M148" s="33">
        <v>27300</v>
      </c>
    </row>
    <row r="149" spans="1:13" ht="12">
      <c r="A149" s="24"/>
      <c r="B149" s="27">
        <v>80105</v>
      </c>
      <c r="C149" s="15" t="s">
        <v>71</v>
      </c>
      <c r="D149" s="5"/>
      <c r="E149" s="5"/>
      <c r="F149" s="5"/>
      <c r="G149" s="39">
        <f t="shared" si="28"/>
        <v>51000</v>
      </c>
      <c r="H149" s="39">
        <v>51000</v>
      </c>
      <c r="I149" s="39">
        <v>51000</v>
      </c>
      <c r="J149" s="39"/>
      <c r="K149" s="39"/>
      <c r="L149" s="39"/>
      <c r="M149" s="33"/>
    </row>
    <row r="150" spans="1:13" ht="12">
      <c r="A150" s="24"/>
      <c r="B150" s="27">
        <v>80110</v>
      </c>
      <c r="C150" s="15" t="s">
        <v>31</v>
      </c>
      <c r="D150" s="5"/>
      <c r="E150" s="5"/>
      <c r="F150" s="5"/>
      <c r="G150" s="39">
        <f t="shared" si="28"/>
        <v>7374350</v>
      </c>
      <c r="H150" s="39">
        <v>7101350</v>
      </c>
      <c r="I150" s="39">
        <v>7051350</v>
      </c>
      <c r="J150" s="39"/>
      <c r="K150" s="39"/>
      <c r="L150" s="39"/>
      <c r="M150" s="33">
        <v>273000</v>
      </c>
    </row>
    <row r="151" spans="1:13" ht="12">
      <c r="A151" s="24" t="s">
        <v>145</v>
      </c>
      <c r="B151" s="27">
        <v>80113</v>
      </c>
      <c r="C151" s="15" t="s">
        <v>63</v>
      </c>
      <c r="D151" s="5"/>
      <c r="E151" s="5"/>
      <c r="F151" s="5"/>
      <c r="G151" s="39">
        <f t="shared" si="28"/>
        <v>330000</v>
      </c>
      <c r="H151" s="39">
        <v>330000</v>
      </c>
      <c r="I151" s="39"/>
      <c r="J151" s="39">
        <v>37700</v>
      </c>
      <c r="K151" s="39"/>
      <c r="L151" s="39"/>
      <c r="M151" s="33"/>
    </row>
    <row r="152" spans="1:13" ht="12">
      <c r="A152" s="24"/>
      <c r="B152" s="27">
        <v>80145</v>
      </c>
      <c r="C152" s="15" t="s">
        <v>64</v>
      </c>
      <c r="D152" s="5"/>
      <c r="E152" s="5"/>
      <c r="F152" s="5"/>
      <c r="G152" s="39">
        <f t="shared" si="28"/>
        <v>4000</v>
      </c>
      <c r="H152" s="39">
        <v>4000</v>
      </c>
      <c r="I152" s="39"/>
      <c r="J152" s="39">
        <v>4000</v>
      </c>
      <c r="K152" s="39"/>
      <c r="L152" s="39"/>
      <c r="M152" s="33"/>
    </row>
    <row r="153" spans="1:13" ht="12">
      <c r="A153" s="24"/>
      <c r="B153" s="27">
        <v>80146</v>
      </c>
      <c r="C153" s="15" t="s">
        <v>87</v>
      </c>
      <c r="D153" s="5"/>
      <c r="E153" s="5"/>
      <c r="F153" s="5"/>
      <c r="G153" s="39">
        <f t="shared" si="28"/>
        <v>135000</v>
      </c>
      <c r="H153" s="39">
        <v>135000</v>
      </c>
      <c r="I153" s="39">
        <v>135000</v>
      </c>
      <c r="J153" s="39"/>
      <c r="K153" s="39"/>
      <c r="L153" s="39"/>
      <c r="M153" s="33"/>
    </row>
    <row r="154" spans="1:13" ht="12.75" thickBot="1">
      <c r="A154" s="25"/>
      <c r="B154" s="26">
        <v>80195</v>
      </c>
      <c r="C154" s="29" t="s">
        <v>26</v>
      </c>
      <c r="D154" s="14"/>
      <c r="E154" s="14"/>
      <c r="F154" s="14"/>
      <c r="G154" s="55">
        <f t="shared" si="28"/>
        <v>362000</v>
      </c>
      <c r="H154" s="55">
        <v>282000</v>
      </c>
      <c r="I154" s="55"/>
      <c r="J154" s="55">
        <v>52050</v>
      </c>
      <c r="K154" s="55"/>
      <c r="L154" s="55"/>
      <c r="M154" s="35">
        <v>80000</v>
      </c>
    </row>
    <row r="155" spans="1:13" s="37" customFormat="1" ht="12" thickBot="1">
      <c r="A155" s="21">
        <v>1</v>
      </c>
      <c r="B155" s="22">
        <v>2</v>
      </c>
      <c r="C155" s="157">
        <v>3</v>
      </c>
      <c r="D155" s="158"/>
      <c r="E155" s="158"/>
      <c r="F155" s="159"/>
      <c r="G155" s="23">
        <v>4</v>
      </c>
      <c r="H155" s="23">
        <v>5</v>
      </c>
      <c r="I155" s="23">
        <v>6</v>
      </c>
      <c r="J155" s="23">
        <v>7</v>
      </c>
      <c r="K155" s="23">
        <v>8</v>
      </c>
      <c r="L155" s="23">
        <v>9</v>
      </c>
      <c r="M155" s="101">
        <v>10</v>
      </c>
    </row>
    <row r="156" spans="1:13" ht="12">
      <c r="A156" s="24"/>
      <c r="B156" s="27"/>
      <c r="C156" s="15"/>
      <c r="D156" s="5"/>
      <c r="E156" s="5"/>
      <c r="F156" s="5"/>
      <c r="G156" s="39"/>
      <c r="H156" s="39"/>
      <c r="I156" s="39"/>
      <c r="J156" s="39"/>
      <c r="K156" s="39"/>
      <c r="L156" s="39"/>
      <c r="M156" s="33"/>
    </row>
    <row r="157" spans="1:13" ht="12">
      <c r="A157" s="24">
        <v>851</v>
      </c>
      <c r="B157" s="64"/>
      <c r="C157" s="28" t="s">
        <v>12</v>
      </c>
      <c r="D157" s="51"/>
      <c r="E157" s="51"/>
      <c r="F157" s="51"/>
      <c r="G157" s="52">
        <f aca="true" t="shared" si="29" ref="G157:M157">SUM(G159:G164)</f>
        <v>837316</v>
      </c>
      <c r="H157" s="52">
        <f t="shared" si="29"/>
        <v>675316</v>
      </c>
      <c r="I157" s="52">
        <f t="shared" si="29"/>
        <v>79000</v>
      </c>
      <c r="J157" s="52">
        <f t="shared" si="29"/>
        <v>277716</v>
      </c>
      <c r="K157" s="52">
        <f t="shared" si="29"/>
        <v>0</v>
      </c>
      <c r="L157" s="52">
        <f t="shared" si="29"/>
        <v>0</v>
      </c>
      <c r="M157" s="34">
        <f t="shared" si="29"/>
        <v>162000</v>
      </c>
    </row>
    <row r="158" spans="1:13" ht="12">
      <c r="A158" s="24"/>
      <c r="B158" s="27"/>
      <c r="C158" s="15"/>
      <c r="D158" s="5"/>
      <c r="E158" s="5"/>
      <c r="F158" s="5"/>
      <c r="G158" s="39"/>
      <c r="H158" s="39"/>
      <c r="I158" s="39"/>
      <c r="J158" s="39"/>
      <c r="K158" s="39"/>
      <c r="L158" s="39"/>
      <c r="M158" s="33"/>
    </row>
    <row r="159" spans="1:13" ht="12">
      <c r="A159" s="24"/>
      <c r="B159" s="27">
        <v>85111</v>
      </c>
      <c r="C159" s="15" t="s">
        <v>2</v>
      </c>
      <c r="D159" s="5"/>
      <c r="E159" s="5"/>
      <c r="F159" s="5"/>
      <c r="G159" s="39">
        <f aca="true" t="shared" si="30" ref="G159:G164">SUM(H159+M159)</f>
        <v>55000</v>
      </c>
      <c r="H159" s="39"/>
      <c r="I159" s="39"/>
      <c r="J159" s="39"/>
      <c r="K159" s="39"/>
      <c r="L159" s="39"/>
      <c r="M159" s="33">
        <v>55000</v>
      </c>
    </row>
    <row r="160" spans="1:13" ht="12">
      <c r="A160" s="24"/>
      <c r="B160" s="27">
        <v>85121</v>
      </c>
      <c r="C160" s="15" t="s">
        <v>32</v>
      </c>
      <c r="D160" s="5"/>
      <c r="E160" s="5"/>
      <c r="F160" s="5"/>
      <c r="G160" s="39">
        <f t="shared" si="30"/>
        <v>65000</v>
      </c>
      <c r="H160" s="39"/>
      <c r="I160" s="39"/>
      <c r="J160" s="39"/>
      <c r="K160" s="39"/>
      <c r="L160" s="39"/>
      <c r="M160" s="33">
        <v>65000</v>
      </c>
    </row>
    <row r="161" spans="1:13" ht="12">
      <c r="A161" s="24"/>
      <c r="B161" s="27">
        <v>85141</v>
      </c>
      <c r="C161" s="15" t="s">
        <v>1</v>
      </c>
      <c r="D161" s="5"/>
      <c r="E161" s="5"/>
      <c r="F161" s="5"/>
      <c r="G161" s="39">
        <f t="shared" si="30"/>
        <v>42000</v>
      </c>
      <c r="H161" s="39"/>
      <c r="I161" s="39"/>
      <c r="J161" s="39"/>
      <c r="K161" s="39"/>
      <c r="L161" s="39"/>
      <c r="M161" s="33">
        <v>42000</v>
      </c>
    </row>
    <row r="162" spans="1:13" ht="12">
      <c r="A162" s="24"/>
      <c r="B162" s="27">
        <v>85149</v>
      </c>
      <c r="C162" s="15" t="s">
        <v>131</v>
      </c>
      <c r="D162" s="5"/>
      <c r="E162" s="5"/>
      <c r="F162" s="5"/>
      <c r="G162" s="39">
        <f t="shared" si="30"/>
        <v>130000</v>
      </c>
      <c r="H162" s="39">
        <v>130000</v>
      </c>
      <c r="I162" s="39"/>
      <c r="J162" s="39"/>
      <c r="K162" s="39"/>
      <c r="L162" s="39"/>
      <c r="M162" s="33"/>
    </row>
    <row r="163" spans="1:13" ht="12">
      <c r="A163" s="24"/>
      <c r="B163" s="27">
        <v>85154</v>
      </c>
      <c r="C163" s="15" t="s">
        <v>65</v>
      </c>
      <c r="D163" s="5"/>
      <c r="E163" s="5"/>
      <c r="F163" s="5"/>
      <c r="G163" s="39">
        <f t="shared" si="30"/>
        <v>502316</v>
      </c>
      <c r="H163" s="39">
        <v>502316</v>
      </c>
      <c r="I163" s="39">
        <v>36000</v>
      </c>
      <c r="J163" s="39">
        <v>277716</v>
      </c>
      <c r="K163" s="39"/>
      <c r="L163" s="39"/>
      <c r="M163" s="33"/>
    </row>
    <row r="164" spans="1:13" ht="12.75" thickBot="1">
      <c r="A164" s="69"/>
      <c r="B164" s="73">
        <v>85195</v>
      </c>
      <c r="C164" s="71" t="s">
        <v>26</v>
      </c>
      <c r="D164" s="72"/>
      <c r="E164" s="72"/>
      <c r="F164" s="72"/>
      <c r="G164" s="38">
        <f t="shared" si="30"/>
        <v>43000</v>
      </c>
      <c r="H164" s="38">
        <v>43000</v>
      </c>
      <c r="I164" s="38">
        <v>43000</v>
      </c>
      <c r="J164" s="38"/>
      <c r="K164" s="38"/>
      <c r="L164" s="38"/>
      <c r="M164" s="96"/>
    </row>
    <row r="165" spans="1:13" ht="12.75" thickTop="1">
      <c r="A165" s="24"/>
      <c r="B165" s="27"/>
      <c r="C165" s="15"/>
      <c r="D165" s="5"/>
      <c r="E165" s="5"/>
      <c r="F165" s="5"/>
      <c r="G165" s="39"/>
      <c r="H165" s="39"/>
      <c r="I165" s="39"/>
      <c r="J165" s="39"/>
      <c r="K165" s="39"/>
      <c r="L165" s="39"/>
      <c r="M165" s="33"/>
    </row>
    <row r="166" spans="1:13" ht="12">
      <c r="A166" s="24">
        <v>852</v>
      </c>
      <c r="B166" s="64"/>
      <c r="C166" s="28" t="s">
        <v>97</v>
      </c>
      <c r="D166" s="51"/>
      <c r="E166" s="51"/>
      <c r="F166" s="51"/>
      <c r="G166" s="52">
        <f aca="true" t="shared" si="31" ref="G166:M166">SUM(G168:G174)</f>
        <v>6425100</v>
      </c>
      <c r="H166" s="52">
        <f t="shared" si="31"/>
        <v>6360100</v>
      </c>
      <c r="I166" s="52">
        <f t="shared" si="31"/>
        <v>70000</v>
      </c>
      <c r="J166" s="52">
        <f t="shared" si="31"/>
        <v>1845000</v>
      </c>
      <c r="K166" s="52">
        <f t="shared" si="31"/>
        <v>0</v>
      </c>
      <c r="L166" s="52">
        <f t="shared" si="31"/>
        <v>0</v>
      </c>
      <c r="M166" s="34">
        <f t="shared" si="31"/>
        <v>65000</v>
      </c>
    </row>
    <row r="167" spans="1:13" ht="12">
      <c r="A167" s="24"/>
      <c r="B167" s="27"/>
      <c r="C167" s="15"/>
      <c r="D167" s="5"/>
      <c r="E167" s="5"/>
      <c r="F167" s="5"/>
      <c r="G167" s="39"/>
      <c r="H167" s="39"/>
      <c r="I167" s="39"/>
      <c r="J167" s="39"/>
      <c r="K167" s="39"/>
      <c r="L167" s="39"/>
      <c r="M167" s="33"/>
    </row>
    <row r="168" spans="1:13" ht="12">
      <c r="A168" s="24"/>
      <c r="B168" s="27">
        <v>85214</v>
      </c>
      <c r="C168" s="15" t="s">
        <v>66</v>
      </c>
      <c r="D168" s="5"/>
      <c r="E168" s="5"/>
      <c r="F168" s="5"/>
      <c r="G168" s="39"/>
      <c r="H168" s="39"/>
      <c r="I168" s="39"/>
      <c r="J168" s="39"/>
      <c r="K168" s="39"/>
      <c r="L168" s="39"/>
      <c r="M168" s="33"/>
    </row>
    <row r="169" spans="1:13" ht="12">
      <c r="A169" s="24"/>
      <c r="B169" s="27"/>
      <c r="C169" s="15" t="s">
        <v>67</v>
      </c>
      <c r="D169" s="5"/>
      <c r="E169" s="5"/>
      <c r="F169" s="5"/>
      <c r="G169" s="39">
        <f>SUM(H169+M169)</f>
        <v>1727000</v>
      </c>
      <c r="H169" s="39">
        <v>1727000</v>
      </c>
      <c r="I169" s="39"/>
      <c r="J169" s="39"/>
      <c r="K169" s="39"/>
      <c r="L169" s="39"/>
      <c r="M169" s="33"/>
    </row>
    <row r="170" spans="1:13" ht="12">
      <c r="A170" s="24"/>
      <c r="B170" s="27">
        <v>85215</v>
      </c>
      <c r="C170" s="15" t="s">
        <v>33</v>
      </c>
      <c r="D170" s="5"/>
      <c r="E170" s="5"/>
      <c r="F170" s="5"/>
      <c r="G170" s="39">
        <f>SUM(H170+M170)</f>
        <v>1570000</v>
      </c>
      <c r="H170" s="39">
        <v>1570000</v>
      </c>
      <c r="I170" s="39"/>
      <c r="J170" s="39"/>
      <c r="K170" s="39"/>
      <c r="L170" s="39"/>
      <c r="M170" s="33"/>
    </row>
    <row r="171" spans="1:13" ht="12">
      <c r="A171" s="24"/>
      <c r="B171" s="27">
        <v>85219</v>
      </c>
      <c r="C171" s="15" t="s">
        <v>132</v>
      </c>
      <c r="D171" s="5"/>
      <c r="E171" s="5"/>
      <c r="F171" s="5"/>
      <c r="G171" s="39">
        <f>SUM(H171+M171)</f>
        <v>1562000</v>
      </c>
      <c r="H171" s="39">
        <v>1562000</v>
      </c>
      <c r="I171" s="39"/>
      <c r="J171" s="39">
        <v>1223000</v>
      </c>
      <c r="K171" s="39"/>
      <c r="L171" s="39"/>
      <c r="M171" s="33"/>
    </row>
    <row r="172" spans="1:13" ht="12">
      <c r="A172" s="24"/>
      <c r="B172" s="27">
        <v>85228</v>
      </c>
      <c r="C172" s="15" t="s">
        <v>68</v>
      </c>
      <c r="D172" s="5"/>
      <c r="E172" s="5"/>
      <c r="F172" s="5"/>
      <c r="G172" s="39"/>
      <c r="H172" s="39"/>
      <c r="I172" s="39"/>
      <c r="J172" s="39"/>
      <c r="K172" s="39"/>
      <c r="L172" s="39"/>
      <c r="M172" s="33"/>
    </row>
    <row r="173" spans="1:13" ht="12">
      <c r="A173" s="24"/>
      <c r="B173" s="27"/>
      <c r="C173" s="15" t="s">
        <v>69</v>
      </c>
      <c r="D173" s="5"/>
      <c r="E173" s="5"/>
      <c r="F173" s="5"/>
      <c r="G173" s="39">
        <f>SUM(H173+M173)</f>
        <v>718000</v>
      </c>
      <c r="H173" s="39">
        <v>718000</v>
      </c>
      <c r="I173" s="39"/>
      <c r="J173" s="39">
        <v>622000</v>
      </c>
      <c r="K173" s="39"/>
      <c r="L173" s="39"/>
      <c r="M173" s="33"/>
    </row>
    <row r="174" spans="1:13" ht="12.75" thickBot="1">
      <c r="A174" s="69"/>
      <c r="B174" s="73">
        <v>85295</v>
      </c>
      <c r="C174" s="71" t="s">
        <v>26</v>
      </c>
      <c r="D174" s="72"/>
      <c r="E174" s="72"/>
      <c r="F174" s="72"/>
      <c r="G174" s="38">
        <f>SUM(H174+M174)</f>
        <v>848100</v>
      </c>
      <c r="H174" s="38">
        <v>783100</v>
      </c>
      <c r="I174" s="38">
        <v>70000</v>
      </c>
      <c r="J174" s="38"/>
      <c r="K174" s="38"/>
      <c r="L174" s="38"/>
      <c r="M174" s="96">
        <v>65000</v>
      </c>
    </row>
    <row r="175" spans="1:13" ht="12.75" thickTop="1">
      <c r="A175" s="24"/>
      <c r="B175" s="27"/>
      <c r="C175" s="15"/>
      <c r="D175" s="5"/>
      <c r="E175" s="5"/>
      <c r="F175" s="5"/>
      <c r="G175" s="39"/>
      <c r="H175" s="39"/>
      <c r="I175" s="39"/>
      <c r="J175" s="39"/>
      <c r="K175" s="39"/>
      <c r="L175" s="39"/>
      <c r="M175" s="33"/>
    </row>
    <row r="176" spans="1:13" ht="12">
      <c r="A176" s="24"/>
      <c r="B176" s="27"/>
      <c r="C176" s="15" t="s">
        <v>99</v>
      </c>
      <c r="D176" s="5"/>
      <c r="E176" s="5"/>
      <c r="F176" s="5"/>
      <c r="G176" s="39"/>
      <c r="H176" s="39"/>
      <c r="I176" s="39"/>
      <c r="J176" s="39"/>
      <c r="K176" s="39"/>
      <c r="L176" s="39"/>
      <c r="M176" s="33"/>
    </row>
    <row r="177" spans="1:13" ht="12">
      <c r="A177" s="24">
        <v>853</v>
      </c>
      <c r="B177" s="64"/>
      <c r="C177" s="28" t="s">
        <v>98</v>
      </c>
      <c r="D177" s="51"/>
      <c r="E177" s="51"/>
      <c r="F177" s="51"/>
      <c r="G177" s="52">
        <f aca="true" t="shared" si="32" ref="G177:M177">SUM(G179:G181)</f>
        <v>679500</v>
      </c>
      <c r="H177" s="52">
        <f t="shared" si="32"/>
        <v>619500</v>
      </c>
      <c r="I177" s="52">
        <f t="shared" si="32"/>
        <v>614500</v>
      </c>
      <c r="J177" s="52">
        <f t="shared" si="32"/>
        <v>0</v>
      </c>
      <c r="K177" s="52">
        <f t="shared" si="32"/>
        <v>0</v>
      </c>
      <c r="L177" s="52">
        <f t="shared" si="32"/>
        <v>0</v>
      </c>
      <c r="M177" s="34">
        <f t="shared" si="32"/>
        <v>60000</v>
      </c>
    </row>
    <row r="178" spans="1:13" ht="12">
      <c r="A178" s="24"/>
      <c r="B178" s="27"/>
      <c r="C178" s="15"/>
      <c r="D178" s="5"/>
      <c r="E178" s="5"/>
      <c r="F178" s="5"/>
      <c r="G178" s="39"/>
      <c r="H178" s="39"/>
      <c r="I178" s="39"/>
      <c r="J178" s="39"/>
      <c r="K178" s="39"/>
      <c r="L178" s="39"/>
      <c r="M178" s="33"/>
    </row>
    <row r="179" spans="1:13" ht="12">
      <c r="A179" s="24"/>
      <c r="B179" s="27">
        <v>85305</v>
      </c>
      <c r="C179" s="15" t="s">
        <v>133</v>
      </c>
      <c r="D179" s="5"/>
      <c r="E179" s="5"/>
      <c r="F179" s="5"/>
      <c r="G179" s="78">
        <f>SUM(H179+M179)</f>
        <v>670000</v>
      </c>
      <c r="H179" s="39">
        <v>610000</v>
      </c>
      <c r="I179" s="39">
        <v>610000</v>
      </c>
      <c r="J179" s="39"/>
      <c r="K179" s="39"/>
      <c r="L179" s="39"/>
      <c r="M179" s="33">
        <v>60000</v>
      </c>
    </row>
    <row r="180" spans="1:13" s="5" customFormat="1" ht="12">
      <c r="A180" s="24"/>
      <c r="B180" s="27">
        <v>85334</v>
      </c>
      <c r="C180" s="15" t="s">
        <v>56</v>
      </c>
      <c r="G180" s="78">
        <f>SUM(H180+M180)</f>
        <v>5000</v>
      </c>
      <c r="H180" s="39">
        <v>5000</v>
      </c>
      <c r="I180" s="39"/>
      <c r="J180" s="39"/>
      <c r="K180" s="39"/>
      <c r="L180" s="39"/>
      <c r="M180" s="33"/>
    </row>
    <row r="181" spans="1:13" s="5" customFormat="1" ht="12.75" thickBot="1">
      <c r="A181" s="69"/>
      <c r="B181" s="73">
        <v>85395</v>
      </c>
      <c r="C181" s="71" t="s">
        <v>26</v>
      </c>
      <c r="D181" s="72"/>
      <c r="E181" s="72"/>
      <c r="F181" s="72"/>
      <c r="G181" s="79">
        <f>SUM(H181+M181)</f>
        <v>4500</v>
      </c>
      <c r="H181" s="38">
        <v>4500</v>
      </c>
      <c r="I181" s="38">
        <v>4500</v>
      </c>
      <c r="J181" s="38"/>
      <c r="K181" s="38"/>
      <c r="L181" s="38"/>
      <c r="M181" s="96"/>
    </row>
    <row r="182" spans="1:13" ht="12.75" thickTop="1">
      <c r="A182" s="24"/>
      <c r="B182" s="27"/>
      <c r="C182" s="15"/>
      <c r="D182" s="5"/>
      <c r="E182" s="5"/>
      <c r="F182" s="5"/>
      <c r="G182" s="39"/>
      <c r="H182" s="39"/>
      <c r="I182" s="39"/>
      <c r="J182" s="39"/>
      <c r="K182" s="39"/>
      <c r="L182" s="39"/>
      <c r="M182" s="33"/>
    </row>
    <row r="183" spans="1:13" ht="12">
      <c r="A183" s="24">
        <v>854</v>
      </c>
      <c r="B183" s="64"/>
      <c r="C183" s="28" t="s">
        <v>13</v>
      </c>
      <c r="D183" s="51"/>
      <c r="E183" s="51"/>
      <c r="F183" s="51"/>
      <c r="G183" s="52">
        <f aca="true" t="shared" si="33" ref="G183:M183">SUM(G185:G190)</f>
        <v>383000</v>
      </c>
      <c r="H183" s="52">
        <f>SUM(H185:H190)</f>
        <v>383000</v>
      </c>
      <c r="I183" s="52">
        <f t="shared" si="33"/>
        <v>53000</v>
      </c>
      <c r="J183" s="52">
        <f t="shared" si="33"/>
        <v>0</v>
      </c>
      <c r="K183" s="52">
        <f t="shared" si="33"/>
        <v>0</v>
      </c>
      <c r="L183" s="52">
        <f t="shared" si="33"/>
        <v>0</v>
      </c>
      <c r="M183" s="34">
        <f t="shared" si="33"/>
        <v>0</v>
      </c>
    </row>
    <row r="184" spans="1:13" ht="12">
      <c r="A184" s="24"/>
      <c r="B184" s="74"/>
      <c r="C184" s="56"/>
      <c r="D184" s="57"/>
      <c r="E184" s="57"/>
      <c r="F184" s="58"/>
      <c r="G184" s="75"/>
      <c r="H184" s="76"/>
      <c r="I184" s="39"/>
      <c r="J184" s="39"/>
      <c r="K184" s="39"/>
      <c r="L184" s="39"/>
      <c r="M184" s="33"/>
    </row>
    <row r="185" spans="1:13" ht="12">
      <c r="A185" s="24"/>
      <c r="B185" s="27">
        <v>85412</v>
      </c>
      <c r="C185" s="15" t="s">
        <v>134</v>
      </c>
      <c r="D185" s="5"/>
      <c r="E185" s="5"/>
      <c r="F185" s="77"/>
      <c r="G185" s="78"/>
      <c r="H185" s="78"/>
      <c r="I185" s="76"/>
      <c r="J185" s="39"/>
      <c r="K185" s="39"/>
      <c r="L185" s="39"/>
      <c r="M185" s="33"/>
    </row>
    <row r="186" spans="1:13" ht="12">
      <c r="A186" s="24"/>
      <c r="B186" s="27"/>
      <c r="C186" s="15" t="s">
        <v>137</v>
      </c>
      <c r="D186" s="5"/>
      <c r="E186" s="5"/>
      <c r="F186" s="77"/>
      <c r="G186" s="78">
        <f>SUM(H186+M186)</f>
        <v>28000</v>
      </c>
      <c r="H186" s="78">
        <v>28000</v>
      </c>
      <c r="I186" s="76">
        <v>28000</v>
      </c>
      <c r="J186" s="39"/>
      <c r="K186" s="39"/>
      <c r="L186" s="39"/>
      <c r="M186" s="33"/>
    </row>
    <row r="187" spans="1:13" ht="12">
      <c r="A187" s="24"/>
      <c r="B187" s="27">
        <v>85413</v>
      </c>
      <c r="C187" s="15" t="s">
        <v>72</v>
      </c>
      <c r="D187" s="5"/>
      <c r="E187" s="5"/>
      <c r="F187" s="77"/>
      <c r="G187" s="78">
        <f>SUM(H187+M187)</f>
        <v>5000</v>
      </c>
      <c r="H187" s="78">
        <v>5000</v>
      </c>
      <c r="I187" s="76">
        <v>5000</v>
      </c>
      <c r="J187" s="39"/>
      <c r="K187" s="39"/>
      <c r="L187" s="39"/>
      <c r="M187" s="33"/>
    </row>
    <row r="188" spans="1:13" ht="12">
      <c r="A188" s="24"/>
      <c r="B188" s="27">
        <v>85415</v>
      </c>
      <c r="C188" s="15" t="s">
        <v>108</v>
      </c>
      <c r="D188" s="5"/>
      <c r="E188" s="5"/>
      <c r="F188" s="77"/>
      <c r="G188" s="78">
        <f>SUM(H188+M188)</f>
        <v>260000</v>
      </c>
      <c r="H188" s="78">
        <v>260000</v>
      </c>
      <c r="I188" s="76">
        <v>10000</v>
      </c>
      <c r="J188" s="39"/>
      <c r="K188" s="39"/>
      <c r="L188" s="39"/>
      <c r="M188" s="33"/>
    </row>
    <row r="189" spans="1:13" ht="12">
      <c r="A189" s="24"/>
      <c r="B189" s="27">
        <v>85416</v>
      </c>
      <c r="C189" s="15" t="s">
        <v>86</v>
      </c>
      <c r="D189" s="5"/>
      <c r="E189" s="5"/>
      <c r="F189" s="77"/>
      <c r="G189" s="78">
        <f>SUM(H189+M189)</f>
        <v>80000</v>
      </c>
      <c r="H189" s="78">
        <v>80000</v>
      </c>
      <c r="I189" s="76"/>
      <c r="J189" s="39"/>
      <c r="K189" s="39"/>
      <c r="L189" s="39"/>
      <c r="M189" s="33"/>
    </row>
    <row r="190" spans="1:13" ht="12.75" thickBot="1">
      <c r="A190" s="69"/>
      <c r="B190" s="73">
        <v>85495</v>
      </c>
      <c r="C190" s="71" t="s">
        <v>26</v>
      </c>
      <c r="D190" s="72"/>
      <c r="E190" s="72"/>
      <c r="F190" s="72"/>
      <c r="G190" s="79">
        <f>SUM(H190+M190)</f>
        <v>10000</v>
      </c>
      <c r="H190" s="79">
        <v>10000</v>
      </c>
      <c r="I190" s="80">
        <v>10000</v>
      </c>
      <c r="J190" s="38"/>
      <c r="K190" s="38"/>
      <c r="L190" s="38"/>
      <c r="M190" s="96"/>
    </row>
    <row r="191" spans="1:13" ht="12.75" thickTop="1">
      <c r="A191" s="24"/>
      <c r="B191" s="27"/>
      <c r="C191" s="15"/>
      <c r="D191" s="5"/>
      <c r="E191" s="5"/>
      <c r="F191" s="5"/>
      <c r="G191" s="39"/>
      <c r="H191" s="39"/>
      <c r="I191" s="39"/>
      <c r="J191" s="39"/>
      <c r="K191" s="39"/>
      <c r="L191" s="39"/>
      <c r="M191" s="33"/>
    </row>
    <row r="192" spans="1:13" ht="12">
      <c r="A192" s="24">
        <v>900</v>
      </c>
      <c r="B192" s="27"/>
      <c r="C192" s="15" t="s">
        <v>41</v>
      </c>
      <c r="D192" s="5"/>
      <c r="E192" s="5"/>
      <c r="F192" s="5"/>
      <c r="G192" s="39"/>
      <c r="H192" s="39"/>
      <c r="I192" s="39"/>
      <c r="J192" s="39"/>
      <c r="K192" s="39"/>
      <c r="L192" s="39"/>
      <c r="M192" s="33"/>
    </row>
    <row r="193" spans="1:13" ht="12">
      <c r="A193" s="24"/>
      <c r="B193" s="64"/>
      <c r="C193" s="28" t="s">
        <v>34</v>
      </c>
      <c r="D193" s="51"/>
      <c r="E193" s="51"/>
      <c r="F193" s="51"/>
      <c r="G193" s="52">
        <f>SUM(G195:G201)</f>
        <v>22291031</v>
      </c>
      <c r="H193" s="52">
        <f aca="true" t="shared" si="34" ref="H193:M193">SUM(H195:H201)</f>
        <v>3786374</v>
      </c>
      <c r="I193" s="52">
        <f t="shared" si="34"/>
        <v>150000</v>
      </c>
      <c r="J193" s="52">
        <f t="shared" si="34"/>
        <v>173956</v>
      </c>
      <c r="K193" s="52">
        <f t="shared" si="34"/>
        <v>0</v>
      </c>
      <c r="L193" s="52">
        <f t="shared" si="34"/>
        <v>0</v>
      </c>
      <c r="M193" s="34">
        <f t="shared" si="34"/>
        <v>18504657</v>
      </c>
    </row>
    <row r="194" spans="1:13" ht="12">
      <c r="A194" s="24"/>
      <c r="B194" s="27"/>
      <c r="C194" s="15"/>
      <c r="D194" s="5"/>
      <c r="E194" s="5"/>
      <c r="F194" s="5"/>
      <c r="G194" s="39"/>
      <c r="H194" s="39"/>
      <c r="I194" s="39"/>
      <c r="J194" s="39"/>
      <c r="K194" s="39"/>
      <c r="L194" s="39"/>
      <c r="M194" s="33"/>
    </row>
    <row r="195" spans="1:15" ht="12">
      <c r="A195" s="24"/>
      <c r="B195" s="27">
        <v>90001</v>
      </c>
      <c r="C195" s="15" t="s">
        <v>73</v>
      </c>
      <c r="D195" s="5"/>
      <c r="E195" s="5"/>
      <c r="F195" s="5"/>
      <c r="G195" s="39">
        <f>SUM(H195+M195)</f>
        <v>16374657</v>
      </c>
      <c r="H195" s="39">
        <v>350000</v>
      </c>
      <c r="I195" s="39"/>
      <c r="J195" s="39"/>
      <c r="K195" s="39"/>
      <c r="L195" s="39"/>
      <c r="M195" s="33">
        <v>16024657</v>
      </c>
      <c r="O195" s="119"/>
    </row>
    <row r="196" spans="1:13" ht="12">
      <c r="A196" s="24"/>
      <c r="B196" s="27">
        <v>90002</v>
      </c>
      <c r="C196" s="15" t="s">
        <v>35</v>
      </c>
      <c r="D196" s="5"/>
      <c r="E196" s="5"/>
      <c r="F196" s="5"/>
      <c r="G196" s="39">
        <f>SUM(H196+M196)</f>
        <v>200000</v>
      </c>
      <c r="H196" s="39"/>
      <c r="I196" s="39"/>
      <c r="J196" s="39"/>
      <c r="K196" s="39"/>
      <c r="L196" s="39"/>
      <c r="M196" s="33">
        <v>200000</v>
      </c>
    </row>
    <row r="197" spans="1:13" ht="12">
      <c r="A197" s="24"/>
      <c r="B197" s="27">
        <v>90003</v>
      </c>
      <c r="C197" s="15" t="s">
        <v>74</v>
      </c>
      <c r="D197" s="5"/>
      <c r="E197" s="5"/>
      <c r="F197" s="5"/>
      <c r="G197" s="39">
        <f>SUM(H197+M197)</f>
        <v>1216000</v>
      </c>
      <c r="H197" s="39">
        <v>1216000</v>
      </c>
      <c r="I197" s="39"/>
      <c r="J197" s="39">
        <v>30000</v>
      </c>
      <c r="K197" s="39"/>
      <c r="L197" s="39"/>
      <c r="M197" s="33"/>
    </row>
    <row r="198" spans="1:13" ht="12">
      <c r="A198" s="24"/>
      <c r="B198" s="27">
        <v>90015</v>
      </c>
      <c r="C198" s="15" t="s">
        <v>42</v>
      </c>
      <c r="D198" s="5"/>
      <c r="E198" s="5"/>
      <c r="F198" s="5"/>
      <c r="G198" s="39">
        <f>SUM(H198+M198)</f>
        <v>1385400</v>
      </c>
      <c r="H198" s="39">
        <v>1275400</v>
      </c>
      <c r="I198" s="39"/>
      <c r="J198" s="39"/>
      <c r="K198" s="39"/>
      <c r="L198" s="39"/>
      <c r="M198" s="33">
        <v>110000</v>
      </c>
    </row>
    <row r="199" spans="1:13" ht="12">
      <c r="A199" s="24"/>
      <c r="B199" s="27">
        <v>90020</v>
      </c>
      <c r="C199" s="15" t="s">
        <v>143</v>
      </c>
      <c r="D199" s="5"/>
      <c r="E199" s="5"/>
      <c r="F199" s="5"/>
      <c r="G199" s="39"/>
      <c r="H199" s="39"/>
      <c r="I199" s="39"/>
      <c r="J199" s="39"/>
      <c r="K199" s="39"/>
      <c r="L199" s="39"/>
      <c r="M199" s="33"/>
    </row>
    <row r="200" spans="1:13" ht="12">
      <c r="A200" s="24"/>
      <c r="B200" s="27"/>
      <c r="C200" s="15" t="s">
        <v>144</v>
      </c>
      <c r="D200" s="5"/>
      <c r="E200" s="5"/>
      <c r="F200" s="5"/>
      <c r="G200" s="39">
        <f>SUM(H200+M200)</f>
        <v>222088</v>
      </c>
      <c r="H200" s="39">
        <v>222088</v>
      </c>
      <c r="I200" s="39"/>
      <c r="J200" s="39"/>
      <c r="K200" s="39"/>
      <c r="L200" s="39"/>
      <c r="M200" s="33"/>
    </row>
    <row r="201" spans="1:13" ht="12.75" thickBot="1">
      <c r="A201" s="25"/>
      <c r="B201" s="26">
        <v>90095</v>
      </c>
      <c r="C201" s="29" t="s">
        <v>26</v>
      </c>
      <c r="D201" s="14"/>
      <c r="E201" s="14"/>
      <c r="F201" s="14"/>
      <c r="G201" s="55">
        <f>SUM(H201+M201)</f>
        <v>2892886</v>
      </c>
      <c r="H201" s="55">
        <v>722886</v>
      </c>
      <c r="I201" s="55">
        <v>150000</v>
      </c>
      <c r="J201" s="55">
        <v>143956</v>
      </c>
      <c r="K201" s="55"/>
      <c r="L201" s="55"/>
      <c r="M201" s="35">
        <v>2170000</v>
      </c>
    </row>
    <row r="202" spans="1:13" s="37" customFormat="1" ht="12" thickBot="1">
      <c r="A202" s="21">
        <v>1</v>
      </c>
      <c r="B202" s="22">
        <v>2</v>
      </c>
      <c r="C202" s="157">
        <v>3</v>
      </c>
      <c r="D202" s="158"/>
      <c r="E202" s="158"/>
      <c r="F202" s="159"/>
      <c r="G202" s="23">
        <v>4</v>
      </c>
      <c r="H202" s="23">
        <v>5</v>
      </c>
      <c r="I202" s="23">
        <v>6</v>
      </c>
      <c r="J202" s="23">
        <v>7</v>
      </c>
      <c r="K202" s="23">
        <v>8</v>
      </c>
      <c r="L202" s="23">
        <v>9</v>
      </c>
      <c r="M202" s="101">
        <v>10</v>
      </c>
    </row>
    <row r="203" spans="1:13" ht="12">
      <c r="A203" s="24"/>
      <c r="B203" s="27"/>
      <c r="C203" s="15"/>
      <c r="D203" s="5"/>
      <c r="E203" s="5"/>
      <c r="F203" s="5"/>
      <c r="G203" s="39"/>
      <c r="H203" s="39"/>
      <c r="I203" s="39"/>
      <c r="J203" s="39"/>
      <c r="K203" s="39"/>
      <c r="L203" s="39"/>
      <c r="M203" s="33"/>
    </row>
    <row r="204" spans="1:13" ht="12">
      <c r="A204" s="24">
        <v>921</v>
      </c>
      <c r="B204" s="27"/>
      <c r="C204" s="15" t="s">
        <v>15</v>
      </c>
      <c r="D204" s="5"/>
      <c r="E204" s="5"/>
      <c r="F204" s="5"/>
      <c r="G204" s="39"/>
      <c r="H204" s="39"/>
      <c r="I204" s="39"/>
      <c r="J204" s="39"/>
      <c r="K204" s="39"/>
      <c r="L204" s="39"/>
      <c r="M204" s="33"/>
    </row>
    <row r="205" spans="1:13" ht="12">
      <c r="A205" s="24"/>
      <c r="B205" s="64"/>
      <c r="C205" s="28" t="s">
        <v>16</v>
      </c>
      <c r="D205" s="51"/>
      <c r="E205" s="51"/>
      <c r="F205" s="51"/>
      <c r="G205" s="52">
        <f aca="true" t="shared" si="35" ref="G205:M205">SUM(G207:G210)</f>
        <v>3337750</v>
      </c>
      <c r="H205" s="52">
        <f t="shared" si="35"/>
        <v>3102750</v>
      </c>
      <c r="I205" s="52">
        <f t="shared" si="35"/>
        <v>2515000</v>
      </c>
      <c r="J205" s="52">
        <f t="shared" si="35"/>
        <v>47511</v>
      </c>
      <c r="K205" s="52">
        <f t="shared" si="35"/>
        <v>0</v>
      </c>
      <c r="L205" s="52">
        <f t="shared" si="35"/>
        <v>0</v>
      </c>
      <c r="M205" s="34">
        <f t="shared" si="35"/>
        <v>235000</v>
      </c>
    </row>
    <row r="206" spans="1:13" ht="12">
      <c r="A206" s="24"/>
      <c r="B206" s="27"/>
      <c r="C206" s="15"/>
      <c r="D206" s="5"/>
      <c r="E206" s="5"/>
      <c r="F206" s="5"/>
      <c r="G206" s="39"/>
      <c r="H206" s="39"/>
      <c r="I206" s="39"/>
      <c r="J206" s="39"/>
      <c r="K206" s="39"/>
      <c r="L206" s="39"/>
      <c r="M206" s="33"/>
    </row>
    <row r="207" spans="1:13" ht="12">
      <c r="A207" s="24"/>
      <c r="B207" s="27">
        <v>92109</v>
      </c>
      <c r="C207" s="15" t="s">
        <v>75</v>
      </c>
      <c r="D207" s="5"/>
      <c r="E207" s="5"/>
      <c r="F207" s="5"/>
      <c r="G207" s="39">
        <f>SUM(H207+M207)</f>
        <v>2154750</v>
      </c>
      <c r="H207" s="39">
        <v>2129750</v>
      </c>
      <c r="I207" s="39">
        <v>1590000</v>
      </c>
      <c r="J207" s="39">
        <v>47511</v>
      </c>
      <c r="K207" s="39"/>
      <c r="L207" s="39"/>
      <c r="M207" s="33">
        <v>25000</v>
      </c>
    </row>
    <row r="208" spans="1:13" ht="12">
      <c r="A208" s="24"/>
      <c r="B208" s="27">
        <v>92116</v>
      </c>
      <c r="C208" s="15" t="s">
        <v>88</v>
      </c>
      <c r="D208" s="5"/>
      <c r="E208" s="5"/>
      <c r="F208" s="5" t="s">
        <v>145</v>
      </c>
      <c r="G208" s="39">
        <f>SUM(H208+M208)</f>
        <v>1098000</v>
      </c>
      <c r="H208" s="39">
        <v>888000</v>
      </c>
      <c r="I208" s="39">
        <v>888000</v>
      </c>
      <c r="J208" s="39"/>
      <c r="K208" s="39"/>
      <c r="L208" s="39"/>
      <c r="M208" s="33">
        <v>210000</v>
      </c>
    </row>
    <row r="209" spans="1:13" ht="12">
      <c r="A209" s="24"/>
      <c r="B209" s="27">
        <v>92120</v>
      </c>
      <c r="C209" s="15" t="s">
        <v>76</v>
      </c>
      <c r="D209" s="5"/>
      <c r="E209" s="5"/>
      <c r="F209" s="5"/>
      <c r="G209" s="39">
        <f>SUM(H209+M209)</f>
        <v>45000</v>
      </c>
      <c r="H209" s="39">
        <v>45000</v>
      </c>
      <c r="I209" s="39">
        <v>35000</v>
      </c>
      <c r="J209" s="39"/>
      <c r="K209" s="39"/>
      <c r="L209" s="39"/>
      <c r="M209" s="33"/>
    </row>
    <row r="210" spans="1:13" ht="12.75" thickBot="1">
      <c r="A210" s="69"/>
      <c r="B210" s="73">
        <v>92195</v>
      </c>
      <c r="C210" s="71" t="s">
        <v>26</v>
      </c>
      <c r="D210" s="72"/>
      <c r="E210" s="72"/>
      <c r="F210" s="72"/>
      <c r="G210" s="38">
        <f>SUM(H210+M210)</f>
        <v>40000</v>
      </c>
      <c r="H210" s="38">
        <v>40000</v>
      </c>
      <c r="I210" s="38">
        <v>2000</v>
      </c>
      <c r="J210" s="38"/>
      <c r="K210" s="38"/>
      <c r="L210" s="38"/>
      <c r="M210" s="96"/>
    </row>
    <row r="211" spans="1:13" s="37" customFormat="1" ht="12" thickTop="1">
      <c r="A211" s="10"/>
      <c r="B211" s="88"/>
      <c r="C211" s="88"/>
      <c r="D211" s="89"/>
      <c r="E211" s="89"/>
      <c r="F211" s="89"/>
      <c r="G211" s="90"/>
      <c r="H211" s="90"/>
      <c r="I211" s="90"/>
      <c r="J211" s="90"/>
      <c r="K211" s="90"/>
      <c r="L211" s="90"/>
      <c r="M211" s="108"/>
    </row>
    <row r="212" spans="1:13" ht="12">
      <c r="A212" s="24">
        <v>926</v>
      </c>
      <c r="B212" s="64"/>
      <c r="C212" s="28" t="s">
        <v>54</v>
      </c>
      <c r="D212" s="51"/>
      <c r="E212" s="51"/>
      <c r="F212" s="51"/>
      <c r="G212" s="52">
        <f aca="true" t="shared" si="36" ref="G212:M212">SUM(G214:G217)</f>
        <v>3190100</v>
      </c>
      <c r="H212" s="52">
        <f t="shared" si="36"/>
        <v>1802916</v>
      </c>
      <c r="I212" s="52">
        <f t="shared" si="36"/>
        <v>500000</v>
      </c>
      <c r="J212" s="52">
        <f t="shared" si="36"/>
        <v>663200</v>
      </c>
      <c r="K212" s="52">
        <f t="shared" si="36"/>
        <v>0</v>
      </c>
      <c r="L212" s="52">
        <f t="shared" si="36"/>
        <v>0</v>
      </c>
      <c r="M212" s="34">
        <f t="shared" si="36"/>
        <v>1387184</v>
      </c>
    </row>
    <row r="213" spans="1:13" ht="12">
      <c r="A213" s="24"/>
      <c r="B213" s="27"/>
      <c r="C213" s="15"/>
      <c r="D213" s="5"/>
      <c r="E213" s="5"/>
      <c r="F213" s="5"/>
      <c r="G213" s="39"/>
      <c r="H213" s="39"/>
      <c r="I213" s="39"/>
      <c r="J213" s="39"/>
      <c r="K213" s="39"/>
      <c r="L213" s="39"/>
      <c r="M213" s="33"/>
    </row>
    <row r="214" spans="1:13" ht="12">
      <c r="A214" s="24"/>
      <c r="B214" s="27">
        <v>92601</v>
      </c>
      <c r="C214" s="15" t="s">
        <v>77</v>
      </c>
      <c r="D214" s="5"/>
      <c r="E214" s="5"/>
      <c r="F214" s="5"/>
      <c r="G214" s="39">
        <f>SUM(H214+M214)</f>
        <v>1320000</v>
      </c>
      <c r="H214" s="39"/>
      <c r="I214" s="39"/>
      <c r="J214" s="39"/>
      <c r="K214" s="39"/>
      <c r="L214" s="39"/>
      <c r="M214" s="33">
        <v>1320000</v>
      </c>
    </row>
    <row r="215" spans="1:13" ht="12">
      <c r="A215" s="24"/>
      <c r="B215" s="27">
        <v>92604</v>
      </c>
      <c r="C215" s="15" t="s">
        <v>109</v>
      </c>
      <c r="D215" s="5"/>
      <c r="E215" s="5"/>
      <c r="F215" s="5"/>
      <c r="G215" s="39">
        <f>SUM(H215+M215)</f>
        <v>1335100</v>
      </c>
      <c r="H215" s="39">
        <v>1267916</v>
      </c>
      <c r="I215" s="39"/>
      <c r="J215" s="39">
        <v>663200</v>
      </c>
      <c r="K215" s="39"/>
      <c r="L215" s="39"/>
      <c r="M215" s="33">
        <v>67184</v>
      </c>
    </row>
    <row r="216" spans="1:13" ht="12">
      <c r="A216" s="24"/>
      <c r="B216" s="27">
        <v>92605</v>
      </c>
      <c r="C216" s="15" t="s">
        <v>78</v>
      </c>
      <c r="D216" s="5"/>
      <c r="E216" s="5"/>
      <c r="F216" s="5"/>
      <c r="G216" s="39">
        <f>SUM(H216+M216)</f>
        <v>500000</v>
      </c>
      <c r="H216" s="39">
        <v>500000</v>
      </c>
      <c r="I216" s="39">
        <v>500000</v>
      </c>
      <c r="J216" s="39"/>
      <c r="K216" s="39"/>
      <c r="L216" s="39"/>
      <c r="M216" s="33"/>
    </row>
    <row r="217" spans="1:13" ht="12.75" thickBot="1">
      <c r="A217" s="24"/>
      <c r="B217" s="27">
        <v>92695</v>
      </c>
      <c r="C217" s="15" t="s">
        <v>26</v>
      </c>
      <c r="D217" s="5"/>
      <c r="E217" s="5"/>
      <c r="F217" s="5"/>
      <c r="G217" s="39">
        <f>SUM(H217+M217)</f>
        <v>35000</v>
      </c>
      <c r="H217" s="39">
        <v>35000</v>
      </c>
      <c r="I217" s="39"/>
      <c r="J217" s="39"/>
      <c r="K217" s="39"/>
      <c r="L217" s="39"/>
      <c r="M217" s="33"/>
    </row>
    <row r="218" spans="1:13" ht="12">
      <c r="A218" s="113" t="s">
        <v>145</v>
      </c>
      <c r="B218" s="94"/>
      <c r="C218" s="46"/>
      <c r="D218" s="46"/>
      <c r="E218" s="46"/>
      <c r="F218" s="46"/>
      <c r="G218" s="95"/>
      <c r="H218" s="95"/>
      <c r="I218" s="95"/>
      <c r="J218" s="95"/>
      <c r="K218" s="95"/>
      <c r="L218" s="95"/>
      <c r="M218" s="47"/>
    </row>
    <row r="219" spans="1:13" s="44" customFormat="1" ht="12.75">
      <c r="A219" s="40"/>
      <c r="B219" s="48" t="s">
        <v>55</v>
      </c>
      <c r="C219" s="41"/>
      <c r="D219" s="41"/>
      <c r="E219" s="41"/>
      <c r="F219" s="41"/>
      <c r="G219" s="63">
        <f aca="true" t="shared" si="37" ref="G219:M219">SUM(G73,G79,G84,G90,G95,G101,G108,G117,G129,G134,G139,G145,G157,G166,G177,G183,G193,G205,G212)</f>
        <v>96753959</v>
      </c>
      <c r="H219" s="63">
        <f t="shared" si="37"/>
        <v>63847393</v>
      </c>
      <c r="I219" s="63">
        <f t="shared" si="37"/>
        <v>33005026</v>
      </c>
      <c r="J219" s="63">
        <f t="shared" si="37"/>
        <v>9659711</v>
      </c>
      <c r="K219" s="63">
        <f t="shared" si="37"/>
        <v>189800</v>
      </c>
      <c r="L219" s="63">
        <f t="shared" si="37"/>
        <v>0</v>
      </c>
      <c r="M219" s="105">
        <f t="shared" si="37"/>
        <v>32906566</v>
      </c>
    </row>
    <row r="220" spans="1:13" ht="12.75" thickBot="1">
      <c r="A220" s="114"/>
      <c r="B220" s="29"/>
      <c r="C220" s="14"/>
      <c r="D220" s="14"/>
      <c r="E220" s="14"/>
      <c r="F220" s="14"/>
      <c r="G220" s="55"/>
      <c r="H220" s="55"/>
      <c r="I220" s="55"/>
      <c r="J220" s="55"/>
      <c r="K220" s="55"/>
      <c r="L220" s="55"/>
      <c r="M220" s="35"/>
    </row>
    <row r="221" spans="1:13" ht="15">
      <c r="A221" s="131" t="s">
        <v>123</v>
      </c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</row>
    <row r="222" spans="1:13" ht="15">
      <c r="A222" s="131" t="s">
        <v>141</v>
      </c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</row>
    <row r="223" spans="1:13" s="118" customFormat="1" ht="15.75" thickBo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99" t="s">
        <v>81</v>
      </c>
    </row>
    <row r="224" spans="1:13" s="98" customFormat="1" ht="12.75">
      <c r="A224" s="132" t="s">
        <v>3</v>
      </c>
      <c r="B224" s="134" t="s">
        <v>17</v>
      </c>
      <c r="C224" s="136" t="s">
        <v>18</v>
      </c>
      <c r="D224" s="137"/>
      <c r="E224" s="137"/>
      <c r="F224" s="138"/>
      <c r="G224" s="134" t="s">
        <v>146</v>
      </c>
      <c r="H224" s="141" t="s">
        <v>44</v>
      </c>
      <c r="I224" s="142"/>
      <c r="J224" s="142"/>
      <c r="K224" s="142"/>
      <c r="L224" s="142"/>
      <c r="M224" s="143"/>
    </row>
    <row r="225" spans="1:13" s="98" customFormat="1" ht="12.75">
      <c r="A225" s="133"/>
      <c r="B225" s="135"/>
      <c r="C225" s="130"/>
      <c r="D225" s="139"/>
      <c r="E225" s="139"/>
      <c r="F225" s="140"/>
      <c r="G225" s="135"/>
      <c r="H225" s="144" t="s">
        <v>118</v>
      </c>
      <c r="I225" s="146" t="s">
        <v>45</v>
      </c>
      <c r="J225" s="146"/>
      <c r="K225" s="146"/>
      <c r="L225" s="146"/>
      <c r="M225" s="147" t="s">
        <v>117</v>
      </c>
    </row>
    <row r="226" spans="1:13" s="98" customFormat="1" ht="59.25" customHeight="1" thickBot="1">
      <c r="A226" s="133"/>
      <c r="B226" s="135"/>
      <c r="C226" s="130"/>
      <c r="D226" s="139"/>
      <c r="E226" s="139"/>
      <c r="F226" s="140"/>
      <c r="G226" s="135"/>
      <c r="H226" s="145"/>
      <c r="I226" s="97" t="s">
        <v>46</v>
      </c>
      <c r="J226" s="97" t="s">
        <v>119</v>
      </c>
      <c r="K226" s="97" t="s">
        <v>115</v>
      </c>
      <c r="L226" s="97" t="s">
        <v>116</v>
      </c>
      <c r="M226" s="148"/>
    </row>
    <row r="227" spans="1:13" s="37" customFormat="1" ht="11.25">
      <c r="A227" s="12">
        <v>1</v>
      </c>
      <c r="B227" s="16">
        <v>2</v>
      </c>
      <c r="C227" s="8">
        <v>3</v>
      </c>
      <c r="D227" s="9"/>
      <c r="E227" s="9"/>
      <c r="F227" s="17"/>
      <c r="G227" s="16">
        <v>4</v>
      </c>
      <c r="H227" s="16">
        <v>5</v>
      </c>
      <c r="I227" s="16">
        <v>6</v>
      </c>
      <c r="J227" s="16">
        <v>7</v>
      </c>
      <c r="K227" s="16">
        <v>8</v>
      </c>
      <c r="L227" s="16">
        <v>9</v>
      </c>
      <c r="M227" s="18">
        <v>10</v>
      </c>
    </row>
    <row r="228" spans="1:13" ht="12">
      <c r="A228" s="13"/>
      <c r="B228" s="15"/>
      <c r="C228" s="15"/>
      <c r="D228" s="5"/>
      <c r="E228" s="5"/>
      <c r="F228" s="5"/>
      <c r="G228" s="15"/>
      <c r="H228" s="15"/>
      <c r="I228" s="15"/>
      <c r="J228" s="15"/>
      <c r="K228" s="15"/>
      <c r="L228" s="15"/>
      <c r="M228" s="33"/>
    </row>
    <row r="229" spans="1:13" ht="12">
      <c r="A229" s="24">
        <v>750</v>
      </c>
      <c r="B229" s="64"/>
      <c r="C229" s="28" t="s">
        <v>8</v>
      </c>
      <c r="D229" s="51"/>
      <c r="E229" s="51"/>
      <c r="F229" s="51"/>
      <c r="G229" s="39">
        <f aca="true" t="shared" si="38" ref="G229:M229">SUM(G231:G231)</f>
        <v>287500</v>
      </c>
      <c r="H229" s="52">
        <f t="shared" si="38"/>
        <v>287500</v>
      </c>
      <c r="I229" s="52">
        <f t="shared" si="38"/>
        <v>0</v>
      </c>
      <c r="J229" s="52">
        <f t="shared" si="38"/>
        <v>287500</v>
      </c>
      <c r="K229" s="52">
        <f t="shared" si="38"/>
        <v>0</v>
      </c>
      <c r="L229" s="52">
        <f t="shared" si="38"/>
        <v>0</v>
      </c>
      <c r="M229" s="34">
        <f t="shared" si="38"/>
        <v>0</v>
      </c>
    </row>
    <row r="230" spans="1:13" ht="12">
      <c r="A230" s="24"/>
      <c r="B230" s="27"/>
      <c r="C230" s="15"/>
      <c r="D230" s="5"/>
      <c r="E230" s="5"/>
      <c r="F230" s="5"/>
      <c r="G230" s="75"/>
      <c r="H230" s="76"/>
      <c r="I230" s="39"/>
      <c r="J230" s="39"/>
      <c r="K230" s="39"/>
      <c r="L230" s="39"/>
      <c r="M230" s="33"/>
    </row>
    <row r="231" spans="1:13" ht="12.75" thickBot="1">
      <c r="A231" s="81"/>
      <c r="B231" s="73">
        <v>75011</v>
      </c>
      <c r="C231" s="71" t="s">
        <v>79</v>
      </c>
      <c r="D231" s="72"/>
      <c r="E231" s="72"/>
      <c r="F231" s="72"/>
      <c r="G231" s="79">
        <f>SUM(H231+M231)</f>
        <v>287500</v>
      </c>
      <c r="H231" s="80">
        <v>287500</v>
      </c>
      <c r="I231" s="38"/>
      <c r="J231" s="38">
        <v>287500</v>
      </c>
      <c r="K231" s="38"/>
      <c r="L231" s="38"/>
      <c r="M231" s="96"/>
    </row>
    <row r="232" spans="1:13" ht="12.75" thickTop="1">
      <c r="A232" s="24"/>
      <c r="B232" s="27"/>
      <c r="C232" s="15"/>
      <c r="D232" s="5"/>
      <c r="E232" s="5"/>
      <c r="F232" s="5"/>
      <c r="G232" s="39"/>
      <c r="H232" s="39"/>
      <c r="I232" s="39"/>
      <c r="J232" s="39"/>
      <c r="K232" s="39"/>
      <c r="L232" s="39"/>
      <c r="M232" s="33"/>
    </row>
    <row r="233" spans="1:13" ht="12">
      <c r="A233" s="24">
        <v>751</v>
      </c>
      <c r="B233" s="27"/>
      <c r="C233" s="15" t="s">
        <v>9</v>
      </c>
      <c r="D233" s="5"/>
      <c r="E233" s="5"/>
      <c r="F233" s="5"/>
      <c r="G233" s="39"/>
      <c r="H233" s="39"/>
      <c r="I233" s="39"/>
      <c r="J233" s="39"/>
      <c r="K233" s="39"/>
      <c r="L233" s="39"/>
      <c r="M233" s="33"/>
    </row>
    <row r="234" spans="1:13" ht="12">
      <c r="A234" s="24"/>
      <c r="B234" s="27"/>
      <c r="C234" s="15" t="s">
        <v>80</v>
      </c>
      <c r="D234" s="5"/>
      <c r="E234" s="5"/>
      <c r="F234" s="5"/>
      <c r="G234" s="39"/>
      <c r="H234" s="39"/>
      <c r="I234" s="39"/>
      <c r="J234" s="39"/>
      <c r="K234" s="39"/>
      <c r="L234" s="39"/>
      <c r="M234" s="33"/>
    </row>
    <row r="235" spans="1:13" ht="12">
      <c r="A235" s="24"/>
      <c r="B235" s="64"/>
      <c r="C235" s="28" t="s">
        <v>52</v>
      </c>
      <c r="D235" s="51"/>
      <c r="E235" s="51"/>
      <c r="F235" s="51"/>
      <c r="G235" s="52">
        <f aca="true" t="shared" si="39" ref="G235:M235">SUM(G238:G238)</f>
        <v>6450</v>
      </c>
      <c r="H235" s="52">
        <f t="shared" si="39"/>
        <v>6450</v>
      </c>
      <c r="I235" s="52">
        <f t="shared" si="39"/>
        <v>0</v>
      </c>
      <c r="J235" s="52">
        <f t="shared" si="39"/>
        <v>6450</v>
      </c>
      <c r="K235" s="52">
        <f t="shared" si="39"/>
        <v>0</v>
      </c>
      <c r="L235" s="52">
        <f t="shared" si="39"/>
        <v>0</v>
      </c>
      <c r="M235" s="34">
        <f t="shared" si="39"/>
        <v>0</v>
      </c>
    </row>
    <row r="236" spans="1:13" ht="12">
      <c r="A236" s="24"/>
      <c r="B236" s="27"/>
      <c r="C236" s="15"/>
      <c r="D236" s="5"/>
      <c r="E236" s="5"/>
      <c r="F236" s="5"/>
      <c r="G236" s="75"/>
      <c r="H236" s="76"/>
      <c r="I236" s="39"/>
      <c r="J236" s="39"/>
      <c r="K236" s="39"/>
      <c r="L236" s="39"/>
      <c r="M236" s="33"/>
    </row>
    <row r="237" spans="1:13" ht="12">
      <c r="A237" s="24"/>
      <c r="B237" s="27">
        <v>75101</v>
      </c>
      <c r="C237" s="15" t="s">
        <v>36</v>
      </c>
      <c r="D237" s="5"/>
      <c r="E237" s="5"/>
      <c r="F237" s="5"/>
      <c r="G237" s="78"/>
      <c r="H237" s="76"/>
      <c r="I237" s="39"/>
      <c r="J237" s="39"/>
      <c r="K237" s="39"/>
      <c r="L237" s="39"/>
      <c r="M237" s="33"/>
    </row>
    <row r="238" spans="1:13" ht="12.75" thickBot="1">
      <c r="A238" s="81"/>
      <c r="B238" s="73"/>
      <c r="C238" s="71" t="s">
        <v>37</v>
      </c>
      <c r="D238" s="72"/>
      <c r="E238" s="72"/>
      <c r="F238" s="72"/>
      <c r="G238" s="79">
        <f>SUM(H238+M238)</f>
        <v>6450</v>
      </c>
      <c r="H238" s="80">
        <v>6450</v>
      </c>
      <c r="I238" s="38"/>
      <c r="J238" s="38">
        <v>6450</v>
      </c>
      <c r="K238" s="38"/>
      <c r="L238" s="38"/>
      <c r="M238" s="96"/>
    </row>
    <row r="239" spans="1:13" ht="12.75" thickTop="1">
      <c r="A239" s="24"/>
      <c r="B239" s="122"/>
      <c r="C239" s="123"/>
      <c r="D239" s="124"/>
      <c r="E239" s="124"/>
      <c r="F239" s="124"/>
      <c r="G239" s="125"/>
      <c r="H239" s="126"/>
      <c r="I239" s="125"/>
      <c r="J239" s="125"/>
      <c r="K239" s="125"/>
      <c r="L239" s="125"/>
      <c r="M239" s="127"/>
    </row>
    <row r="240" spans="1:13" ht="12">
      <c r="A240" s="24">
        <v>752</v>
      </c>
      <c r="B240" s="64"/>
      <c r="C240" s="28" t="s">
        <v>40</v>
      </c>
      <c r="D240" s="51"/>
      <c r="E240" s="51"/>
      <c r="F240" s="51"/>
      <c r="G240" s="52">
        <f aca="true" t="shared" si="40" ref="G240:M240">SUM(G242)</f>
        <v>500</v>
      </c>
      <c r="H240" s="59">
        <f t="shared" si="40"/>
        <v>500</v>
      </c>
      <c r="I240" s="52">
        <f t="shared" si="40"/>
        <v>0</v>
      </c>
      <c r="J240" s="52">
        <f t="shared" si="40"/>
        <v>0</v>
      </c>
      <c r="K240" s="52">
        <f t="shared" si="40"/>
        <v>0</v>
      </c>
      <c r="L240" s="52">
        <f t="shared" si="40"/>
        <v>0</v>
      </c>
      <c r="M240" s="34">
        <f t="shared" si="40"/>
        <v>0</v>
      </c>
    </row>
    <row r="241" spans="1:13" ht="12">
      <c r="A241" s="24"/>
      <c r="B241" s="27"/>
      <c r="C241" s="15"/>
      <c r="D241" s="5"/>
      <c r="E241" s="5"/>
      <c r="F241" s="5"/>
      <c r="G241" s="39"/>
      <c r="H241" s="78"/>
      <c r="I241" s="39"/>
      <c r="J241" s="39"/>
      <c r="K241" s="39"/>
      <c r="L241" s="39"/>
      <c r="M241" s="33"/>
    </row>
    <row r="242" spans="1:13" ht="12.75" thickBot="1">
      <c r="A242" s="69"/>
      <c r="B242" s="73">
        <v>75212</v>
      </c>
      <c r="C242" s="71" t="s">
        <v>136</v>
      </c>
      <c r="D242" s="72"/>
      <c r="E242" s="72"/>
      <c r="F242" s="72"/>
      <c r="G242" s="38">
        <f>SUM(H242+M242)</f>
        <v>500</v>
      </c>
      <c r="H242" s="79">
        <v>500</v>
      </c>
      <c r="I242" s="38"/>
      <c r="J242" s="38"/>
      <c r="K242" s="38"/>
      <c r="L242" s="38"/>
      <c r="M242" s="96"/>
    </row>
    <row r="243" spans="1:13" ht="12.75" thickTop="1">
      <c r="A243" s="24"/>
      <c r="B243" s="27"/>
      <c r="C243" s="15"/>
      <c r="D243" s="5"/>
      <c r="E243" s="5"/>
      <c r="F243" s="5"/>
      <c r="G243" s="39"/>
      <c r="H243" s="115"/>
      <c r="I243" s="39"/>
      <c r="J243" s="39"/>
      <c r="K243" s="39"/>
      <c r="L243" s="39"/>
      <c r="M243" s="33"/>
    </row>
    <row r="244" spans="1:13" ht="12">
      <c r="A244" s="24">
        <v>754</v>
      </c>
      <c r="B244" s="27"/>
      <c r="C244" s="15" t="s">
        <v>27</v>
      </c>
      <c r="D244" s="5"/>
      <c r="E244" s="5"/>
      <c r="F244" s="5"/>
      <c r="G244" s="39"/>
      <c r="H244" s="39"/>
      <c r="I244" s="39"/>
      <c r="J244" s="39"/>
      <c r="K244" s="39"/>
      <c r="L244" s="39"/>
      <c r="M244" s="103"/>
    </row>
    <row r="245" spans="1:13" ht="12">
      <c r="A245" s="24"/>
      <c r="B245" s="64"/>
      <c r="C245" s="28" t="s">
        <v>28</v>
      </c>
      <c r="D245" s="51"/>
      <c r="E245" s="51"/>
      <c r="F245" s="51"/>
      <c r="G245" s="52">
        <f aca="true" t="shared" si="41" ref="G245:M245">SUM(G247)</f>
        <v>2000</v>
      </c>
      <c r="H245" s="52">
        <f t="shared" si="41"/>
        <v>2000</v>
      </c>
      <c r="I245" s="52">
        <f t="shared" si="41"/>
        <v>0</v>
      </c>
      <c r="J245" s="52">
        <f t="shared" si="41"/>
        <v>0</v>
      </c>
      <c r="K245" s="52">
        <f t="shared" si="41"/>
        <v>0</v>
      </c>
      <c r="L245" s="52">
        <f t="shared" si="41"/>
        <v>0</v>
      </c>
      <c r="M245" s="109">
        <f t="shared" si="41"/>
        <v>0</v>
      </c>
    </row>
    <row r="246" spans="1:13" ht="12">
      <c r="A246" s="13"/>
      <c r="B246" s="27"/>
      <c r="C246" s="15"/>
      <c r="D246" s="5"/>
      <c r="E246" s="5"/>
      <c r="F246" s="5"/>
      <c r="G246" s="39"/>
      <c r="H246" s="39"/>
      <c r="I246" s="39"/>
      <c r="J246" s="39"/>
      <c r="K246" s="39"/>
      <c r="L246" s="39"/>
      <c r="M246" s="103"/>
    </row>
    <row r="247" spans="1:13" ht="12.75" thickBot="1">
      <c r="A247" s="82"/>
      <c r="B247" s="73">
        <v>75414</v>
      </c>
      <c r="C247" s="71" t="s">
        <v>38</v>
      </c>
      <c r="D247" s="72"/>
      <c r="E247" s="72"/>
      <c r="F247" s="72"/>
      <c r="G247" s="38">
        <f>SUM(H247+M247)</f>
        <v>2000</v>
      </c>
      <c r="H247" s="38">
        <v>2000</v>
      </c>
      <c r="I247" s="38"/>
      <c r="J247" s="38"/>
      <c r="K247" s="38"/>
      <c r="L247" s="38"/>
      <c r="M247" s="110"/>
    </row>
    <row r="248" spans="1:13" ht="12.75" thickTop="1">
      <c r="A248" s="24"/>
      <c r="B248" s="27"/>
      <c r="C248" s="15"/>
      <c r="D248" s="5"/>
      <c r="E248" s="5"/>
      <c r="F248" s="5"/>
      <c r="G248" s="39"/>
      <c r="H248" s="39"/>
      <c r="I248" s="39"/>
      <c r="J248" s="39"/>
      <c r="K248" s="39"/>
      <c r="L248" s="39"/>
      <c r="M248" s="103"/>
    </row>
    <row r="249" spans="1:13" ht="12">
      <c r="A249" s="24">
        <v>852</v>
      </c>
      <c r="B249" s="64"/>
      <c r="C249" s="28" t="s">
        <v>97</v>
      </c>
      <c r="D249" s="51"/>
      <c r="E249" s="51"/>
      <c r="F249" s="51"/>
      <c r="G249" s="59">
        <f aca="true" t="shared" si="42" ref="G249:M249">SUM(G251:G260)</f>
        <v>8679000</v>
      </c>
      <c r="H249" s="59">
        <f t="shared" si="42"/>
        <v>8679000</v>
      </c>
      <c r="I249" s="59">
        <f t="shared" si="42"/>
        <v>112000</v>
      </c>
      <c r="J249" s="59">
        <f>SUM(J251:J260)</f>
        <v>233735</v>
      </c>
      <c r="K249" s="59">
        <f t="shared" si="42"/>
        <v>0</v>
      </c>
      <c r="L249" s="59">
        <f t="shared" si="42"/>
        <v>0</v>
      </c>
      <c r="M249" s="34">
        <f t="shared" si="42"/>
        <v>0</v>
      </c>
    </row>
    <row r="250" spans="1:13" ht="12">
      <c r="A250" s="24"/>
      <c r="B250" s="27"/>
      <c r="C250" s="15"/>
      <c r="D250" s="5"/>
      <c r="E250" s="5"/>
      <c r="F250" s="5"/>
      <c r="G250" s="39"/>
      <c r="H250" s="39"/>
      <c r="I250" s="39"/>
      <c r="J250" s="39"/>
      <c r="K250" s="39"/>
      <c r="L250" s="39"/>
      <c r="M250" s="103"/>
    </row>
    <row r="251" spans="1:13" ht="12">
      <c r="A251" s="24"/>
      <c r="B251" s="27">
        <v>85203</v>
      </c>
      <c r="C251" s="15" t="s">
        <v>107</v>
      </c>
      <c r="D251" s="5"/>
      <c r="E251" s="5"/>
      <c r="F251" s="5"/>
      <c r="G251" s="39">
        <f>SUM(H251+M251)</f>
        <v>112000</v>
      </c>
      <c r="H251" s="39">
        <v>112000</v>
      </c>
      <c r="I251" s="39">
        <v>112000</v>
      </c>
      <c r="J251" s="39"/>
      <c r="K251" s="39"/>
      <c r="L251" s="39"/>
      <c r="M251" s="103"/>
    </row>
    <row r="252" spans="1:13" ht="12">
      <c r="A252" s="24"/>
      <c r="B252" s="27">
        <v>85212</v>
      </c>
      <c r="C252" s="15" t="s">
        <v>92</v>
      </c>
      <c r="D252" s="5"/>
      <c r="E252" s="5"/>
      <c r="F252" s="5"/>
      <c r="G252" s="39"/>
      <c r="H252" s="39"/>
      <c r="I252" s="39"/>
      <c r="J252" s="39"/>
      <c r="K252" s="39"/>
      <c r="L252" s="39"/>
      <c r="M252" s="103"/>
    </row>
    <row r="253" spans="1:13" ht="12">
      <c r="A253" s="24"/>
      <c r="B253" s="27"/>
      <c r="C253" s="15" t="s">
        <v>93</v>
      </c>
      <c r="D253" s="5"/>
      <c r="E253" s="5"/>
      <c r="F253" s="5"/>
      <c r="G253" s="39">
        <f>SUM(H253+M253)</f>
        <v>7876000</v>
      </c>
      <c r="H253" s="39">
        <v>7876000</v>
      </c>
      <c r="I253" s="39"/>
      <c r="J253" s="39">
        <v>112735</v>
      </c>
      <c r="K253" s="39"/>
      <c r="L253" s="39"/>
      <c r="M253" s="103"/>
    </row>
    <row r="254" spans="1:13" ht="12">
      <c r="A254" s="24"/>
      <c r="B254" s="27">
        <v>85213</v>
      </c>
      <c r="C254" s="15" t="s">
        <v>138</v>
      </c>
      <c r="D254" s="5"/>
      <c r="E254" s="5"/>
      <c r="F254" s="5"/>
      <c r="G254" s="39"/>
      <c r="H254" s="39"/>
      <c r="I254" s="39"/>
      <c r="J254" s="39"/>
      <c r="K254" s="39"/>
      <c r="L254" s="39"/>
      <c r="M254" s="103"/>
    </row>
    <row r="255" spans="1:13" ht="12">
      <c r="A255" s="24"/>
      <c r="B255" s="27"/>
      <c r="C255" s="15" t="s">
        <v>139</v>
      </c>
      <c r="D255" s="5"/>
      <c r="E255" s="5"/>
      <c r="F255" s="5"/>
      <c r="G255" s="39"/>
      <c r="H255" s="39"/>
      <c r="I255" s="39"/>
      <c r="J255" s="39"/>
      <c r="K255" s="39"/>
      <c r="L255" s="39"/>
      <c r="M255" s="103"/>
    </row>
    <row r="256" spans="1:13" ht="12">
      <c r="A256" s="24"/>
      <c r="B256" s="27"/>
      <c r="C256" s="15" t="s">
        <v>140</v>
      </c>
      <c r="D256" s="5"/>
      <c r="E256" s="5"/>
      <c r="F256" s="5"/>
      <c r="G256" s="39">
        <f>SUM(H256+M256)</f>
        <v>88000</v>
      </c>
      <c r="H256" s="39">
        <v>88000</v>
      </c>
      <c r="I256" s="39"/>
      <c r="J256" s="39"/>
      <c r="K256" s="39"/>
      <c r="L256" s="39"/>
      <c r="M256" s="103"/>
    </row>
    <row r="257" spans="1:13" ht="12">
      <c r="A257" s="24"/>
      <c r="B257" s="27">
        <v>85214</v>
      </c>
      <c r="C257" s="15" t="s">
        <v>66</v>
      </c>
      <c r="D257" s="5"/>
      <c r="E257" s="5"/>
      <c r="F257" s="5"/>
      <c r="G257" s="39"/>
      <c r="H257" s="39"/>
      <c r="I257" s="39"/>
      <c r="J257" s="39"/>
      <c r="K257" s="39"/>
      <c r="L257" s="39"/>
      <c r="M257" s="103"/>
    </row>
    <row r="258" spans="1:13" ht="12">
      <c r="A258" s="24"/>
      <c r="B258" s="27"/>
      <c r="C258" s="15" t="s">
        <v>67</v>
      </c>
      <c r="D258" s="5"/>
      <c r="E258" s="5"/>
      <c r="F258" s="5"/>
      <c r="G258" s="39">
        <f>SUM(H258+M258)</f>
        <v>479000</v>
      </c>
      <c r="H258" s="39">
        <v>479000</v>
      </c>
      <c r="I258" s="39"/>
      <c r="J258" s="39"/>
      <c r="K258" s="39"/>
      <c r="L258" s="39"/>
      <c r="M258" s="103"/>
    </row>
    <row r="259" spans="1:13" ht="12">
      <c r="A259" s="24"/>
      <c r="B259" s="27">
        <v>85228</v>
      </c>
      <c r="C259" s="15" t="s">
        <v>106</v>
      </c>
      <c r="D259" s="5"/>
      <c r="E259" s="5"/>
      <c r="F259" s="5"/>
      <c r="G259" s="39"/>
      <c r="H259" s="39"/>
      <c r="I259" s="39"/>
      <c r="J259" s="39"/>
      <c r="K259" s="39"/>
      <c r="L259" s="39"/>
      <c r="M259" s="103"/>
    </row>
    <row r="260" spans="1:13" ht="12.75" thickBot="1">
      <c r="A260" s="25"/>
      <c r="B260" s="26"/>
      <c r="C260" s="29" t="s">
        <v>105</v>
      </c>
      <c r="D260" s="14"/>
      <c r="E260" s="14"/>
      <c r="F260" s="14"/>
      <c r="G260" s="112">
        <f>SUM(H260+M260)</f>
        <v>124000</v>
      </c>
      <c r="H260" s="55">
        <v>124000</v>
      </c>
      <c r="I260" s="55"/>
      <c r="J260" s="55">
        <v>121000</v>
      </c>
      <c r="K260" s="55"/>
      <c r="L260" s="55"/>
      <c r="M260" s="111"/>
    </row>
    <row r="261" spans="1:13" ht="12">
      <c r="A261" s="13"/>
      <c r="B261" s="15"/>
      <c r="C261" s="15"/>
      <c r="D261" s="5"/>
      <c r="E261" s="5"/>
      <c r="F261" s="5"/>
      <c r="G261" s="15"/>
      <c r="H261" s="15"/>
      <c r="I261" s="15"/>
      <c r="J261" s="15"/>
      <c r="K261" s="15"/>
      <c r="L261" s="15"/>
      <c r="M261" s="103"/>
    </row>
    <row r="262" spans="1:13" s="44" customFormat="1" ht="12.75">
      <c r="A262" s="40"/>
      <c r="B262" s="43"/>
      <c r="C262" s="48" t="s">
        <v>55</v>
      </c>
      <c r="D262" s="49"/>
      <c r="E262" s="49"/>
      <c r="F262" s="49"/>
      <c r="G262" s="63">
        <f aca="true" t="shared" si="43" ref="G262:M262">SUM(G229+G235+G240+G245+G249)</f>
        <v>8975450</v>
      </c>
      <c r="H262" s="63">
        <f t="shared" si="43"/>
        <v>8975450</v>
      </c>
      <c r="I262" s="63">
        <f t="shared" si="43"/>
        <v>112000</v>
      </c>
      <c r="J262" s="63">
        <f t="shared" si="43"/>
        <v>527685</v>
      </c>
      <c r="K262" s="63">
        <f t="shared" si="43"/>
        <v>0</v>
      </c>
      <c r="L262" s="63">
        <f t="shared" si="43"/>
        <v>0</v>
      </c>
      <c r="M262" s="105">
        <f t="shared" si="43"/>
        <v>0</v>
      </c>
    </row>
    <row r="263" spans="1:13" ht="12.75" thickBot="1">
      <c r="A263" s="114"/>
      <c r="B263" s="29"/>
      <c r="C263" s="29"/>
      <c r="D263" s="14"/>
      <c r="E263" s="14"/>
      <c r="F263" s="14"/>
      <c r="G263" s="29"/>
      <c r="H263" s="29"/>
      <c r="I263" s="29"/>
      <c r="J263" s="29"/>
      <c r="K263" s="29"/>
      <c r="L263" s="29"/>
      <c r="M263" s="111"/>
    </row>
    <row r="264" spans="1:13" ht="15">
      <c r="A264" s="131" t="s">
        <v>122</v>
      </c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</row>
    <row r="265" spans="1:13" ht="15">
      <c r="A265" s="131" t="s">
        <v>142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</row>
    <row r="266" spans="1:13" s="118" customFormat="1" ht="15.75" thickBo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99" t="s">
        <v>81</v>
      </c>
    </row>
    <row r="267" spans="1:13" s="98" customFormat="1" ht="12.75">
      <c r="A267" s="132" t="s">
        <v>3</v>
      </c>
      <c r="B267" s="134" t="s">
        <v>17</v>
      </c>
      <c r="C267" s="136" t="s">
        <v>18</v>
      </c>
      <c r="D267" s="137"/>
      <c r="E267" s="137"/>
      <c r="F267" s="138"/>
      <c r="G267" s="134" t="s">
        <v>146</v>
      </c>
      <c r="H267" s="141" t="s">
        <v>44</v>
      </c>
      <c r="I267" s="142"/>
      <c r="J267" s="142"/>
      <c r="K267" s="142"/>
      <c r="L267" s="142"/>
      <c r="M267" s="143"/>
    </row>
    <row r="268" spans="1:13" s="98" customFormat="1" ht="12.75">
      <c r="A268" s="133"/>
      <c r="B268" s="135"/>
      <c r="C268" s="130"/>
      <c r="D268" s="139"/>
      <c r="E268" s="139"/>
      <c r="F268" s="140"/>
      <c r="G268" s="135"/>
      <c r="H268" s="144" t="s">
        <v>118</v>
      </c>
      <c r="I268" s="146" t="s">
        <v>45</v>
      </c>
      <c r="J268" s="146"/>
      <c r="K268" s="146"/>
      <c r="L268" s="146"/>
      <c r="M268" s="147" t="s">
        <v>117</v>
      </c>
    </row>
    <row r="269" spans="1:13" s="98" customFormat="1" ht="57.75" customHeight="1" thickBot="1">
      <c r="A269" s="133"/>
      <c r="B269" s="135"/>
      <c r="C269" s="130"/>
      <c r="D269" s="139"/>
      <c r="E269" s="139"/>
      <c r="F269" s="140"/>
      <c r="G269" s="135"/>
      <c r="H269" s="145"/>
      <c r="I269" s="97" t="s">
        <v>46</v>
      </c>
      <c r="J269" s="97" t="s">
        <v>119</v>
      </c>
      <c r="K269" s="97" t="s">
        <v>115</v>
      </c>
      <c r="L269" s="97" t="s">
        <v>116</v>
      </c>
      <c r="M269" s="148"/>
    </row>
    <row r="270" spans="1:13" s="37" customFormat="1" ht="11.25">
      <c r="A270" s="12">
        <v>1</v>
      </c>
      <c r="B270" s="16">
        <v>2</v>
      </c>
      <c r="C270" s="8">
        <v>3</v>
      </c>
      <c r="D270" s="9"/>
      <c r="E270" s="9"/>
      <c r="F270" s="17"/>
      <c r="G270" s="16">
        <v>4</v>
      </c>
      <c r="H270" s="16">
        <v>5</v>
      </c>
      <c r="I270" s="16">
        <v>6</v>
      </c>
      <c r="J270" s="16">
        <v>7</v>
      </c>
      <c r="K270" s="16">
        <v>8</v>
      </c>
      <c r="L270" s="16">
        <v>9</v>
      </c>
      <c r="M270" s="18">
        <v>10</v>
      </c>
    </row>
    <row r="271" spans="1:13" ht="12">
      <c r="A271" s="24"/>
      <c r="B271" s="27"/>
      <c r="C271" s="15"/>
      <c r="D271" s="5"/>
      <c r="E271" s="5"/>
      <c r="F271" s="5"/>
      <c r="G271" s="39"/>
      <c r="H271" s="39"/>
      <c r="I271" s="39"/>
      <c r="J271" s="39"/>
      <c r="K271" s="39"/>
      <c r="L271" s="39"/>
      <c r="M271" s="33"/>
    </row>
    <row r="272" spans="1:13" ht="12">
      <c r="A272" s="24">
        <v>600</v>
      </c>
      <c r="B272" s="64"/>
      <c r="C272" s="28" t="s">
        <v>4</v>
      </c>
      <c r="D272" s="51"/>
      <c r="E272" s="51"/>
      <c r="F272" s="51"/>
      <c r="G272" s="52">
        <f>SUM(G274)</f>
        <v>900000</v>
      </c>
      <c r="H272" s="52">
        <f aca="true" t="shared" si="44" ref="H272:M272">SUM(H274)</f>
        <v>885000</v>
      </c>
      <c r="I272" s="52">
        <f t="shared" si="44"/>
        <v>0</v>
      </c>
      <c r="J272" s="52">
        <f t="shared" si="44"/>
        <v>0</v>
      </c>
      <c r="K272" s="52">
        <f t="shared" si="44"/>
        <v>0</v>
      </c>
      <c r="L272" s="52">
        <f t="shared" si="44"/>
        <v>0</v>
      </c>
      <c r="M272" s="34">
        <f t="shared" si="44"/>
        <v>15000</v>
      </c>
    </row>
    <row r="273" spans="1:13" ht="12">
      <c r="A273" s="24"/>
      <c r="B273" s="83"/>
      <c r="C273" s="5"/>
      <c r="D273" s="5"/>
      <c r="E273" s="5"/>
      <c r="F273" s="5"/>
      <c r="G273" s="39"/>
      <c r="H273" s="39"/>
      <c r="I273" s="39"/>
      <c r="J273" s="39"/>
      <c r="K273" s="39"/>
      <c r="L273" s="39"/>
      <c r="M273" s="33"/>
    </row>
    <row r="274" spans="1:13" ht="12.75" thickBot="1">
      <c r="A274" s="25"/>
      <c r="B274" s="86">
        <v>60014</v>
      </c>
      <c r="C274" s="14" t="s">
        <v>43</v>
      </c>
      <c r="D274" s="14"/>
      <c r="E274" s="14"/>
      <c r="F274" s="14"/>
      <c r="G274" s="55">
        <f>SUM(H274+M274)</f>
        <v>900000</v>
      </c>
      <c r="H274" s="55">
        <v>885000</v>
      </c>
      <c r="I274" s="55"/>
      <c r="J274" s="55"/>
      <c r="K274" s="55"/>
      <c r="L274" s="55"/>
      <c r="M274" s="35">
        <v>15000</v>
      </c>
    </row>
    <row r="275" spans="1:13" ht="12">
      <c r="A275" s="13" t="s">
        <v>145</v>
      </c>
      <c r="B275" s="15"/>
      <c r="C275" s="5"/>
      <c r="D275" s="5"/>
      <c r="E275" s="5"/>
      <c r="F275" s="5"/>
      <c r="G275" s="39"/>
      <c r="H275" s="39"/>
      <c r="I275" s="39"/>
      <c r="J275" s="39"/>
      <c r="K275" s="39"/>
      <c r="L275" s="39"/>
      <c r="M275" s="33"/>
    </row>
    <row r="276" spans="1:13" s="44" customFormat="1" ht="12.75">
      <c r="A276" s="40"/>
      <c r="B276" s="48" t="s">
        <v>55</v>
      </c>
      <c r="C276" s="41"/>
      <c r="D276" s="41"/>
      <c r="E276" s="41"/>
      <c r="F276" s="41"/>
      <c r="G276" s="63">
        <f aca="true" t="shared" si="45" ref="G276:M276">SUM(G272)</f>
        <v>900000</v>
      </c>
      <c r="H276" s="63">
        <f t="shared" si="45"/>
        <v>885000</v>
      </c>
      <c r="I276" s="63">
        <f t="shared" si="45"/>
        <v>0</v>
      </c>
      <c r="J276" s="63">
        <f t="shared" si="45"/>
        <v>0</v>
      </c>
      <c r="K276" s="63">
        <f t="shared" si="45"/>
        <v>0</v>
      </c>
      <c r="L276" s="63">
        <f t="shared" si="45"/>
        <v>0</v>
      </c>
      <c r="M276" s="105">
        <f t="shared" si="45"/>
        <v>15000</v>
      </c>
    </row>
    <row r="277" spans="1:13" ht="12.75" thickBot="1">
      <c r="A277" s="114"/>
      <c r="B277" s="29"/>
      <c r="C277" s="14"/>
      <c r="D277" s="14"/>
      <c r="E277" s="14"/>
      <c r="F277" s="14"/>
      <c r="G277" s="55"/>
      <c r="H277" s="55"/>
      <c r="I277" s="55"/>
      <c r="J277" s="55"/>
      <c r="K277" s="55"/>
      <c r="L277" s="55"/>
      <c r="M277" s="35"/>
    </row>
    <row r="278" spans="1:13" ht="12">
      <c r="A278" s="5"/>
      <c r="B278" s="5"/>
      <c r="C278" s="5"/>
      <c r="D278" s="5"/>
      <c r="E278" s="5"/>
      <c r="F278" s="5"/>
      <c r="G278" s="76"/>
      <c r="H278" s="76"/>
      <c r="I278" s="76"/>
      <c r="J278" s="76"/>
      <c r="K278" s="76"/>
      <c r="L278" s="76"/>
      <c r="M278" s="76"/>
    </row>
    <row r="279" spans="1:13" ht="15">
      <c r="A279" s="131" t="s">
        <v>91</v>
      </c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</row>
    <row r="280" spans="1:13" ht="15">
      <c r="A280" s="131" t="s">
        <v>142</v>
      </c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</row>
    <row r="281" spans="1:13" s="118" customFormat="1" ht="15.75" thickBo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99" t="s">
        <v>81</v>
      </c>
    </row>
    <row r="282" spans="1:13" ht="12.75">
      <c r="A282" s="132" t="s">
        <v>3</v>
      </c>
      <c r="B282" s="134" t="s">
        <v>17</v>
      </c>
      <c r="C282" s="136" t="s">
        <v>18</v>
      </c>
      <c r="D282" s="137"/>
      <c r="E282" s="137"/>
      <c r="F282" s="138"/>
      <c r="G282" s="134" t="s">
        <v>146</v>
      </c>
      <c r="H282" s="141" t="s">
        <v>44</v>
      </c>
      <c r="I282" s="142"/>
      <c r="J282" s="142"/>
      <c r="K282" s="142"/>
      <c r="L282" s="142"/>
      <c r="M282" s="143"/>
    </row>
    <row r="283" spans="1:13" ht="12.75" customHeight="1">
      <c r="A283" s="133"/>
      <c r="B283" s="135"/>
      <c r="C283" s="130"/>
      <c r="D283" s="139"/>
      <c r="E283" s="139"/>
      <c r="F283" s="140"/>
      <c r="G283" s="135"/>
      <c r="H283" s="144" t="s">
        <v>118</v>
      </c>
      <c r="I283" s="146" t="s">
        <v>45</v>
      </c>
      <c r="J283" s="146"/>
      <c r="K283" s="146"/>
      <c r="L283" s="146"/>
      <c r="M283" s="147" t="s">
        <v>117</v>
      </c>
    </row>
    <row r="284" spans="1:13" ht="59.25" customHeight="1" thickBot="1">
      <c r="A284" s="133"/>
      <c r="B284" s="135"/>
      <c r="C284" s="130"/>
      <c r="D284" s="139"/>
      <c r="E284" s="139"/>
      <c r="F284" s="140"/>
      <c r="G284" s="135"/>
      <c r="H284" s="145"/>
      <c r="I284" s="97" t="s">
        <v>46</v>
      </c>
      <c r="J284" s="97" t="s">
        <v>119</v>
      </c>
      <c r="K284" s="97" t="s">
        <v>115</v>
      </c>
      <c r="L284" s="97" t="s">
        <v>116</v>
      </c>
      <c r="M284" s="148"/>
    </row>
    <row r="285" spans="1:13" ht="12">
      <c r="A285" s="12">
        <v>1</v>
      </c>
      <c r="B285" s="16">
        <v>2</v>
      </c>
      <c r="C285" s="8">
        <v>3</v>
      </c>
      <c r="D285" s="9"/>
      <c r="E285" s="9"/>
      <c r="F285" s="17"/>
      <c r="G285" s="16">
        <v>4</v>
      </c>
      <c r="H285" s="16">
        <v>5</v>
      </c>
      <c r="I285" s="16">
        <v>6</v>
      </c>
      <c r="J285" s="16">
        <v>7</v>
      </c>
      <c r="K285" s="16">
        <v>8</v>
      </c>
      <c r="L285" s="16">
        <v>9</v>
      </c>
      <c r="M285" s="18">
        <v>10</v>
      </c>
    </row>
    <row r="286" spans="1:13" ht="12">
      <c r="A286" s="24"/>
      <c r="B286" s="27"/>
      <c r="C286" s="15"/>
      <c r="D286" s="5"/>
      <c r="E286" s="5"/>
      <c r="F286" s="5"/>
      <c r="G286" s="39"/>
      <c r="H286" s="39"/>
      <c r="I286" s="39"/>
      <c r="J286" s="39"/>
      <c r="K286" s="39"/>
      <c r="L286" s="39"/>
      <c r="M286" s="33"/>
    </row>
    <row r="287" spans="1:13" ht="12">
      <c r="A287" s="24">
        <v>600</v>
      </c>
      <c r="B287" s="64"/>
      <c r="C287" s="28" t="s">
        <v>4</v>
      </c>
      <c r="D287" s="51"/>
      <c r="E287" s="51"/>
      <c r="F287" s="51"/>
      <c r="G287" s="52">
        <f aca="true" t="shared" si="46" ref="G287:M287">SUM(G289)</f>
        <v>150000</v>
      </c>
      <c r="H287" s="52">
        <f t="shared" si="46"/>
        <v>150000</v>
      </c>
      <c r="I287" s="52">
        <f t="shared" si="46"/>
        <v>0</v>
      </c>
      <c r="J287" s="52">
        <f t="shared" si="46"/>
        <v>0</v>
      </c>
      <c r="K287" s="52">
        <f t="shared" si="46"/>
        <v>0</v>
      </c>
      <c r="L287" s="52">
        <f t="shared" si="46"/>
        <v>0</v>
      </c>
      <c r="M287" s="34">
        <f t="shared" si="46"/>
        <v>0</v>
      </c>
    </row>
    <row r="288" spans="1:13" ht="12">
      <c r="A288" s="24"/>
      <c r="B288" s="83"/>
      <c r="C288" s="5"/>
      <c r="D288" s="5"/>
      <c r="E288" s="5"/>
      <c r="F288" s="5"/>
      <c r="G288" s="39"/>
      <c r="H288" s="39"/>
      <c r="I288" s="39"/>
      <c r="J288" s="39"/>
      <c r="K288" s="39"/>
      <c r="L288" s="39"/>
      <c r="M288" s="33"/>
    </row>
    <row r="289" spans="1:13" ht="12.75" thickBot="1">
      <c r="A289" s="25"/>
      <c r="B289" s="86">
        <v>60013</v>
      </c>
      <c r="C289" s="14" t="s">
        <v>90</v>
      </c>
      <c r="D289" s="14"/>
      <c r="E289" s="14"/>
      <c r="F289" s="14"/>
      <c r="G289" s="55">
        <f>SUM(H289+M289)</f>
        <v>150000</v>
      </c>
      <c r="H289" s="55">
        <v>150000</v>
      </c>
      <c r="I289" s="55"/>
      <c r="J289" s="55"/>
      <c r="K289" s="55"/>
      <c r="L289" s="55"/>
      <c r="M289" s="35"/>
    </row>
    <row r="290" spans="1:13" ht="12">
      <c r="A290" s="113" t="s">
        <v>145</v>
      </c>
      <c r="B290" s="94"/>
      <c r="C290" s="46"/>
      <c r="D290" s="46"/>
      <c r="E290" s="46"/>
      <c r="F290" s="46"/>
      <c r="G290" s="95"/>
      <c r="H290" s="95"/>
      <c r="I290" s="95"/>
      <c r="J290" s="95"/>
      <c r="K290" s="95"/>
      <c r="L290" s="95"/>
      <c r="M290" s="47"/>
    </row>
    <row r="291" spans="1:13" ht="12.75">
      <c r="A291" s="40"/>
      <c r="B291" s="48" t="s">
        <v>55</v>
      </c>
      <c r="C291" s="41"/>
      <c r="D291" s="41"/>
      <c r="E291" s="41"/>
      <c r="F291" s="41"/>
      <c r="G291" s="63">
        <f aca="true" t="shared" si="47" ref="G291:M291">SUM(G287)</f>
        <v>150000</v>
      </c>
      <c r="H291" s="63">
        <f t="shared" si="47"/>
        <v>150000</v>
      </c>
      <c r="I291" s="63">
        <f t="shared" si="47"/>
        <v>0</v>
      </c>
      <c r="J291" s="63">
        <f t="shared" si="47"/>
        <v>0</v>
      </c>
      <c r="K291" s="63">
        <f t="shared" si="47"/>
        <v>0</v>
      </c>
      <c r="L291" s="63">
        <f t="shared" si="47"/>
        <v>0</v>
      </c>
      <c r="M291" s="105">
        <f t="shared" si="47"/>
        <v>0</v>
      </c>
    </row>
    <row r="292" spans="1:13" ht="12.75" thickBot="1">
      <c r="A292" s="114"/>
      <c r="B292" s="29"/>
      <c r="C292" s="14"/>
      <c r="D292" s="14"/>
      <c r="E292" s="14"/>
      <c r="F292" s="14"/>
      <c r="G292" s="55"/>
      <c r="H292" s="55"/>
      <c r="I292" s="55"/>
      <c r="J292" s="55"/>
      <c r="K292" s="55"/>
      <c r="L292" s="55"/>
      <c r="M292" s="35"/>
    </row>
    <row r="293" spans="1:13" ht="15">
      <c r="A293" s="131" t="s">
        <v>95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</row>
    <row r="294" spans="1:13" s="118" customFormat="1" ht="15.75" thickBo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99" t="s">
        <v>81</v>
      </c>
    </row>
    <row r="295" spans="1:13" ht="12.75">
      <c r="A295" s="132" t="s">
        <v>3</v>
      </c>
      <c r="B295" s="134" t="s">
        <v>17</v>
      </c>
      <c r="C295" s="136" t="s">
        <v>18</v>
      </c>
      <c r="D295" s="137"/>
      <c r="E295" s="137"/>
      <c r="F295" s="138"/>
      <c r="G295" s="134" t="s">
        <v>146</v>
      </c>
      <c r="H295" s="141" t="s">
        <v>44</v>
      </c>
      <c r="I295" s="142"/>
      <c r="J295" s="142"/>
      <c r="K295" s="142"/>
      <c r="L295" s="142"/>
      <c r="M295" s="143"/>
    </row>
    <row r="296" spans="1:13" ht="12.75" customHeight="1">
      <c r="A296" s="133"/>
      <c r="B296" s="135"/>
      <c r="C296" s="130"/>
      <c r="D296" s="139"/>
      <c r="E296" s="139"/>
      <c r="F296" s="140"/>
      <c r="G296" s="135"/>
      <c r="H296" s="144" t="s">
        <v>118</v>
      </c>
      <c r="I296" s="146" t="s">
        <v>45</v>
      </c>
      <c r="J296" s="146"/>
      <c r="K296" s="146"/>
      <c r="L296" s="146"/>
      <c r="M296" s="147" t="s">
        <v>117</v>
      </c>
    </row>
    <row r="297" spans="1:13" ht="59.25" customHeight="1" thickBot="1">
      <c r="A297" s="133"/>
      <c r="B297" s="135"/>
      <c r="C297" s="130"/>
      <c r="D297" s="139"/>
      <c r="E297" s="139"/>
      <c r="F297" s="140"/>
      <c r="G297" s="135"/>
      <c r="H297" s="145"/>
      <c r="I297" s="97" t="s">
        <v>46</v>
      </c>
      <c r="J297" s="97" t="s">
        <v>119</v>
      </c>
      <c r="K297" s="97" t="s">
        <v>115</v>
      </c>
      <c r="L297" s="97" t="s">
        <v>116</v>
      </c>
      <c r="M297" s="148"/>
    </row>
    <row r="298" spans="1:13" ht="12">
      <c r="A298" s="12">
        <v>1</v>
      </c>
      <c r="B298" s="16">
        <v>2</v>
      </c>
      <c r="C298" s="8">
        <v>3</v>
      </c>
      <c r="D298" s="9"/>
      <c r="E298" s="9"/>
      <c r="F298" s="17"/>
      <c r="G298" s="16">
        <v>4</v>
      </c>
      <c r="H298" s="16">
        <v>5</v>
      </c>
      <c r="I298" s="16">
        <v>6</v>
      </c>
      <c r="J298" s="16">
        <v>7</v>
      </c>
      <c r="K298" s="16">
        <v>8</v>
      </c>
      <c r="L298" s="16">
        <v>9</v>
      </c>
      <c r="M298" s="18">
        <v>10</v>
      </c>
    </row>
    <row r="299" spans="1:13" ht="12">
      <c r="A299" s="24"/>
      <c r="B299" s="27"/>
      <c r="C299" s="15"/>
      <c r="D299" s="5"/>
      <c r="E299" s="5"/>
      <c r="F299" s="5"/>
      <c r="G299" s="39"/>
      <c r="H299" s="39"/>
      <c r="I299" s="39"/>
      <c r="J299" s="39"/>
      <c r="K299" s="39"/>
      <c r="L299" s="39"/>
      <c r="M299" s="33"/>
    </row>
    <row r="300" spans="1:13" ht="12">
      <c r="A300" s="24">
        <v>801</v>
      </c>
      <c r="B300" s="85"/>
      <c r="C300" s="51" t="s">
        <v>11</v>
      </c>
      <c r="D300" s="51"/>
      <c r="E300" s="51"/>
      <c r="F300" s="51"/>
      <c r="G300" s="52">
        <f>SUM(G302)</f>
        <v>60000</v>
      </c>
      <c r="H300" s="52">
        <f aca="true" t="shared" si="48" ref="H300:M300">SUM(H302)</f>
        <v>0</v>
      </c>
      <c r="I300" s="52">
        <f t="shared" si="48"/>
        <v>0</v>
      </c>
      <c r="J300" s="52">
        <f t="shared" si="48"/>
        <v>0</v>
      </c>
      <c r="K300" s="52">
        <f t="shared" si="48"/>
        <v>0</v>
      </c>
      <c r="L300" s="52">
        <f t="shared" si="48"/>
        <v>0</v>
      </c>
      <c r="M300" s="34">
        <f t="shared" si="48"/>
        <v>60000</v>
      </c>
    </row>
    <row r="301" spans="1:13" ht="12">
      <c r="A301" s="24"/>
      <c r="B301" s="84"/>
      <c r="C301" s="5"/>
      <c r="D301" s="5"/>
      <c r="E301" s="5"/>
      <c r="F301" s="5"/>
      <c r="G301" s="39"/>
      <c r="H301" s="39"/>
      <c r="I301" s="39"/>
      <c r="J301" s="39"/>
      <c r="K301" s="39"/>
      <c r="L301" s="39"/>
      <c r="M301" s="33"/>
    </row>
    <row r="302" spans="1:13" ht="12.75" thickBot="1">
      <c r="A302" s="25"/>
      <c r="B302" s="26">
        <v>80120</v>
      </c>
      <c r="C302" s="29" t="s">
        <v>82</v>
      </c>
      <c r="D302" s="14"/>
      <c r="E302" s="14"/>
      <c r="F302" s="14"/>
      <c r="G302" s="55">
        <f>SUM(H302+M302)</f>
        <v>60000</v>
      </c>
      <c r="H302" s="55"/>
      <c r="I302" s="55"/>
      <c r="J302" s="55"/>
      <c r="K302" s="55"/>
      <c r="L302" s="55"/>
      <c r="M302" s="35">
        <v>60000</v>
      </c>
    </row>
    <row r="303" spans="1:13" ht="12">
      <c r="A303" s="113" t="s">
        <v>145</v>
      </c>
      <c r="B303" s="94"/>
      <c r="C303" s="46"/>
      <c r="D303" s="46"/>
      <c r="E303" s="46"/>
      <c r="F303" s="46"/>
      <c r="G303" s="95"/>
      <c r="H303" s="95"/>
      <c r="I303" s="95"/>
      <c r="J303" s="95"/>
      <c r="K303" s="95"/>
      <c r="L303" s="95"/>
      <c r="M303" s="47"/>
    </row>
    <row r="304" spans="1:13" ht="12.75">
      <c r="A304" s="40"/>
      <c r="B304" s="48" t="s">
        <v>55</v>
      </c>
      <c r="C304" s="41"/>
      <c r="D304" s="41"/>
      <c r="E304" s="41"/>
      <c r="F304" s="41"/>
      <c r="G304" s="63">
        <f aca="true" t="shared" si="49" ref="G304:M304">SUM(G300)</f>
        <v>60000</v>
      </c>
      <c r="H304" s="63">
        <f t="shared" si="49"/>
        <v>0</v>
      </c>
      <c r="I304" s="63">
        <f t="shared" si="49"/>
        <v>0</v>
      </c>
      <c r="J304" s="63">
        <f t="shared" si="49"/>
        <v>0</v>
      </c>
      <c r="K304" s="63">
        <f t="shared" si="49"/>
        <v>0</v>
      </c>
      <c r="L304" s="63">
        <f t="shared" si="49"/>
        <v>0</v>
      </c>
      <c r="M304" s="105">
        <f t="shared" si="49"/>
        <v>60000</v>
      </c>
    </row>
    <row r="305" spans="1:13" ht="12.75" thickBot="1">
      <c r="A305" s="114"/>
      <c r="B305" s="29"/>
      <c r="C305" s="14"/>
      <c r="D305" s="14"/>
      <c r="E305" s="14"/>
      <c r="F305" s="14"/>
      <c r="G305" s="55"/>
      <c r="H305" s="55"/>
      <c r="I305" s="55"/>
      <c r="J305" s="55"/>
      <c r="K305" s="55"/>
      <c r="L305" s="55"/>
      <c r="M305" s="35"/>
    </row>
  </sheetData>
  <mergeCells count="63">
    <mergeCell ref="A293:M293"/>
    <mergeCell ref="A295:A297"/>
    <mergeCell ref="B295:B297"/>
    <mergeCell ref="C295:F297"/>
    <mergeCell ref="G295:G297"/>
    <mergeCell ref="H295:M295"/>
    <mergeCell ref="H296:H297"/>
    <mergeCell ref="I296:L296"/>
    <mergeCell ref="M296:M297"/>
    <mergeCell ref="L1:M1"/>
    <mergeCell ref="H267:M267"/>
    <mergeCell ref="H268:H269"/>
    <mergeCell ref="I268:L268"/>
    <mergeCell ref="M268:M269"/>
    <mergeCell ref="A264:M264"/>
    <mergeCell ref="A265:M265"/>
    <mergeCell ref="C106:F106"/>
    <mergeCell ref="C155:F155"/>
    <mergeCell ref="C202:F202"/>
    <mergeCell ref="A267:A269"/>
    <mergeCell ref="B267:B269"/>
    <mergeCell ref="C267:F269"/>
    <mergeCell ref="G267:G269"/>
    <mergeCell ref="A221:M221"/>
    <mergeCell ref="A222:M222"/>
    <mergeCell ref="A224:A226"/>
    <mergeCell ref="B224:B226"/>
    <mergeCell ref="C224:F226"/>
    <mergeCell ref="G224:G226"/>
    <mergeCell ref="M225:M226"/>
    <mergeCell ref="H224:M224"/>
    <mergeCell ref="I225:L225"/>
    <mergeCell ref="H225:H226"/>
    <mergeCell ref="A2:M2"/>
    <mergeCell ref="A3:M3"/>
    <mergeCell ref="A65:M65"/>
    <mergeCell ref="A66:M66"/>
    <mergeCell ref="C42:F42"/>
    <mergeCell ref="I6:L6"/>
    <mergeCell ref="H5:M5"/>
    <mergeCell ref="M6:M7"/>
    <mergeCell ref="H6:H7"/>
    <mergeCell ref="G5:G7"/>
    <mergeCell ref="C5:F7"/>
    <mergeCell ref="B5:B7"/>
    <mergeCell ref="A68:A70"/>
    <mergeCell ref="B68:B70"/>
    <mergeCell ref="C68:F70"/>
    <mergeCell ref="G68:G70"/>
    <mergeCell ref="H69:H70"/>
    <mergeCell ref="M69:M70"/>
    <mergeCell ref="H68:M68"/>
    <mergeCell ref="I69:L69"/>
    <mergeCell ref="A279:M279"/>
    <mergeCell ref="A282:A284"/>
    <mergeCell ref="B282:B284"/>
    <mergeCell ref="C282:F284"/>
    <mergeCell ref="G282:G284"/>
    <mergeCell ref="H282:M282"/>
    <mergeCell ref="H283:H284"/>
    <mergeCell ref="I283:L283"/>
    <mergeCell ref="M283:M284"/>
    <mergeCell ref="A280:M280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90" r:id="rId1"/>
  <rowBreaks count="8" manualBreakCount="8">
    <brk id="41" max="12" man="1"/>
    <brk id="64" max="12" man="1"/>
    <brk id="105" max="12" man="1"/>
    <brk id="154" max="12" man="1"/>
    <brk id="201" max="12" man="1"/>
    <brk id="220" max="12" man="1"/>
    <brk id="263" max="12" man="1"/>
    <brk id="29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User</cp:lastModifiedBy>
  <cp:lastPrinted>2005-04-04T12:47:21Z</cp:lastPrinted>
  <dcterms:created xsi:type="dcterms:W3CDTF">2001-05-16T07:18:04Z</dcterms:created>
  <dcterms:modified xsi:type="dcterms:W3CDTF">2005-04-18T10:00:38Z</dcterms:modified>
  <cp:category/>
  <cp:version/>
  <cp:contentType/>
  <cp:contentStatus/>
</cp:coreProperties>
</file>