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-dochody wg źródeł" sheetId="1" r:id="rId1"/>
    <sheet name="1-dochody w układzie rodzajowym" sheetId="2" r:id="rId2"/>
    <sheet name="1 - dochody " sheetId="3" r:id="rId3"/>
  </sheets>
  <definedNames>
    <definedName name="_xlnm.Print_Area" localSheetId="2">'1 - dochody '!$A$1:$F$260</definedName>
    <definedName name="_xlnm.Print_Area" localSheetId="1">'1-dochody w układzie rodzajowym'!$A$1:$F$58</definedName>
    <definedName name="_xlnm.Print_Area" localSheetId="0">'1-dochody wg źródeł'!$A$1:$D$103</definedName>
  </definedNames>
  <calcPr fullCalcOnLoad="1" fullPrecision="0"/>
</workbook>
</file>

<file path=xl/sharedStrings.xml><?xml version="1.0" encoding="utf-8"?>
<sst xmlns="http://schemas.openxmlformats.org/spreadsheetml/2006/main" count="399" uniqueCount="248">
  <si>
    <t>I OCHRONA PRZECIWPOŻAROWA</t>
  </si>
  <si>
    <t>DOCHODY OD OSÓB PRAWNYCH, OD OSÓB</t>
  </si>
  <si>
    <t>RÓŻNE ROZLICZENIA</t>
  </si>
  <si>
    <t>OŚWIATA I WYCHOWANIE</t>
  </si>
  <si>
    <t>OCHRONA ZDROWIA</t>
  </si>
  <si>
    <t>EDUKACYJNA OPIEKA WYCHOWAWCZA</t>
  </si>
  <si>
    <t>RAZEM</t>
  </si>
  <si>
    <t>Rozdział</t>
  </si>
  <si>
    <t>Treść</t>
  </si>
  <si>
    <t>Dostarczanie wody</t>
  </si>
  <si>
    <t>Drogi publiczne gminne</t>
  </si>
  <si>
    <t>Zadania w zakresie upowszechniania turystyki</t>
  </si>
  <si>
    <t>Gospodarka gruntami i nieruchomościami</t>
  </si>
  <si>
    <t>KULTURA I OCHRONA DZIEDZICTWA NARODOWEGO</t>
  </si>
  <si>
    <t>Świadczenia rodzinne oraz składki na ubezpieczenia emerytalne</t>
  </si>
  <si>
    <t>i rentowe z ubezpieczenia społecznego</t>
  </si>
  <si>
    <t>2440</t>
  </si>
  <si>
    <t>Dotacje otrzymywane z funduszy celowych na realizację zadań bieżących jednostek sektora finansów publicznych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</si>
  <si>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</si>
  <si>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</si>
  <si>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</si>
  <si>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</si>
  <si>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</si>
  <si>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</si>
  <si>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Różne rozliczenia finansowe - odsetki</t>
  </si>
  <si>
    <t>Szkoły podstawowe</t>
  </si>
  <si>
    <t>Gimnazja</t>
  </si>
  <si>
    <t>Lecznictwo ambulatoryjne</t>
  </si>
  <si>
    <t>Gospodarka odpadami</t>
  </si>
  <si>
    <t>Paragraf</t>
  </si>
  <si>
    <t>Urzędy naczelnych organów władzy państwowej,</t>
  </si>
  <si>
    <t>kontroli i ochrony prawa</t>
  </si>
  <si>
    <t>Obrona cywilna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</si>
  <si>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</si>
  <si>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</si>
  <si>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</si>
  <si>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</si>
  <si>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</si>
  <si>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</si>
  <si>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</si>
  <si>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</si>
  <si>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</si>
  <si>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</si>
  <si>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</si>
  <si>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</si>
  <si>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Zasiłki i pomoc w naturze oraz składki na ubezpieczenia społeczne</t>
  </si>
  <si>
    <t>URZĘDY NACZELNYCH ORGANÓW WŁADZY PAŃSTWOWEJ</t>
  </si>
  <si>
    <t>KONTROLI I OCHRONY PRAWA ORAZ SĄDOWNICTWA</t>
  </si>
  <si>
    <t>Drogi publiczne powiatowe</t>
  </si>
  <si>
    <t>PAŃSTWOWEJ, KONTROLI I OCHRONY</t>
  </si>
  <si>
    <t>PRAWA ORAZ SĄDOWNICTWA</t>
  </si>
  <si>
    <t>KULTURA FIZYCZNA I SPORT</t>
  </si>
  <si>
    <t>Przedszkola</t>
  </si>
  <si>
    <t>Gospodarka ściekowa i ochrona wód</t>
  </si>
  <si>
    <t>Środki na dofinansowanie własnych inwestycji gmin (związków gmin), powiatów (związków powiatów), samorządów województw, pozyskane z innych źródeł - fundusze strukturalne INTERREG III</t>
  </si>
  <si>
    <t>Domy i ośrodki kultury, świetlice i kluby</t>
  </si>
  <si>
    <t>Urzędy wojewódzkie</t>
  </si>
  <si>
    <t>w zł</t>
  </si>
  <si>
    <t>jednostek samorządu terytorialnego na podstawie ustaw</t>
  </si>
  <si>
    <t>Dotacje celowe otrzymane z budżetu państwa na realizację własnych zadań bieżących gmin (związków gmin)</t>
  </si>
  <si>
    <t>Pomoc materialna dla uczniów</t>
  </si>
  <si>
    <t>Biblioteki</t>
  </si>
  <si>
    <t>POZOSTAŁE ZADANIA W ZAKRESIE POLITYKI SPOŁECZNEJ</t>
  </si>
  <si>
    <t>2370</t>
  </si>
  <si>
    <t>6298</t>
  </si>
  <si>
    <t>6291</t>
  </si>
  <si>
    <t>6262</t>
  </si>
  <si>
    <t>Dotacje otrzymane z funduszy celowych na finansowanie lub dofinansowanie kosztów realizacji inwestycji i zakupów inwestycyjnych jednostek sektora finansów publicznych - dotacja PFOŚiGW</t>
  </si>
  <si>
    <t>6269</t>
  </si>
  <si>
    <t>Dotacje otrzymane z funduszy celowych na finansowanie lub dofinansowanie kosztów realizacji inwestycji i zakupów inwestycyjnych jednostek sektora finansów publicznych - dotacja z WFOŚiGW</t>
  </si>
  <si>
    <t>Wpływy do budżetu nadwyżki środków obrotowych zakładu budżetowego</t>
  </si>
  <si>
    <t>0870</t>
  </si>
  <si>
    <t>Wpływy ze sprzedaży składników majątkowych</t>
  </si>
  <si>
    <t xml:space="preserve">   m) opłata administracyjna</t>
  </si>
  <si>
    <t xml:space="preserve">    n) odsetki</t>
  </si>
  <si>
    <t xml:space="preserve">    o) pozostałe</t>
  </si>
  <si>
    <t>0450</t>
  </si>
  <si>
    <t>czynności cywilnoprawnych, podatków i opłat lokalnych od osób prawnych</t>
  </si>
  <si>
    <t>i innych jednostek organizacyjnych</t>
  </si>
  <si>
    <t>Instytucje kultury fizycznej</t>
  </si>
  <si>
    <t xml:space="preserve">Pozostała działalność </t>
  </si>
  <si>
    <t>2910</t>
  </si>
  <si>
    <t>2705</t>
  </si>
  <si>
    <t xml:space="preserve">spadków i darowizn, podatku od czynności cywilnoprawnych </t>
  </si>
  <si>
    <t>oraz podatków i opłat lokalnych od osób fizycznych</t>
  </si>
  <si>
    <t xml:space="preserve">Udziały gmin w podatkach stanowiących </t>
  </si>
  <si>
    <t>Wpływy ze zwrotów dotacji wykorzystanych niezgodnie z przeznaczeniem lub pobranych w nadmiernej wysokości</t>
  </si>
  <si>
    <t>Wpływy z opłaty administracyjnej za czynności urzędowe</t>
  </si>
  <si>
    <t>Dochody z najmu i dzierżawy składników majątkowych Skarbu Państwa, jednostek samorządu terytorialnego lub innych jednostek zaliczanych do sektora finansów publicznych oraz innych umów o podobnym charakterze</t>
  </si>
  <si>
    <t>Część I - Dochody związane z realizacją zadań własnych.</t>
  </si>
  <si>
    <t>Część II - Dochody związane z realizacją zadań z zakresu administracji rządowej 
                 i innych zadań zleconych ustawami.</t>
  </si>
  <si>
    <t>Część III - Dochody związane z realizacją zadań z zakresu właściwości powiatu 
                  na podstawie porozumień</t>
  </si>
  <si>
    <t>Załącznik nr 1 
do Uchwały Nr XXXI/231/05 
Rady Miejskiej w Policach 
z dnia 30 marca 2005 roku</t>
  </si>
  <si>
    <t>Wpływy z tytułu odpłatnego nabycia prawa własności oraz prawa użytkowania wieczystego nieruchomości</t>
  </si>
  <si>
    <t>Część równoważąca subwencji ogólnej dla gmin</t>
  </si>
  <si>
    <t>Część oświatowa subwencji ogólnej dla jednostek samorządu terytorialnego</t>
  </si>
  <si>
    <t>Składki na ubezpieczenia zdrowotne opłacane za osoby pobierające</t>
  </si>
  <si>
    <t>niektóre świadczenia z pomocy społecznej oraz niektóre świadczenia rodzinne</t>
  </si>
  <si>
    <t>WYTWARZANIE I ZAOPATRYWANIE</t>
  </si>
  <si>
    <t>W ENERGIĘ ELEKTRYCZNĄ, GAZ I WODĘ</t>
  </si>
  <si>
    <t>2030</t>
  </si>
  <si>
    <t>1. PROGNOZOWANE DOCHODY BUDŻETU GMINY POLICE w 2005 ROKU
(OGÓŁEM)</t>
  </si>
  <si>
    <t>Środki na dofinansowanie własnych inwestycji gmin (związków gmin), powiatów (związków powiatów), samorządów województw, pozyskane z innych źródeł - Fundusz PHARE CBC</t>
  </si>
  <si>
    <t xml:space="preserve">     l) opłata za korzystanie z zezwoleń na sprzedaż napojów </t>
  </si>
  <si>
    <t>POMOC SPOŁECZNA</t>
  </si>
  <si>
    <t>FIZYCZNYCH I OD INNYCH JEDNOSTEK</t>
  </si>
  <si>
    <t>ORAZ WYDATKI ZWIĄZANE Z ICH POBOREM</t>
  </si>
  <si>
    <t>NIEPOSIADAJĄCYCH OSOBOWOŚCI PRAWNEJ</t>
  </si>
  <si>
    <t xml:space="preserve">Wpływy z podatku rolnego, podatku leśnego, podatku od </t>
  </si>
  <si>
    <t>Usługi opiekuńcze i specjalistyczne usługi opiekuńcze</t>
  </si>
  <si>
    <t>Wpływy z podatku dochodowego od osób fizycznych</t>
  </si>
  <si>
    <t xml:space="preserve">         - w podatku doch. od osób fizycznych</t>
  </si>
  <si>
    <t>Ośrodki wsparcia</t>
  </si>
  <si>
    <t>Urzędy gmin</t>
  </si>
  <si>
    <t>Ośrodki pomocy społecznej</t>
  </si>
  <si>
    <t>Żłobki</t>
  </si>
  <si>
    <t>OBRONA NARODOWA</t>
  </si>
  <si>
    <t>Pozostałe wydatki obronne</t>
  </si>
  <si>
    <t>Według działów klasyfikacji i ważniejszych źródeł:</t>
  </si>
  <si>
    <t>Nazwa podziałki klasyfikacji budżetowej</t>
  </si>
  <si>
    <t>Kwota</t>
  </si>
  <si>
    <t>6260</t>
  </si>
  <si>
    <t>0470</t>
  </si>
  <si>
    <t>0770</t>
  </si>
  <si>
    <t>0920</t>
  </si>
  <si>
    <t>0970</t>
  </si>
  <si>
    <t>0590</t>
  </si>
  <si>
    <t>0690</t>
  </si>
  <si>
    <t>2010</t>
  </si>
  <si>
    <t>0570</t>
  </si>
  <si>
    <t>0310</t>
  </si>
  <si>
    <t>0320</t>
  </si>
  <si>
    <t>0330</t>
  </si>
  <si>
    <t>0340</t>
  </si>
  <si>
    <t>0350</t>
  </si>
  <si>
    <t>0360</t>
  </si>
  <si>
    <t>0370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</si>
  <si>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</si>
  <si>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</si>
  <si>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</si>
  <si>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</si>
  <si>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</si>
  <si>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</si>
  <si>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</si>
  <si>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</si>
  <si>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</si>
  <si>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</si>
  <si>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</si>
  <si>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</si>
  <si>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</si>
  <si>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2320</t>
  </si>
  <si>
    <t>RAZEM:</t>
  </si>
  <si>
    <t>Dotacje otrzymane z funduszy celowych na finansowanie lub dofinansowanie kosztów realizacji inwestycji i zakupów inwestycyjnych jednostek sektora finansów publicznych</t>
  </si>
  <si>
    <t>WYTWARZANIE I ZAOPATRYWANIE W ENERGIĘ ELEKTRYCZNĄ, GAZ I WODĘ</t>
  </si>
  <si>
    <t>2</t>
  </si>
  <si>
    <t>URZĘDY NACZELNYCH ORGANÓW WŁADZY PAŃSTWOWEJ, KONTROLI I OCHRONY PRAWA ORAZ SĄDOWNICTWA</t>
  </si>
  <si>
    <t>BEZPIECZEŃSTWO PUBLICZNE I OCHRONA PRZECIWPOŻAROWA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</si>
  <si>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</si>
  <si>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</si>
  <si>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</si>
  <si>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</si>
  <si>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</si>
  <si>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</si>
  <si>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Grzywny, mandaty oraz inne kary pieniężne od ludności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</si>
  <si>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</si>
  <si>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</si>
  <si>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</si>
  <si>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</si>
  <si>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</si>
  <si>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Środki na dofinansowanie własnych inwestycji gmin (związków gmin), powiatów (związków powiatów), samorządów województw, pozyskane z innych źródeł - fundusze strukturalne ZPORR</t>
  </si>
  <si>
    <t>w układzie rodzajowym</t>
  </si>
  <si>
    <t xml:space="preserve">2. DOCHODY BUDŻETU GMINY  POLICE W  2005 ROKU. </t>
  </si>
  <si>
    <t xml:space="preserve">3. DOCHODY BUDŻETU GMINY W 2005 ROKU.  </t>
  </si>
  <si>
    <t>Dochody z najmu i dzierżawy składników majątkowych Skarbu Państwa, jednostek samorządu terytorialnego lub innych jednostek zaliczanych do sektora finansów publicznych oraz innych umów o podobnym charakterze.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</si>
  <si>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</si>
  <si>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</si>
  <si>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</si>
  <si>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</si>
  <si>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</si>
  <si>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</si>
  <si>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Podatek od posiadania psów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</si>
  <si>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</si>
  <si>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</si>
  <si>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</si>
  <si>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</si>
  <si>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Podatek od czynności cywilnoprawnych</t>
  </si>
  <si>
    <t>Zaległości od podatków zniesionych</t>
  </si>
  <si>
    <t>Odsetki od nieterminowych wpłat z tytułu podatków i opłat</t>
  </si>
  <si>
    <t>Subwencje ogólne z budżetu państwa</t>
  </si>
  <si>
    <t xml:space="preserve"> </t>
  </si>
  <si>
    <t>Wyszczególnienie</t>
  </si>
  <si>
    <t>Plan</t>
  </si>
  <si>
    <t xml:space="preserve">             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</si>
  <si>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</si>
  <si>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</si>
  <si>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</si>
  <si>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</si>
  <si>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</si>
  <si>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</si>
  <si>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</si>
  <si>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</si>
  <si>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c) na zadania realizowane przez gminę</t>
  </si>
  <si>
    <t xml:space="preserve">         na podstawie porozumień, z tego:</t>
  </si>
  <si>
    <t xml:space="preserve">         - dotacja z Powiatu Polickiego</t>
  </si>
  <si>
    <t xml:space="preserve">         - z Ministerstwa Gospodarki i Pracy</t>
  </si>
  <si>
    <t xml:space="preserve">     h) podatek od czynności cywilnoprawnych</t>
  </si>
  <si>
    <t xml:space="preserve">     i) udziały w podatkach stanowiących</t>
  </si>
  <si>
    <t xml:space="preserve">         dochód budżetu państwa: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</si>
  <si>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</si>
  <si>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</si>
  <si>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</si>
  <si>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    alkoholowych</t>
  </si>
  <si>
    <t xml:space="preserve">     ł) opłata skarbowa</t>
  </si>
  <si>
    <t xml:space="preserve">  2. Dochody z majątku gminy:</t>
  </si>
  <si>
    <t xml:space="preserve">     a) wieczyste użytkowanie, zarząd, użytkowanie</t>
  </si>
  <si>
    <t>2700</t>
  </si>
  <si>
    <t>Środki na dofinansowanie własnych zadań bieżących gmin (związków gmin), powiatów (związków powiatów), samorządów województw, pozyskane z innych źródeł</t>
  </si>
  <si>
    <t xml:space="preserve">     b) dzierżawa gruntu i mienia, w tym:</t>
  </si>
  <si>
    <t xml:space="preserve">         dzierżawa na targowisku</t>
  </si>
  <si>
    <t xml:space="preserve">     c) sprzedaż mienia</t>
  </si>
  <si>
    <t xml:space="preserve">     d) pozostałe</t>
  </si>
  <si>
    <t xml:space="preserve">  3. Subwencje:</t>
  </si>
  <si>
    <t xml:space="preserve">  5. Pozostałe dochody</t>
  </si>
  <si>
    <t>Ogółem według działów.</t>
  </si>
  <si>
    <t>Dział</t>
  </si>
  <si>
    <t xml:space="preserve">              Treść</t>
  </si>
  <si>
    <t>TRANSPORT I ŁĄCZNOŚĆ</t>
  </si>
  <si>
    <t>TURYSTYKA</t>
  </si>
  <si>
    <t>GOSPODARKA MIESZKANIOWA</t>
  </si>
  <si>
    <t>ADMINISTRACJA PUBLICZNA</t>
  </si>
  <si>
    <t>URZĘDY NACZELNYCH ORGANÓW WŁADZY</t>
  </si>
  <si>
    <t>BEZPIECZEŃSTWO PUBLICZNE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</si>
  <si>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</si>
  <si>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</si>
  <si>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</si>
  <si>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    - z funduszy strukturalnych INTERREG III</t>
  </si>
  <si>
    <t xml:space="preserve">         - z funduszy strukturalnych ZPORR</t>
  </si>
  <si>
    <t xml:space="preserve">         - z funduszy celowych</t>
  </si>
  <si>
    <t xml:space="preserve">         - z funduszu prewencyjnego PZU</t>
  </si>
  <si>
    <t xml:space="preserve">         - z funduszu PHARE CBC</t>
  </si>
  <si>
    <t xml:space="preserve">         - z Polsko-Niemieckiej Współpracy Młodzieży</t>
  </si>
  <si>
    <t xml:space="preserve">     a) na zadania własne, z tego:</t>
  </si>
  <si>
    <t xml:space="preserve">        - dotacje, z tego:</t>
  </si>
  <si>
    <t xml:space="preserve">        - środki, z tego:</t>
  </si>
  <si>
    <t xml:space="preserve">         - z budżetu państwa</t>
  </si>
  <si>
    <t xml:space="preserve">        zlecone gminie oraz inne zlecone ustawami, z tego:</t>
  </si>
  <si>
    <t xml:space="preserve">     b) na zadania zlecone z zakresu administracji rządowej</t>
  </si>
  <si>
    <t xml:space="preserve">         - dotacje z budżetu państwa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</si>
</sst>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29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 wrapText="1"/>
    </xf>
    <xf numFmtId="167" fontId="7" fillId="2" borderId="36" xfId="15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167" fontId="5" fillId="0" borderId="39" xfId="15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167" fontId="5" fillId="0" borderId="11" xfId="15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167" fontId="5" fillId="0" borderId="14" xfId="15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167" fontId="5" fillId="0" borderId="12" xfId="15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left" vertical="center" wrapText="1"/>
    </xf>
    <xf numFmtId="167" fontId="7" fillId="2" borderId="43" xfId="15" applyNumberFormat="1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167" fontId="5" fillId="0" borderId="46" xfId="15" applyNumberFormat="1" applyFont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167" fontId="7" fillId="2" borderId="36" xfId="15" applyNumberFormat="1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167" fontId="5" fillId="0" borderId="10" xfId="15" applyNumberFormat="1" applyFont="1" applyBorder="1" applyAlignment="1">
      <alignment horizontal="center" vertical="center" wrapText="1"/>
    </xf>
    <xf numFmtId="0" fontId="5" fillId="0" borderId="36" xfId="15" applyNumberFormat="1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67" fontId="5" fillId="0" borderId="12" xfId="15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167" fontId="5" fillId="0" borderId="13" xfId="15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wrapText="1"/>
    </xf>
    <xf numFmtId="167" fontId="7" fillId="0" borderId="13" xfId="15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7" xfId="0" applyFont="1" applyBorder="1" applyAlignment="1">
      <alignment horizontal="centerContinuous"/>
    </xf>
    <xf numFmtId="3" fontId="4" fillId="0" borderId="12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42" xfId="0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11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10" fillId="0" borderId="2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9" xfId="0" applyFont="1" applyBorder="1" applyAlignment="1">
      <alignment horizontal="left"/>
    </xf>
    <xf numFmtId="0" fontId="6" fillId="0" borderId="17" xfId="0" applyFont="1" applyBorder="1" applyAlignment="1">
      <alignment horizontal="centerContinuous"/>
    </xf>
    <xf numFmtId="3" fontId="6" fillId="0" borderId="12" xfId="0" applyNumberFormat="1" applyFont="1" applyBorder="1" applyAlignment="1">
      <alignment horizontal="right"/>
    </xf>
    <xf numFmtId="0" fontId="6" fillId="0" borderId="54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51" xfId="0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6" fillId="0" borderId="42" xfId="0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centerContinuous"/>
    </xf>
    <xf numFmtId="3" fontId="6" fillId="0" borderId="19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7" fillId="2" borderId="3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167" fontId="5" fillId="0" borderId="11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7" fillId="2" borderId="35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167" fontId="5" fillId="0" borderId="10" xfId="15" applyNumberFormat="1" applyFont="1" applyFill="1" applyBorder="1" applyAlignment="1">
      <alignment horizontal="center" vertical="center" wrapText="1"/>
    </xf>
    <xf numFmtId="49" fontId="7" fillId="2" borderId="48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 wrapText="1"/>
    </xf>
    <xf numFmtId="167" fontId="7" fillId="2" borderId="13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7" fontId="5" fillId="0" borderId="30" xfId="15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5" fillId="0" borderId="35" xfId="0" applyFont="1" applyBorder="1" applyAlignment="1">
      <alignment horizontal="left" vertical="center" wrapText="1"/>
    </xf>
    <xf numFmtId="167" fontId="5" fillId="0" borderId="36" xfId="15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Continuous"/>
    </xf>
    <xf numFmtId="0" fontId="0" fillId="0" borderId="5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Continuous"/>
    </xf>
    <xf numFmtId="3" fontId="4" fillId="0" borderId="28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1" xfId="0" applyFont="1" applyBorder="1" applyAlignment="1">
      <alignment/>
    </xf>
    <xf numFmtId="3" fontId="4" fillId="0" borderId="57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11" fillId="0" borderId="0" xfId="0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13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3" fontId="10" fillId="0" borderId="28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4" fillId="0" borderId="54" xfId="0" applyFont="1" applyBorder="1" applyAlignment="1">
      <alignment/>
    </xf>
    <xf numFmtId="0" fontId="4" fillId="0" borderId="6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10" fillId="0" borderId="5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wrapText="1"/>
    </xf>
    <xf numFmtId="3" fontId="0" fillId="0" borderId="3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7" fillId="0" borderId="4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showGridLines="0" tabSelected="1" view="pageBreakPreview" zoomScale="75" zoomScaleSheetLayoutView="75" workbookViewId="0" topLeftCell="A1">
      <selection activeCell="E6" sqref="E6"/>
    </sheetView>
  </sheetViews>
  <sheetFormatPr defaultColWidth="9.00390625" defaultRowHeight="12"/>
  <cols>
    <col min="1" max="1" width="10.375" style="87" customWidth="1"/>
    <col min="2" max="2" width="13.25390625" style="251" customWidth="1"/>
    <col min="3" max="3" width="99.625" style="252" customWidth="1"/>
    <col min="4" max="4" width="26.875" style="89" customWidth="1"/>
    <col min="5" max="5" width="14.375" style="89" customWidth="1"/>
    <col min="6" max="16384" width="9.125" style="89" customWidth="1"/>
  </cols>
  <sheetData>
    <row r="1" ht="51">
      <c r="D1" s="96" t="s">
        <v>92</v>
      </c>
    </row>
    <row r="2" ht="7.5" customHeight="1"/>
    <row r="3" spans="1:4" ht="33" customHeight="1">
      <c r="A3" s="343" t="s">
        <v>101</v>
      </c>
      <c r="B3" s="343"/>
      <c r="C3" s="343"/>
      <c r="D3" s="343"/>
    </row>
    <row r="4" ht="8.25" customHeight="1"/>
    <row r="5" spans="1:4" ht="14.25">
      <c r="A5" s="344" t="s">
        <v>118</v>
      </c>
      <c r="B5" s="344"/>
      <c r="C5" s="344"/>
      <c r="D5" s="344"/>
    </row>
    <row r="6" spans="1:4" ht="15.75" customHeight="1" thickBot="1">
      <c r="A6" s="86"/>
      <c r="B6" s="253"/>
      <c r="C6" s="254"/>
      <c r="D6" s="85" t="s">
        <v>57</v>
      </c>
    </row>
    <row r="7" spans="1:4" ht="29.25" customHeight="1" thickBot="1">
      <c r="A7" s="112" t="s">
        <v>224</v>
      </c>
      <c r="B7" s="113" t="s">
        <v>29</v>
      </c>
      <c r="C7" s="114" t="s">
        <v>119</v>
      </c>
      <c r="D7" s="115" t="s">
        <v>120</v>
      </c>
    </row>
    <row r="8" spans="1:4" ht="15.75" thickBot="1">
      <c r="A8" s="116">
        <v>1</v>
      </c>
      <c r="B8" s="117" t="s">
        <v>154</v>
      </c>
      <c r="C8" s="118">
        <v>3</v>
      </c>
      <c r="D8" s="119">
        <v>4</v>
      </c>
    </row>
    <row r="9" spans="1:4" ht="34.5" customHeight="1" thickBot="1">
      <c r="A9" s="120">
        <v>400</v>
      </c>
      <c r="B9" s="121"/>
      <c r="C9" s="122" t="s">
        <v>153</v>
      </c>
      <c r="D9" s="123">
        <f>SUM(D10:D13)</f>
        <v>5108563</v>
      </c>
    </row>
    <row r="10" spans="1:4" s="245" customFormat="1" ht="15">
      <c r="A10" s="255"/>
      <c r="B10" s="256" t="s">
        <v>63</v>
      </c>
      <c r="C10" s="257" t="s">
        <v>70</v>
      </c>
      <c r="D10" s="258">
        <v>28513</v>
      </c>
    </row>
    <row r="11" spans="1:4" ht="30">
      <c r="A11" s="345"/>
      <c r="B11" s="125" t="s">
        <v>121</v>
      </c>
      <c r="C11" s="126" t="s">
        <v>152</v>
      </c>
      <c r="D11" s="127">
        <v>1230012</v>
      </c>
    </row>
    <row r="12" spans="1:4" ht="45">
      <c r="A12" s="345"/>
      <c r="B12" s="125" t="s">
        <v>68</v>
      </c>
      <c r="C12" s="126" t="s">
        <v>69</v>
      </c>
      <c r="D12" s="127">
        <v>190000</v>
      </c>
    </row>
    <row r="13" spans="1:4" ht="51" customHeight="1" thickBot="1">
      <c r="A13" s="345"/>
      <c r="B13" s="97" t="s">
        <v>64</v>
      </c>
      <c r="C13" s="126" t="s">
        <v>169</v>
      </c>
      <c r="D13" s="127">
        <v>3660038</v>
      </c>
    </row>
    <row r="14" spans="1:6" ht="19.5" customHeight="1" thickBot="1">
      <c r="A14" s="120">
        <v>600</v>
      </c>
      <c r="B14" s="121"/>
      <c r="C14" s="122" t="s">
        <v>226</v>
      </c>
      <c r="D14" s="123">
        <f>SUM(D15:D17)</f>
        <v>862727</v>
      </c>
      <c r="F14" s="259"/>
    </row>
    <row r="15" spans="1:6" ht="30">
      <c r="A15" s="112"/>
      <c r="B15" s="154" t="s">
        <v>142</v>
      </c>
      <c r="C15" s="147" t="s">
        <v>184</v>
      </c>
      <c r="D15" s="148">
        <v>25000</v>
      </c>
      <c r="F15" s="259"/>
    </row>
    <row r="16" spans="1:6" ht="30">
      <c r="A16" s="124"/>
      <c r="B16" s="155" t="s">
        <v>150</v>
      </c>
      <c r="C16" s="136" t="s">
        <v>158</v>
      </c>
      <c r="D16" s="137">
        <v>205000</v>
      </c>
      <c r="F16" s="259"/>
    </row>
    <row r="17" spans="1:6" ht="45.75" thickBot="1">
      <c r="A17" s="128"/>
      <c r="B17" s="125" t="s">
        <v>64</v>
      </c>
      <c r="C17" s="126" t="s">
        <v>54</v>
      </c>
      <c r="D17" s="158">
        <v>632727</v>
      </c>
      <c r="F17" s="259"/>
    </row>
    <row r="18" spans="1:6" ht="16.5" thickBot="1">
      <c r="A18" s="120">
        <v>630</v>
      </c>
      <c r="B18" s="260"/>
      <c r="C18" s="122" t="s">
        <v>227</v>
      </c>
      <c r="D18" s="123">
        <f>SUM(D19)</f>
        <v>36750</v>
      </c>
      <c r="F18" s="259"/>
    </row>
    <row r="19" spans="1:6" ht="16.5" thickBot="1">
      <c r="A19" s="124"/>
      <c r="B19" s="129" t="s">
        <v>125</v>
      </c>
      <c r="C19" s="126" t="s">
        <v>160</v>
      </c>
      <c r="D19" s="131">
        <v>36750</v>
      </c>
      <c r="F19" s="259"/>
    </row>
    <row r="20" spans="1:4" ht="19.5" customHeight="1" thickBot="1">
      <c r="A20" s="120">
        <v>700</v>
      </c>
      <c r="B20" s="121"/>
      <c r="C20" s="122" t="s">
        <v>228</v>
      </c>
      <c r="D20" s="123">
        <f>SUM(D21:D26)</f>
        <v>1179000</v>
      </c>
    </row>
    <row r="21" spans="1:4" ht="15.75">
      <c r="A21" s="124"/>
      <c r="B21" s="135" t="s">
        <v>122</v>
      </c>
      <c r="C21" s="136" t="s">
        <v>159</v>
      </c>
      <c r="D21" s="137">
        <v>175000</v>
      </c>
    </row>
    <row r="22" spans="1:4" ht="30">
      <c r="A22" s="124"/>
      <c r="B22" s="135" t="s">
        <v>36</v>
      </c>
      <c r="C22" s="136" t="s">
        <v>37</v>
      </c>
      <c r="D22" s="137">
        <v>5000</v>
      </c>
    </row>
    <row r="23" spans="1:4" ht="30">
      <c r="A23" s="124"/>
      <c r="B23" s="125" t="s">
        <v>123</v>
      </c>
      <c r="C23" s="126" t="s">
        <v>93</v>
      </c>
      <c r="D23" s="127">
        <v>851000</v>
      </c>
    </row>
    <row r="24" spans="1:4" ht="15.75">
      <c r="A24" s="124"/>
      <c r="B24" s="125" t="s">
        <v>124</v>
      </c>
      <c r="C24" s="126" t="s">
        <v>168</v>
      </c>
      <c r="D24" s="127">
        <v>1000</v>
      </c>
    </row>
    <row r="25" spans="1:4" ht="15.75">
      <c r="A25" s="124"/>
      <c r="B25" s="97" t="s">
        <v>125</v>
      </c>
      <c r="C25" s="126" t="s">
        <v>160</v>
      </c>
      <c r="D25" s="127">
        <v>5000</v>
      </c>
    </row>
    <row r="26" spans="1:4" ht="30.75" thickBot="1">
      <c r="A26" s="124"/>
      <c r="B26" s="138" t="s">
        <v>121</v>
      </c>
      <c r="C26" s="130" t="s">
        <v>152</v>
      </c>
      <c r="D26" s="131">
        <v>142000</v>
      </c>
    </row>
    <row r="27" spans="1:4" ht="19.5" customHeight="1" thickBot="1">
      <c r="A27" s="120">
        <v>750</v>
      </c>
      <c r="B27" s="121"/>
      <c r="C27" s="122" t="s">
        <v>229</v>
      </c>
      <c r="D27" s="123">
        <f>SUM(D28:D31)</f>
        <v>478821</v>
      </c>
    </row>
    <row r="28" spans="1:4" ht="15.75">
      <c r="A28" s="124"/>
      <c r="B28" s="125" t="s">
        <v>125</v>
      </c>
      <c r="C28" s="126" t="s">
        <v>160</v>
      </c>
      <c r="D28" s="127">
        <v>2800</v>
      </c>
    </row>
    <row r="29" spans="1:4" ht="34.5" customHeight="1">
      <c r="A29" s="124"/>
      <c r="B29" s="97" t="s">
        <v>128</v>
      </c>
      <c r="C29" s="126" t="s">
        <v>40</v>
      </c>
      <c r="D29" s="127">
        <v>287500</v>
      </c>
    </row>
    <row r="30" spans="1:4" ht="32.25" customHeight="1">
      <c r="A30" s="124"/>
      <c r="B30" s="97" t="s">
        <v>38</v>
      </c>
      <c r="C30" s="126" t="s">
        <v>39</v>
      </c>
      <c r="D30" s="127">
        <v>7500</v>
      </c>
    </row>
    <row r="31" spans="1:4" ht="50.25" customHeight="1" thickBot="1">
      <c r="A31" s="124"/>
      <c r="B31" s="129" t="s">
        <v>64</v>
      </c>
      <c r="C31" s="130" t="s">
        <v>169</v>
      </c>
      <c r="D31" s="131">
        <v>181021</v>
      </c>
    </row>
    <row r="32" spans="1:4" ht="34.5" customHeight="1" thickBot="1">
      <c r="A32" s="120">
        <v>751</v>
      </c>
      <c r="B32" s="121"/>
      <c r="C32" s="122" t="s">
        <v>155</v>
      </c>
      <c r="D32" s="123">
        <f>SUM(D33)</f>
        <v>6450</v>
      </c>
    </row>
    <row r="33" spans="1:4" ht="43.5" customHeight="1" thickBot="1">
      <c r="A33" s="112"/>
      <c r="B33" s="132" t="s">
        <v>128</v>
      </c>
      <c r="C33" s="133" t="s">
        <v>40</v>
      </c>
      <c r="D33" s="134">
        <v>6450</v>
      </c>
    </row>
    <row r="34" spans="1:4" ht="19.5" customHeight="1" thickBot="1">
      <c r="A34" s="120">
        <v>752</v>
      </c>
      <c r="B34" s="121"/>
      <c r="C34" s="139" t="s">
        <v>116</v>
      </c>
      <c r="D34" s="140">
        <f>SUM(D35)</f>
        <v>500</v>
      </c>
    </row>
    <row r="35" spans="1:4" ht="39.75" customHeight="1" thickBot="1">
      <c r="A35" s="124"/>
      <c r="B35" s="129" t="s">
        <v>128</v>
      </c>
      <c r="C35" s="136" t="s">
        <v>40</v>
      </c>
      <c r="D35" s="131">
        <v>500</v>
      </c>
    </row>
    <row r="36" spans="1:4" ht="19.5" customHeight="1" thickBot="1">
      <c r="A36" s="120">
        <v>754</v>
      </c>
      <c r="B36" s="121"/>
      <c r="C36" s="122" t="s">
        <v>156</v>
      </c>
      <c r="D36" s="123">
        <f>SUM(D37:D39)</f>
        <v>24000</v>
      </c>
    </row>
    <row r="37" spans="1:4" ht="19.5" customHeight="1">
      <c r="A37" s="124"/>
      <c r="B37" s="135" t="s">
        <v>129</v>
      </c>
      <c r="C37" s="136" t="s">
        <v>163</v>
      </c>
      <c r="D37" s="137">
        <v>18000</v>
      </c>
    </row>
    <row r="38" spans="1:4" ht="42.75" customHeight="1">
      <c r="A38" s="124"/>
      <c r="B38" s="97" t="s">
        <v>128</v>
      </c>
      <c r="C38" s="126" t="s">
        <v>40</v>
      </c>
      <c r="D38" s="127">
        <v>2000</v>
      </c>
    </row>
    <row r="39" spans="1:4" ht="30.75" thickBot="1">
      <c r="A39" s="128"/>
      <c r="B39" s="138" t="s">
        <v>215</v>
      </c>
      <c r="C39" s="261" t="s">
        <v>216</v>
      </c>
      <c r="D39" s="131">
        <v>4000</v>
      </c>
    </row>
    <row r="40" spans="1:4" ht="50.25" customHeight="1" thickBot="1">
      <c r="A40" s="144">
        <v>756</v>
      </c>
      <c r="B40" s="121"/>
      <c r="C40" s="122" t="s">
        <v>41</v>
      </c>
      <c r="D40" s="145">
        <f>SUM(D41:D58)</f>
        <v>51482098</v>
      </c>
    </row>
    <row r="41" spans="1:4" ht="15.75">
      <c r="A41" s="112"/>
      <c r="B41" s="146" t="s">
        <v>137</v>
      </c>
      <c r="C41" s="147" t="s">
        <v>164</v>
      </c>
      <c r="D41" s="148">
        <v>12800000</v>
      </c>
    </row>
    <row r="42" spans="1:4" ht="15.75">
      <c r="A42" s="124"/>
      <c r="B42" s="125" t="s">
        <v>138</v>
      </c>
      <c r="C42" s="126" t="s">
        <v>165</v>
      </c>
      <c r="D42" s="127">
        <v>490000</v>
      </c>
    </row>
    <row r="43" spans="1:4" ht="15.75">
      <c r="A43" s="124"/>
      <c r="B43" s="125" t="s">
        <v>130</v>
      </c>
      <c r="C43" s="126" t="s">
        <v>174</v>
      </c>
      <c r="D43" s="127">
        <v>35600000</v>
      </c>
    </row>
    <row r="44" spans="1:4" ht="15.75">
      <c r="A44" s="124"/>
      <c r="B44" s="125" t="s">
        <v>131</v>
      </c>
      <c r="C44" s="126" t="s">
        <v>175</v>
      </c>
      <c r="D44" s="127">
        <v>189000</v>
      </c>
    </row>
    <row r="45" spans="1:4" ht="15.75">
      <c r="A45" s="124"/>
      <c r="B45" s="125" t="s">
        <v>132</v>
      </c>
      <c r="C45" s="126" t="s">
        <v>176</v>
      </c>
      <c r="D45" s="127">
        <v>146000</v>
      </c>
    </row>
    <row r="46" spans="1:4" ht="15.75">
      <c r="A46" s="124"/>
      <c r="B46" s="125" t="s">
        <v>133</v>
      </c>
      <c r="C46" s="126" t="s">
        <v>177</v>
      </c>
      <c r="D46" s="127">
        <v>400000</v>
      </c>
    </row>
    <row r="47" spans="1:4" ht="15" customHeight="1">
      <c r="A47" s="124"/>
      <c r="B47" s="125" t="s">
        <v>134</v>
      </c>
      <c r="C47" s="126" t="s">
        <v>178</v>
      </c>
      <c r="D47" s="127">
        <v>180000</v>
      </c>
    </row>
    <row r="48" spans="1:4" ht="15.75">
      <c r="A48" s="124"/>
      <c r="B48" s="125" t="s">
        <v>135</v>
      </c>
      <c r="C48" s="126" t="s">
        <v>179</v>
      </c>
      <c r="D48" s="127">
        <v>70000</v>
      </c>
    </row>
    <row r="49" spans="1:4" ht="15.75">
      <c r="A49" s="124"/>
      <c r="B49" s="125" t="s">
        <v>136</v>
      </c>
      <c r="C49" s="126" t="s">
        <v>180</v>
      </c>
      <c r="D49" s="127">
        <v>70000</v>
      </c>
    </row>
    <row r="50" spans="1:4" ht="15.75">
      <c r="A50" s="124"/>
      <c r="B50" s="125" t="s">
        <v>139</v>
      </c>
      <c r="C50" s="126" t="s">
        <v>181</v>
      </c>
      <c r="D50" s="127">
        <v>200000</v>
      </c>
    </row>
    <row r="51" spans="1:4" ht="15.75">
      <c r="A51" s="124"/>
      <c r="B51" s="125" t="s">
        <v>140</v>
      </c>
      <c r="C51" s="126" t="s">
        <v>182</v>
      </c>
      <c r="D51" s="127">
        <v>51000</v>
      </c>
    </row>
    <row r="52" spans="1:4" ht="15.75">
      <c r="A52" s="124"/>
      <c r="B52" s="125" t="s">
        <v>76</v>
      </c>
      <c r="C52" s="126" t="s">
        <v>87</v>
      </c>
      <c r="D52" s="127">
        <v>8000</v>
      </c>
    </row>
    <row r="53" spans="1:4" ht="15.75">
      <c r="A53" s="124"/>
      <c r="B53" s="125" t="s">
        <v>141</v>
      </c>
      <c r="C53" s="126" t="s">
        <v>183</v>
      </c>
      <c r="D53" s="127">
        <v>499878</v>
      </c>
    </row>
    <row r="54" spans="1:4" ht="15.75">
      <c r="A54" s="124"/>
      <c r="B54" s="125" t="s">
        <v>143</v>
      </c>
      <c r="C54" s="126" t="s">
        <v>185</v>
      </c>
      <c r="D54" s="127">
        <v>600000</v>
      </c>
    </row>
    <row r="55" spans="1:4" ht="15.75">
      <c r="A55" s="124"/>
      <c r="B55" s="125" t="s">
        <v>144</v>
      </c>
      <c r="C55" s="126" t="s">
        <v>186</v>
      </c>
      <c r="D55" s="127">
        <v>500</v>
      </c>
    </row>
    <row r="56" spans="1:4" ht="15.75">
      <c r="A56" s="124"/>
      <c r="B56" s="135" t="s">
        <v>126</v>
      </c>
      <c r="C56" s="136" t="s">
        <v>161</v>
      </c>
      <c r="D56" s="137">
        <v>720</v>
      </c>
    </row>
    <row r="57" spans="1:4" ht="15.75">
      <c r="A57" s="124"/>
      <c r="B57" s="125" t="s">
        <v>127</v>
      </c>
      <c r="C57" s="126" t="s">
        <v>162</v>
      </c>
      <c r="D57" s="127">
        <v>74000</v>
      </c>
    </row>
    <row r="58" spans="1:4" ht="16.5" thickBot="1">
      <c r="A58" s="128"/>
      <c r="B58" s="141" t="s">
        <v>145</v>
      </c>
      <c r="C58" s="142" t="s">
        <v>187</v>
      </c>
      <c r="D58" s="143">
        <v>103000</v>
      </c>
    </row>
    <row r="59" spans="1:4" ht="15.75" thickBot="1">
      <c r="A59" s="116">
        <v>1</v>
      </c>
      <c r="B59" s="117" t="s">
        <v>154</v>
      </c>
      <c r="C59" s="118">
        <v>3</v>
      </c>
      <c r="D59" s="149">
        <v>4</v>
      </c>
    </row>
    <row r="60" spans="1:4" ht="19.5" customHeight="1" thickBot="1">
      <c r="A60" s="120">
        <v>758</v>
      </c>
      <c r="B60" s="121"/>
      <c r="C60" s="122" t="s">
        <v>2</v>
      </c>
      <c r="D60" s="123">
        <f>SUM(D61:D62)</f>
        <v>13206649</v>
      </c>
    </row>
    <row r="61" spans="1:4" ht="15.75">
      <c r="A61" s="150"/>
      <c r="B61" s="151" t="s">
        <v>124</v>
      </c>
      <c r="C61" s="136" t="s">
        <v>168</v>
      </c>
      <c r="D61" s="152">
        <v>100000</v>
      </c>
    </row>
    <row r="62" spans="1:4" ht="16.5" thickBot="1">
      <c r="A62" s="124"/>
      <c r="B62" s="138" t="s">
        <v>146</v>
      </c>
      <c r="C62" s="261" t="s">
        <v>188</v>
      </c>
      <c r="D62" s="131">
        <v>13106649</v>
      </c>
    </row>
    <row r="63" spans="1:4" ht="18.75" customHeight="1" thickBot="1">
      <c r="A63" s="120">
        <v>801</v>
      </c>
      <c r="B63" s="153"/>
      <c r="C63" s="122" t="s">
        <v>3</v>
      </c>
      <c r="D63" s="123">
        <f>SUM(D64:D66)</f>
        <v>786500</v>
      </c>
    </row>
    <row r="64" spans="1:4" ht="30">
      <c r="A64" s="262"/>
      <c r="B64" s="154" t="s">
        <v>215</v>
      </c>
      <c r="C64" s="147" t="s">
        <v>216</v>
      </c>
      <c r="D64" s="263">
        <v>6000</v>
      </c>
    </row>
    <row r="65" spans="1:4" ht="30" customHeight="1">
      <c r="A65" s="345"/>
      <c r="B65" s="135" t="s">
        <v>121</v>
      </c>
      <c r="C65" s="136" t="s">
        <v>152</v>
      </c>
      <c r="D65" s="137">
        <v>455000</v>
      </c>
    </row>
    <row r="66" spans="1:4" ht="49.5" customHeight="1" thickBot="1">
      <c r="A66" s="341"/>
      <c r="B66" s="129" t="s">
        <v>64</v>
      </c>
      <c r="C66" s="261" t="s">
        <v>169</v>
      </c>
      <c r="D66" s="131">
        <v>325500</v>
      </c>
    </row>
    <row r="67" spans="1:4" ht="19.5" customHeight="1" thickBot="1">
      <c r="A67" s="120">
        <v>851</v>
      </c>
      <c r="B67" s="121"/>
      <c r="C67" s="122" t="s">
        <v>4</v>
      </c>
      <c r="D67" s="123">
        <f>SUM(D68:D71)</f>
        <v>34944</v>
      </c>
    </row>
    <row r="68" spans="1:4" ht="47.25" customHeight="1">
      <c r="A68" s="124"/>
      <c r="B68" s="154" t="s">
        <v>149</v>
      </c>
      <c r="C68" s="147" t="s">
        <v>173</v>
      </c>
      <c r="D68" s="148">
        <v>2000</v>
      </c>
    </row>
    <row r="69" spans="1:4" ht="15.75">
      <c r="A69" s="124"/>
      <c r="B69" s="155" t="s">
        <v>124</v>
      </c>
      <c r="C69" s="136" t="s">
        <v>168</v>
      </c>
      <c r="D69" s="137">
        <v>6944</v>
      </c>
    </row>
    <row r="70" spans="1:4" ht="15.75">
      <c r="A70" s="124"/>
      <c r="B70" s="97" t="s">
        <v>125</v>
      </c>
      <c r="C70" s="126" t="s">
        <v>160</v>
      </c>
      <c r="D70" s="137">
        <v>1000</v>
      </c>
    </row>
    <row r="71" spans="1:4" ht="30.75" thickBot="1">
      <c r="A71" s="124"/>
      <c r="B71" s="135" t="s">
        <v>121</v>
      </c>
      <c r="C71" s="136" t="s">
        <v>152</v>
      </c>
      <c r="D71" s="131">
        <v>25000</v>
      </c>
    </row>
    <row r="72" spans="1:4" ht="19.5" customHeight="1" thickBot="1">
      <c r="A72" s="120">
        <v>852</v>
      </c>
      <c r="B72" s="121"/>
      <c r="C72" s="122" t="s">
        <v>104</v>
      </c>
      <c r="D72" s="123">
        <f>SUM(D73:D78)</f>
        <v>9773618</v>
      </c>
    </row>
    <row r="73" spans="1:4" ht="15.75">
      <c r="A73" s="112"/>
      <c r="B73" s="146" t="s">
        <v>147</v>
      </c>
      <c r="C73" s="147" t="s">
        <v>166</v>
      </c>
      <c r="D73" s="148">
        <v>29000</v>
      </c>
    </row>
    <row r="74" spans="1:4" ht="30">
      <c r="A74" s="124"/>
      <c r="B74" s="97" t="s">
        <v>128</v>
      </c>
      <c r="C74" s="130" t="s">
        <v>40</v>
      </c>
      <c r="D74" s="127">
        <v>8679000</v>
      </c>
    </row>
    <row r="75" spans="1:4" ht="32.25" customHeight="1">
      <c r="A75" s="124"/>
      <c r="B75" s="97" t="s">
        <v>100</v>
      </c>
      <c r="C75" s="130" t="s">
        <v>59</v>
      </c>
      <c r="D75" s="127">
        <v>999100</v>
      </c>
    </row>
    <row r="76" spans="1:4" ht="33" customHeight="1">
      <c r="A76" s="124"/>
      <c r="B76" s="125" t="s">
        <v>38</v>
      </c>
      <c r="C76" s="126" t="s">
        <v>39</v>
      </c>
      <c r="D76" s="127">
        <v>400</v>
      </c>
    </row>
    <row r="77" spans="1:4" ht="33" customHeight="1">
      <c r="A77" s="124"/>
      <c r="B77" s="97" t="s">
        <v>81</v>
      </c>
      <c r="C77" s="126" t="s">
        <v>86</v>
      </c>
      <c r="D77" s="127">
        <v>1118</v>
      </c>
    </row>
    <row r="78" spans="1:4" ht="46.5" customHeight="1" thickBot="1">
      <c r="A78" s="128"/>
      <c r="B78" s="156" t="s">
        <v>121</v>
      </c>
      <c r="C78" s="157" t="s">
        <v>152</v>
      </c>
      <c r="D78" s="158">
        <v>65000</v>
      </c>
    </row>
    <row r="79" spans="1:4" ht="17.25" customHeight="1" thickBot="1">
      <c r="A79" s="120">
        <v>853</v>
      </c>
      <c r="B79" s="121"/>
      <c r="C79" s="122" t="s">
        <v>62</v>
      </c>
      <c r="D79" s="123">
        <f>SUM(D80)</f>
        <v>60000</v>
      </c>
    </row>
    <row r="80" spans="1:4" ht="48.75" customHeight="1" thickBot="1">
      <c r="A80" s="128"/>
      <c r="B80" s="156" t="s">
        <v>121</v>
      </c>
      <c r="C80" s="157" t="s">
        <v>152</v>
      </c>
      <c r="D80" s="158">
        <v>60000</v>
      </c>
    </row>
    <row r="81" spans="1:4" s="87" customFormat="1" ht="16.5" thickBot="1">
      <c r="A81" s="144">
        <v>854</v>
      </c>
      <c r="B81" s="264"/>
      <c r="C81" s="265" t="s">
        <v>5</v>
      </c>
      <c r="D81" s="266">
        <f>SUM(D82)</f>
        <v>250000</v>
      </c>
    </row>
    <row r="82" spans="1:4" ht="30.75" thickBot="1">
      <c r="A82" s="128"/>
      <c r="B82" s="156" t="s">
        <v>100</v>
      </c>
      <c r="C82" s="130" t="s">
        <v>59</v>
      </c>
      <c r="D82" s="158">
        <v>250000</v>
      </c>
    </row>
    <row r="83" spans="1:4" ht="19.5" customHeight="1" thickBot="1">
      <c r="A83" s="120">
        <v>900</v>
      </c>
      <c r="B83" s="121"/>
      <c r="C83" s="122" t="s">
        <v>157</v>
      </c>
      <c r="D83" s="123">
        <f>SUM(D84:D96)</f>
        <v>13984520</v>
      </c>
    </row>
    <row r="84" spans="1:4" ht="15.75">
      <c r="A84" s="112"/>
      <c r="B84" s="146" t="s">
        <v>148</v>
      </c>
      <c r="C84" s="147" t="s">
        <v>167</v>
      </c>
      <c r="D84" s="148">
        <v>80000</v>
      </c>
    </row>
    <row r="85" spans="1:4" ht="15.75">
      <c r="A85" s="124"/>
      <c r="B85" s="125" t="s">
        <v>122</v>
      </c>
      <c r="C85" s="126" t="s">
        <v>159</v>
      </c>
      <c r="D85" s="127">
        <v>368000</v>
      </c>
    </row>
    <row r="86" spans="1:4" ht="33" customHeight="1">
      <c r="A86" s="124"/>
      <c r="B86" s="125" t="s">
        <v>142</v>
      </c>
      <c r="C86" s="126" t="s">
        <v>184</v>
      </c>
      <c r="D86" s="127">
        <v>15000</v>
      </c>
    </row>
    <row r="87" spans="1:4" ht="51.75" customHeight="1">
      <c r="A87" s="124"/>
      <c r="B87" s="125" t="s">
        <v>149</v>
      </c>
      <c r="C87" s="126" t="s">
        <v>88</v>
      </c>
      <c r="D87" s="127">
        <v>965800</v>
      </c>
    </row>
    <row r="88" spans="1:4" ht="30">
      <c r="A88" s="124"/>
      <c r="B88" s="125" t="s">
        <v>36</v>
      </c>
      <c r="C88" s="136" t="s">
        <v>37</v>
      </c>
      <c r="D88" s="127">
        <v>16000</v>
      </c>
    </row>
    <row r="89" spans="1:4" ht="30">
      <c r="A89" s="124"/>
      <c r="B89" s="125" t="s">
        <v>123</v>
      </c>
      <c r="C89" s="126" t="s">
        <v>93</v>
      </c>
      <c r="D89" s="127">
        <v>216000</v>
      </c>
    </row>
    <row r="90" spans="1:4" ht="15.75">
      <c r="A90" s="124"/>
      <c r="B90" s="125" t="s">
        <v>147</v>
      </c>
      <c r="C90" s="126" t="s">
        <v>166</v>
      </c>
      <c r="D90" s="127">
        <v>4500</v>
      </c>
    </row>
    <row r="91" spans="1:4" ht="15.75">
      <c r="A91" s="124"/>
      <c r="B91" s="125" t="s">
        <v>124</v>
      </c>
      <c r="C91" s="126" t="s">
        <v>168</v>
      </c>
      <c r="D91" s="127">
        <v>53200</v>
      </c>
    </row>
    <row r="92" spans="1:4" ht="15.75">
      <c r="A92" s="159"/>
      <c r="B92" s="97" t="s">
        <v>125</v>
      </c>
      <c r="C92" s="126" t="s">
        <v>160</v>
      </c>
      <c r="D92" s="127">
        <v>2104000</v>
      </c>
    </row>
    <row r="93" spans="1:4" ht="33.75" customHeight="1">
      <c r="A93" s="159"/>
      <c r="B93" s="97" t="s">
        <v>16</v>
      </c>
      <c r="C93" s="126" t="s">
        <v>17</v>
      </c>
      <c r="D93" s="127">
        <v>10000</v>
      </c>
    </row>
    <row r="94" spans="1:5" ht="36.75" customHeight="1">
      <c r="A94" s="159"/>
      <c r="B94" s="97" t="s">
        <v>121</v>
      </c>
      <c r="C94" s="126" t="s">
        <v>152</v>
      </c>
      <c r="D94" s="127">
        <v>6077020</v>
      </c>
      <c r="E94" s="267"/>
    </row>
    <row r="95" spans="1:4" ht="47.25" customHeight="1">
      <c r="A95" s="159"/>
      <c r="B95" s="97" t="s">
        <v>66</v>
      </c>
      <c r="C95" s="126" t="s">
        <v>67</v>
      </c>
      <c r="D95" s="268">
        <v>75000</v>
      </c>
    </row>
    <row r="96" spans="1:4" ht="42" customHeight="1" thickBot="1">
      <c r="A96" s="128"/>
      <c r="B96" s="269" t="s">
        <v>65</v>
      </c>
      <c r="C96" s="157" t="s">
        <v>102</v>
      </c>
      <c r="D96" s="158">
        <v>4000000</v>
      </c>
    </row>
    <row r="97" spans="1:4" s="270" customFormat="1" ht="20.25" customHeight="1" thickBot="1">
      <c r="A97" s="120">
        <v>921</v>
      </c>
      <c r="B97" s="121"/>
      <c r="C97" s="122" t="s">
        <v>13</v>
      </c>
      <c r="D97" s="123">
        <f>SUM(D98)</f>
        <v>235000</v>
      </c>
    </row>
    <row r="98" spans="1:5" ht="39.75" customHeight="1" thickBot="1">
      <c r="A98" s="160"/>
      <c r="B98" s="117" t="s">
        <v>121</v>
      </c>
      <c r="C98" s="271" t="s">
        <v>152</v>
      </c>
      <c r="D98" s="272">
        <v>235000</v>
      </c>
      <c r="E98" s="267"/>
    </row>
    <row r="99" spans="1:4" s="270" customFormat="1" ht="20.25" customHeight="1" thickBot="1">
      <c r="A99" s="246">
        <v>926</v>
      </c>
      <c r="B99" s="121"/>
      <c r="C99" s="122" t="s">
        <v>51</v>
      </c>
      <c r="D99" s="123">
        <f>SUM(D100:D102)</f>
        <v>73786</v>
      </c>
    </row>
    <row r="100" spans="1:4" ht="15.75">
      <c r="A100" s="247"/>
      <c r="B100" s="132" t="s">
        <v>71</v>
      </c>
      <c r="C100" s="133" t="s">
        <v>72</v>
      </c>
      <c r="D100" s="134">
        <v>23686</v>
      </c>
    </row>
    <row r="101" spans="1:4" ht="30">
      <c r="A101" s="159"/>
      <c r="B101" s="97" t="s">
        <v>215</v>
      </c>
      <c r="C101" s="126" t="s">
        <v>216</v>
      </c>
      <c r="D101" s="127">
        <v>37684</v>
      </c>
    </row>
    <row r="102" spans="1:4" ht="30.75" thickBot="1">
      <c r="A102" s="160"/>
      <c r="B102" s="273" t="s">
        <v>82</v>
      </c>
      <c r="C102" s="142" t="s">
        <v>216</v>
      </c>
      <c r="D102" s="158">
        <v>12416</v>
      </c>
    </row>
    <row r="103" spans="1:4" ht="27" customHeight="1" thickBot="1">
      <c r="A103" s="341" t="s">
        <v>151</v>
      </c>
      <c r="B103" s="342"/>
      <c r="C103" s="161"/>
      <c r="D103" s="162">
        <f>SUM(D9,D14,D18,D20,D27,D32,D34,D36,D40,D60,D63,D67,D72,D79,D81,D83,D97,D99)</f>
        <v>97583926</v>
      </c>
    </row>
    <row r="104" spans="1:4" ht="12">
      <c r="A104" s="88"/>
      <c r="B104" s="274"/>
      <c r="C104" s="275"/>
      <c r="D104" s="276"/>
    </row>
    <row r="105" spans="1:4" ht="12">
      <c r="A105" s="88"/>
      <c r="B105" s="274"/>
      <c r="C105" s="275"/>
      <c r="D105" s="276"/>
    </row>
    <row r="106" spans="1:4" ht="18">
      <c r="A106" s="340"/>
      <c r="B106" s="340"/>
      <c r="C106" s="275"/>
      <c r="D106" s="276"/>
    </row>
    <row r="107" spans="1:4" ht="12">
      <c r="A107" s="88"/>
      <c r="B107" s="274"/>
      <c r="C107" s="275"/>
      <c r="D107" s="276"/>
    </row>
    <row r="108" spans="1:4" ht="12">
      <c r="A108" s="88"/>
      <c r="B108" s="274"/>
      <c r="C108" s="275"/>
      <c r="D108" s="276"/>
    </row>
    <row r="109" spans="1:4" ht="12">
      <c r="A109" s="88"/>
      <c r="B109" s="274"/>
      <c r="C109" s="275"/>
      <c r="D109" s="276"/>
    </row>
    <row r="110" spans="1:4" ht="12">
      <c r="A110" s="88"/>
      <c r="B110" s="274"/>
      <c r="C110" s="275"/>
      <c r="D110" s="276"/>
    </row>
    <row r="111" spans="1:4" ht="12">
      <c r="A111" s="88"/>
      <c r="B111" s="274"/>
      <c r="C111" s="275"/>
      <c r="D111" s="276"/>
    </row>
    <row r="112" spans="1:4" ht="12">
      <c r="A112" s="88"/>
      <c r="B112" s="274"/>
      <c r="C112" s="275"/>
      <c r="D112" s="276"/>
    </row>
  </sheetData>
  <mergeCells count="6">
    <mergeCell ref="A106:B106"/>
    <mergeCell ref="A103:B103"/>
    <mergeCell ref="A3:D3"/>
    <mergeCell ref="A5:D5"/>
    <mergeCell ref="A11:A13"/>
    <mergeCell ref="A65:A66"/>
  </mergeCells>
  <printOptions horizontalCentered="1"/>
  <pageMargins left="0.7874015748031497" right="0.3937007874015748" top="0.3937007874015748" bottom="0.1968503937007874" header="0.5118110236220472" footer="0.5118110236220472"/>
  <pageSetup horizontalDpi="300" verticalDpi="3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GridLines="0" workbookViewId="0" topLeftCell="A1">
      <selection activeCell="H18" sqref="H18"/>
    </sheetView>
  </sheetViews>
  <sheetFormatPr defaultColWidth="9.00390625" defaultRowHeight="12"/>
  <cols>
    <col min="1" max="1" width="6.875" style="11" customWidth="1"/>
    <col min="2" max="2" width="63.75390625" style="11" customWidth="1"/>
    <col min="3" max="4" width="9.125" style="11" hidden="1" customWidth="1"/>
    <col min="5" max="5" width="5.25390625" style="11" customWidth="1"/>
    <col min="6" max="6" width="18.00390625" style="11" customWidth="1"/>
    <col min="7" max="16384" width="9.125" style="11" customWidth="1"/>
  </cols>
  <sheetData>
    <row r="1" spans="2:7" ht="15.75" customHeight="1">
      <c r="B1" s="349" t="s">
        <v>171</v>
      </c>
      <c r="C1" s="349"/>
      <c r="D1" s="349"/>
      <c r="E1" s="349"/>
      <c r="F1" s="349"/>
      <c r="G1" s="13"/>
    </row>
    <row r="2" spans="2:7" ht="14.25" customHeight="1">
      <c r="B2" s="350" t="s">
        <v>170</v>
      </c>
      <c r="C2" s="350"/>
      <c r="D2" s="350"/>
      <c r="E2" s="350"/>
      <c r="F2" s="350"/>
      <c r="G2" s="295"/>
    </row>
    <row r="3" spans="1:7" ht="15.75" thickBot="1">
      <c r="A3" s="1"/>
      <c r="B3" s="16"/>
      <c r="C3" s="20"/>
      <c r="D3" s="16"/>
      <c r="E3" s="16"/>
      <c r="F3" s="91" t="s">
        <v>57</v>
      </c>
      <c r="G3" s="16"/>
    </row>
    <row r="4" spans="1:7" ht="15.75">
      <c r="A4" s="1"/>
      <c r="B4" s="346" t="s">
        <v>190</v>
      </c>
      <c r="C4" s="347"/>
      <c r="D4" s="347"/>
      <c r="E4" s="348"/>
      <c r="F4" s="43" t="s">
        <v>191</v>
      </c>
      <c r="G4" s="16"/>
    </row>
    <row r="5" spans="1:7" ht="12.75" thickBot="1">
      <c r="A5" s="12"/>
      <c r="B5" s="90"/>
      <c r="C5" s="23"/>
      <c r="D5" s="23"/>
      <c r="E5" s="23"/>
      <c r="F5" s="298"/>
      <c r="G5" s="277"/>
    </row>
    <row r="6" spans="1:7" ht="12">
      <c r="A6" s="12"/>
      <c r="B6" s="29">
        <v>1</v>
      </c>
      <c r="C6" s="27"/>
      <c r="D6" s="27"/>
      <c r="E6" s="27"/>
      <c r="F6" s="34">
        <v>2</v>
      </c>
      <c r="G6" s="277"/>
    </row>
    <row r="7" spans="1:7" ht="9.75" customHeight="1">
      <c r="A7" s="12"/>
      <c r="B7" s="2"/>
      <c r="C7" s="3"/>
      <c r="D7" s="3"/>
      <c r="E7" s="3"/>
      <c r="F7" s="42"/>
      <c r="G7" s="12"/>
    </row>
    <row r="8" spans="1:7" ht="15.75" thickBot="1">
      <c r="A8" s="12"/>
      <c r="B8" s="299" t="s">
        <v>192</v>
      </c>
      <c r="C8" s="300"/>
      <c r="D8" s="300"/>
      <c r="E8" s="300"/>
      <c r="F8" s="301">
        <f>SUM(F10+F31+F37+F40+F58)</f>
        <v>97583926</v>
      </c>
      <c r="G8" s="15"/>
    </row>
    <row r="9" spans="1:7" ht="15" thickTop="1">
      <c r="A9" s="12"/>
      <c r="B9" s="2"/>
      <c r="C9" s="3"/>
      <c r="D9" s="3"/>
      <c r="E9" s="3"/>
      <c r="F9" s="36"/>
      <c r="G9" s="5"/>
    </row>
    <row r="10" spans="1:7" ht="15">
      <c r="A10" s="12"/>
      <c r="B10" s="302" t="s">
        <v>193</v>
      </c>
      <c r="C10" s="303"/>
      <c r="D10" s="303"/>
      <c r="E10" s="303"/>
      <c r="F10" s="304">
        <f>SUM(F11:F19,F23:F30)</f>
        <v>51416378</v>
      </c>
      <c r="G10" s="15"/>
    </row>
    <row r="11" spans="1:7" ht="14.25">
      <c r="A11" s="12"/>
      <c r="B11" s="46" t="s">
        <v>194</v>
      </c>
      <c r="C11" s="47"/>
      <c r="D11" s="47"/>
      <c r="E11" s="47"/>
      <c r="F11" s="48">
        <v>35600000</v>
      </c>
      <c r="G11" s="5"/>
    </row>
    <row r="12" spans="1:7" ht="14.25">
      <c r="A12" s="12"/>
      <c r="B12" s="46" t="s">
        <v>195</v>
      </c>
      <c r="C12" s="47"/>
      <c r="D12" s="47"/>
      <c r="E12" s="47"/>
      <c r="F12" s="48">
        <v>400000</v>
      </c>
      <c r="G12" s="5"/>
    </row>
    <row r="13" spans="1:7" ht="14.25">
      <c r="A13" s="12"/>
      <c r="B13" s="46" t="s">
        <v>196</v>
      </c>
      <c r="C13" s="47"/>
      <c r="D13" s="47"/>
      <c r="E13" s="47"/>
      <c r="F13" s="48">
        <v>70000</v>
      </c>
      <c r="G13" s="5"/>
    </row>
    <row r="14" spans="1:7" ht="14.25">
      <c r="A14" s="12"/>
      <c r="B14" s="46" t="s">
        <v>197</v>
      </c>
      <c r="C14" s="47"/>
      <c r="D14" s="47"/>
      <c r="E14" s="47"/>
      <c r="F14" s="48">
        <v>500</v>
      </c>
      <c r="G14" s="5"/>
    </row>
    <row r="15" spans="1:7" ht="14.25">
      <c r="A15" s="12"/>
      <c r="B15" s="46" t="s">
        <v>198</v>
      </c>
      <c r="C15" s="47"/>
      <c r="D15" s="47"/>
      <c r="E15" s="47"/>
      <c r="F15" s="48">
        <v>51000</v>
      </c>
      <c r="G15" s="5"/>
    </row>
    <row r="16" spans="1:7" ht="14.25">
      <c r="A16" s="12"/>
      <c r="B16" s="46" t="s">
        <v>199</v>
      </c>
      <c r="C16" s="47"/>
      <c r="D16" s="47"/>
      <c r="E16" s="47"/>
      <c r="F16" s="48">
        <v>70000</v>
      </c>
      <c r="G16" s="5"/>
    </row>
    <row r="17" spans="1:7" ht="14.25">
      <c r="A17" s="12"/>
      <c r="B17" s="46" t="s">
        <v>200</v>
      </c>
      <c r="C17" s="47"/>
      <c r="D17" s="47"/>
      <c r="E17" s="47"/>
      <c r="F17" s="48">
        <v>180000</v>
      </c>
      <c r="G17" s="5"/>
    </row>
    <row r="18" spans="1:7" ht="14.25">
      <c r="A18" s="12"/>
      <c r="B18" s="46" t="s">
        <v>205</v>
      </c>
      <c r="C18" s="47"/>
      <c r="D18" s="47"/>
      <c r="E18" s="47"/>
      <c r="F18" s="48">
        <v>600000</v>
      </c>
      <c r="G18" s="5"/>
    </row>
    <row r="19" spans="1:7" ht="14.25">
      <c r="A19" s="12"/>
      <c r="B19" s="46" t="s">
        <v>206</v>
      </c>
      <c r="C19" s="47"/>
      <c r="D19" s="47"/>
      <c r="E19" s="47"/>
      <c r="F19" s="49">
        <f>SUM(F21:F22)</f>
        <v>13290000</v>
      </c>
      <c r="G19" s="5"/>
    </row>
    <row r="20" spans="1:7" ht="14.25">
      <c r="A20" s="12"/>
      <c r="B20" s="46" t="s">
        <v>207</v>
      </c>
      <c r="C20" s="47"/>
      <c r="D20" s="47"/>
      <c r="E20" s="47"/>
      <c r="F20" s="48"/>
      <c r="G20" s="5"/>
    </row>
    <row r="21" spans="1:7" ht="14.25">
      <c r="A21" s="12"/>
      <c r="B21" s="46" t="s">
        <v>111</v>
      </c>
      <c r="C21" s="47"/>
      <c r="D21" s="47"/>
      <c r="E21" s="47"/>
      <c r="F21" s="48">
        <v>12800000</v>
      </c>
      <c r="G21" s="5"/>
    </row>
    <row r="22" spans="1:7" ht="14.25">
      <c r="A22" s="12"/>
      <c r="B22" s="46" t="s">
        <v>208</v>
      </c>
      <c r="C22" s="47"/>
      <c r="D22" s="47"/>
      <c r="E22" s="47"/>
      <c r="F22" s="48">
        <v>490000</v>
      </c>
      <c r="G22" s="5"/>
    </row>
    <row r="23" spans="1:7" ht="14.25">
      <c r="A23" s="12"/>
      <c r="B23" s="46" t="s">
        <v>209</v>
      </c>
      <c r="C23" s="47"/>
      <c r="D23" s="47"/>
      <c r="E23" s="47"/>
      <c r="F23" s="48">
        <v>189000</v>
      </c>
      <c r="G23" s="5"/>
    </row>
    <row r="24" spans="1:7" ht="14.25">
      <c r="A24" s="12"/>
      <c r="B24" s="46" t="s">
        <v>210</v>
      </c>
      <c r="C24" s="47"/>
      <c r="D24" s="47"/>
      <c r="E24" s="47"/>
      <c r="F24" s="48">
        <v>146000</v>
      </c>
      <c r="G24" s="5"/>
    </row>
    <row r="25" spans="1:7" ht="14.25">
      <c r="A25" s="12"/>
      <c r="B25" s="46" t="s">
        <v>103</v>
      </c>
      <c r="C25" s="47"/>
      <c r="D25" s="47"/>
      <c r="E25" s="47"/>
      <c r="F25" s="48"/>
      <c r="G25" s="5"/>
    </row>
    <row r="26" spans="1:7" ht="14.25">
      <c r="A26" s="12"/>
      <c r="B26" s="46" t="s">
        <v>211</v>
      </c>
      <c r="C26" s="47"/>
      <c r="D26" s="47"/>
      <c r="E26" s="47"/>
      <c r="F26" s="48">
        <v>499878</v>
      </c>
      <c r="G26" s="5"/>
    </row>
    <row r="27" spans="1:7" ht="14.25">
      <c r="A27" s="12"/>
      <c r="B27" s="46" t="s">
        <v>212</v>
      </c>
      <c r="C27" s="47"/>
      <c r="D27" s="47"/>
      <c r="E27" s="47"/>
      <c r="F27" s="48">
        <v>200000</v>
      </c>
      <c r="G27" s="5"/>
    </row>
    <row r="28" spans="1:7" ht="14.25">
      <c r="A28" s="12"/>
      <c r="B28" s="46" t="s">
        <v>73</v>
      </c>
      <c r="C28" s="47"/>
      <c r="D28" s="47"/>
      <c r="E28" s="47"/>
      <c r="F28" s="48">
        <v>8000</v>
      </c>
      <c r="G28" s="5"/>
    </row>
    <row r="29" spans="1:7" ht="14.25">
      <c r="A29" s="12"/>
      <c r="B29" s="46" t="s">
        <v>74</v>
      </c>
      <c r="C29" s="47"/>
      <c r="D29" s="47"/>
      <c r="E29" s="47"/>
      <c r="F29" s="48">
        <v>103000</v>
      </c>
      <c r="G29" s="5"/>
    </row>
    <row r="30" spans="1:7" ht="14.25">
      <c r="A30" s="12"/>
      <c r="B30" s="305" t="s">
        <v>75</v>
      </c>
      <c r="C30" s="50"/>
      <c r="D30" s="50"/>
      <c r="E30" s="50"/>
      <c r="F30" s="49">
        <v>9000</v>
      </c>
      <c r="G30" s="5"/>
    </row>
    <row r="31" spans="1:7" ht="15">
      <c r="A31" s="12"/>
      <c r="B31" s="302" t="s">
        <v>213</v>
      </c>
      <c r="C31" s="303"/>
      <c r="D31" s="303"/>
      <c r="E31" s="303"/>
      <c r="F31" s="304">
        <f>SUM(F32:F33,F35:F36)</f>
        <v>4791686</v>
      </c>
      <c r="G31" s="15"/>
    </row>
    <row r="32" spans="1:7" ht="14.25">
      <c r="A32" s="12"/>
      <c r="B32" s="46" t="s">
        <v>214</v>
      </c>
      <c r="C32" s="47"/>
      <c r="D32" s="47"/>
      <c r="E32" s="47"/>
      <c r="F32" s="48">
        <v>543000</v>
      </c>
      <c r="G32" s="5"/>
    </row>
    <row r="33" spans="1:7" ht="14.25">
      <c r="A33" s="12"/>
      <c r="B33" s="46" t="s">
        <v>217</v>
      </c>
      <c r="C33" s="47"/>
      <c r="D33" s="47"/>
      <c r="E33" s="47"/>
      <c r="F33" s="48">
        <v>967800</v>
      </c>
      <c r="G33" s="5"/>
    </row>
    <row r="34" spans="1:7" ht="14.25">
      <c r="A34" s="12"/>
      <c r="B34" s="46" t="s">
        <v>218</v>
      </c>
      <c r="C34" s="47"/>
      <c r="D34" s="47"/>
      <c r="E34" s="47"/>
      <c r="F34" s="48">
        <v>604800</v>
      </c>
      <c r="G34" s="5"/>
    </row>
    <row r="35" spans="1:7" ht="14.25">
      <c r="A35" s="12"/>
      <c r="B35" s="46" t="s">
        <v>219</v>
      </c>
      <c r="C35" s="47"/>
      <c r="D35" s="47"/>
      <c r="E35" s="47"/>
      <c r="F35" s="48">
        <v>1090686</v>
      </c>
      <c r="G35" s="5"/>
    </row>
    <row r="36" spans="1:7" ht="14.25">
      <c r="A36" s="12"/>
      <c r="B36" s="305" t="s">
        <v>220</v>
      </c>
      <c r="C36" s="50"/>
      <c r="D36" s="50"/>
      <c r="E36" s="50"/>
      <c r="F36" s="49">
        <v>2190200</v>
      </c>
      <c r="G36" s="5"/>
    </row>
    <row r="37" spans="1:7" ht="15">
      <c r="A37" s="12"/>
      <c r="B37" s="302" t="s">
        <v>221</v>
      </c>
      <c r="C37" s="303"/>
      <c r="D37" s="303"/>
      <c r="E37" s="303"/>
      <c r="F37" s="304">
        <f>SUM(F38:F39)</f>
        <v>13106649</v>
      </c>
      <c r="G37" s="15"/>
    </row>
    <row r="38" spans="1:7" ht="14.25">
      <c r="A38" s="12"/>
      <c r="B38" s="306" t="s">
        <v>232</v>
      </c>
      <c r="C38" s="61"/>
      <c r="D38" s="61"/>
      <c r="E38" s="61"/>
      <c r="F38" s="62">
        <v>12969533</v>
      </c>
      <c r="G38" s="5"/>
    </row>
    <row r="39" spans="1:7" ht="14.25">
      <c r="A39" s="12"/>
      <c r="B39" s="305" t="s">
        <v>233</v>
      </c>
      <c r="C39" s="50"/>
      <c r="D39" s="50"/>
      <c r="E39" s="50"/>
      <c r="F39" s="49">
        <v>137116</v>
      </c>
      <c r="G39" s="5"/>
    </row>
    <row r="40" spans="1:7" ht="15">
      <c r="A40" s="12"/>
      <c r="B40" s="302" t="s">
        <v>234</v>
      </c>
      <c r="C40" s="303"/>
      <c r="D40" s="303"/>
      <c r="E40" s="303"/>
      <c r="F40" s="304">
        <f>SUM(F41+F52+F56)</f>
        <v>27852968</v>
      </c>
      <c r="G40" s="15"/>
    </row>
    <row r="41" spans="1:7" ht="14.25">
      <c r="A41" s="12"/>
      <c r="B41" s="46" t="s">
        <v>241</v>
      </c>
      <c r="C41" s="47"/>
      <c r="D41" s="47"/>
      <c r="E41" s="47"/>
      <c r="F41" s="48">
        <f>SUM(F42+F45)</f>
        <v>18672518</v>
      </c>
      <c r="G41" s="5"/>
    </row>
    <row r="42" spans="1:7" ht="14.25">
      <c r="A42" s="12"/>
      <c r="B42" s="46" t="s">
        <v>242</v>
      </c>
      <c r="C42" s="47"/>
      <c r="D42" s="47"/>
      <c r="E42" s="47"/>
      <c r="F42" s="48">
        <f>SUM(F43:F44)</f>
        <v>9813132</v>
      </c>
      <c r="G42" s="5"/>
    </row>
    <row r="43" spans="1:7" ht="14.25">
      <c r="A43" s="12"/>
      <c r="B43" s="46" t="s">
        <v>244</v>
      </c>
      <c r="C43" s="47"/>
      <c r="D43" s="47"/>
      <c r="E43" s="47"/>
      <c r="F43" s="48">
        <v>1249100</v>
      </c>
      <c r="G43" s="5"/>
    </row>
    <row r="44" spans="1:7" ht="14.25">
      <c r="A44" s="12"/>
      <c r="B44" s="46" t="s">
        <v>237</v>
      </c>
      <c r="C44" s="47"/>
      <c r="D44" s="47"/>
      <c r="E44" s="47"/>
      <c r="F44" s="48">
        <v>8564032</v>
      </c>
      <c r="G44" s="5"/>
    </row>
    <row r="45" spans="1:7" ht="14.25">
      <c r="A45" s="12"/>
      <c r="B45" s="46" t="s">
        <v>243</v>
      </c>
      <c r="C45" s="47"/>
      <c r="D45" s="47"/>
      <c r="E45" s="47"/>
      <c r="F45" s="48">
        <f>SUM(F46:F51)</f>
        <v>8859386</v>
      </c>
      <c r="G45" s="5"/>
    </row>
    <row r="46" spans="1:7" ht="14.25">
      <c r="A46" s="12"/>
      <c r="B46" s="46" t="s">
        <v>239</v>
      </c>
      <c r="C46" s="47"/>
      <c r="D46" s="47"/>
      <c r="E46" s="47"/>
      <c r="F46" s="48">
        <v>4000000</v>
      </c>
      <c r="G46" s="5"/>
    </row>
    <row r="47" spans="1:7" ht="14.25">
      <c r="A47" s="12"/>
      <c r="B47" s="46" t="s">
        <v>235</v>
      </c>
      <c r="C47" s="47"/>
      <c r="D47" s="47"/>
      <c r="E47" s="47"/>
      <c r="F47" s="48">
        <v>632727</v>
      </c>
      <c r="G47" s="5"/>
    </row>
    <row r="48" spans="1:7" ht="14.25">
      <c r="A48" s="12"/>
      <c r="B48" s="46" t="s">
        <v>236</v>
      </c>
      <c r="C48" s="47"/>
      <c r="D48" s="47"/>
      <c r="E48" s="47"/>
      <c r="F48" s="48">
        <v>4166559</v>
      </c>
      <c r="G48" s="5"/>
    </row>
    <row r="49" spans="1:7" ht="14.25">
      <c r="A49" s="12"/>
      <c r="B49" s="46" t="s">
        <v>238</v>
      </c>
      <c r="C49" s="47"/>
      <c r="D49" s="47"/>
      <c r="E49" s="47"/>
      <c r="F49" s="48">
        <v>10000</v>
      </c>
      <c r="G49" s="5"/>
    </row>
    <row r="50" spans="1:7" ht="14.25">
      <c r="A50" s="12"/>
      <c r="B50" s="46" t="s">
        <v>240</v>
      </c>
      <c r="C50" s="47"/>
      <c r="D50" s="47"/>
      <c r="E50" s="47"/>
      <c r="F50" s="48">
        <v>12416</v>
      </c>
      <c r="G50" s="5"/>
    </row>
    <row r="51" spans="1:7" ht="14.25">
      <c r="A51" s="12"/>
      <c r="B51" s="46" t="s">
        <v>204</v>
      </c>
      <c r="C51" s="47"/>
      <c r="D51" s="47"/>
      <c r="E51" s="47"/>
      <c r="F51" s="48">
        <v>37684</v>
      </c>
      <c r="G51" s="5"/>
    </row>
    <row r="52" spans="1:7" ht="14.25">
      <c r="A52" s="12"/>
      <c r="B52" s="46" t="s">
        <v>246</v>
      </c>
      <c r="C52" s="47"/>
      <c r="D52" s="47"/>
      <c r="E52" s="47"/>
      <c r="F52" s="48">
        <f>SUM(F54)</f>
        <v>8975450</v>
      </c>
      <c r="G52" s="5"/>
    </row>
    <row r="53" spans="1:7" ht="14.25">
      <c r="A53" s="12"/>
      <c r="B53" s="46" t="s">
        <v>245</v>
      </c>
      <c r="C53" s="47"/>
      <c r="D53" s="47"/>
      <c r="E53" s="47"/>
      <c r="F53" s="48"/>
      <c r="G53" s="5"/>
    </row>
    <row r="54" spans="1:7" ht="14.25">
      <c r="A54" s="12"/>
      <c r="B54" s="46" t="s">
        <v>247</v>
      </c>
      <c r="C54" s="47"/>
      <c r="D54" s="47"/>
      <c r="E54" s="47"/>
      <c r="F54" s="48">
        <v>8975450</v>
      </c>
      <c r="G54" s="5"/>
    </row>
    <row r="55" spans="1:7" ht="14.25">
      <c r="A55" s="12"/>
      <c r="B55" s="46" t="s">
        <v>201</v>
      </c>
      <c r="C55" s="47"/>
      <c r="D55" s="47"/>
      <c r="E55" s="47"/>
      <c r="F55" s="48"/>
      <c r="G55" s="307"/>
    </row>
    <row r="56" spans="1:7" ht="14.25">
      <c r="A56" s="12"/>
      <c r="B56" s="46" t="s">
        <v>202</v>
      </c>
      <c r="C56" s="47"/>
      <c r="D56" s="47"/>
      <c r="E56" s="47"/>
      <c r="F56" s="48">
        <f>SUM(F57)</f>
        <v>205000</v>
      </c>
      <c r="G56" s="5" t="s">
        <v>189</v>
      </c>
    </row>
    <row r="57" spans="1:7" ht="14.25">
      <c r="A57" s="12"/>
      <c r="B57" s="305" t="s">
        <v>203</v>
      </c>
      <c r="C57" s="50"/>
      <c r="D57" s="50"/>
      <c r="E57" s="50"/>
      <c r="F57" s="49">
        <v>205000</v>
      </c>
      <c r="G57" s="5"/>
    </row>
    <row r="58" spans="1:7" ht="15.75" thickBot="1">
      <c r="A58" s="12"/>
      <c r="B58" s="165" t="s">
        <v>222</v>
      </c>
      <c r="C58" s="308"/>
      <c r="D58" s="308"/>
      <c r="E58" s="308"/>
      <c r="F58" s="309">
        <v>416245</v>
      </c>
      <c r="G58" s="15"/>
    </row>
  </sheetData>
  <mergeCells count="3">
    <mergeCell ref="B4:E4"/>
    <mergeCell ref="B1:F1"/>
    <mergeCell ref="B2:F2"/>
  </mergeCells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2"/>
  <sheetViews>
    <sheetView showGridLines="0" view="pageBreakPreview" zoomScaleSheetLayoutView="100" workbookViewId="0" topLeftCell="A1">
      <selection activeCell="E6" sqref="E6"/>
    </sheetView>
  </sheetViews>
  <sheetFormatPr defaultColWidth="9.00390625" defaultRowHeight="12"/>
  <cols>
    <col min="1" max="1" width="8.125" style="11" customWidth="1"/>
    <col min="2" max="2" width="14.125" style="11" customWidth="1"/>
    <col min="3" max="3" width="11.125" style="11" customWidth="1"/>
    <col min="4" max="4" width="45.75390625" style="11" customWidth="1"/>
    <col min="5" max="5" width="11.375" style="11" customWidth="1"/>
    <col min="6" max="6" width="17.375" style="11" customWidth="1"/>
    <col min="7" max="7" width="12.75390625" style="11" customWidth="1"/>
    <col min="8" max="16384" width="9.125" style="11" customWidth="1"/>
  </cols>
  <sheetData>
    <row r="1" spans="1:8" ht="18" customHeight="1">
      <c r="A1" s="327" t="s">
        <v>172</v>
      </c>
      <c r="B1" s="327"/>
      <c r="C1" s="327"/>
      <c r="D1" s="327"/>
      <c r="E1" s="327"/>
      <c r="F1" s="327"/>
      <c r="G1" s="13"/>
      <c r="H1" s="13"/>
    </row>
    <row r="2" spans="1:7" ht="15">
      <c r="A2" s="336" t="s">
        <v>223</v>
      </c>
      <c r="B2" s="336"/>
      <c r="C2" s="336"/>
      <c r="D2" s="336"/>
      <c r="E2" s="336"/>
      <c r="F2" s="336"/>
      <c r="G2" s="13"/>
    </row>
    <row r="3" spans="1:6" s="250" customFormat="1" ht="12.75" thickBot="1">
      <c r="A3" s="11"/>
      <c r="B3" s="11"/>
      <c r="C3" s="11"/>
      <c r="D3" s="11"/>
      <c r="E3" s="11"/>
      <c r="F3" s="91" t="s">
        <v>57</v>
      </c>
    </row>
    <row r="4" spans="1:8" ht="14.25" customHeight="1">
      <c r="A4" s="1"/>
      <c r="B4" s="324" t="s">
        <v>224</v>
      </c>
      <c r="C4" s="317" t="s">
        <v>225</v>
      </c>
      <c r="D4" s="318"/>
      <c r="E4" s="319"/>
      <c r="F4" s="333" t="s">
        <v>191</v>
      </c>
      <c r="G4" s="19"/>
      <c r="H4" s="12"/>
    </row>
    <row r="5" spans="2:8" ht="14.25" customHeight="1" thickBot="1">
      <c r="B5" s="325"/>
      <c r="C5" s="320"/>
      <c r="D5" s="321"/>
      <c r="E5" s="322"/>
      <c r="F5" s="326"/>
      <c r="G5" s="277"/>
      <c r="H5" s="12"/>
    </row>
    <row r="6" spans="2:8" ht="14.25" customHeight="1">
      <c r="B6" s="35">
        <v>1</v>
      </c>
      <c r="C6" s="30">
        <v>2</v>
      </c>
      <c r="D6" s="27"/>
      <c r="E6" s="44"/>
      <c r="F6" s="34">
        <v>3</v>
      </c>
      <c r="G6" s="14"/>
      <c r="H6" s="12"/>
    </row>
    <row r="7" spans="2:8" ht="14.25">
      <c r="B7" s="51"/>
      <c r="C7" s="52"/>
      <c r="D7" s="53"/>
      <c r="E7" s="53"/>
      <c r="F7" s="54"/>
      <c r="G7" s="14"/>
      <c r="H7" s="12"/>
    </row>
    <row r="8" spans="2:8" ht="14.25">
      <c r="B8" s="6">
        <v>400</v>
      </c>
      <c r="C8" s="211" t="s">
        <v>98</v>
      </c>
      <c r="D8" s="18"/>
      <c r="E8" s="18"/>
      <c r="F8" s="212"/>
      <c r="G8" s="18"/>
      <c r="H8" s="12"/>
    </row>
    <row r="9" spans="2:8" ht="14.25">
      <c r="B9" s="213"/>
      <c r="C9" s="214" t="s">
        <v>99</v>
      </c>
      <c r="D9" s="215"/>
      <c r="E9" s="215"/>
      <c r="F9" s="216">
        <f>SUM(F59)</f>
        <v>5108563</v>
      </c>
      <c r="G9" s="21"/>
      <c r="H9" s="12"/>
    </row>
    <row r="10" spans="2:8" ht="14.25" customHeight="1">
      <c r="B10" s="6"/>
      <c r="C10" s="164"/>
      <c r="D10" s="14"/>
      <c r="E10" s="14"/>
      <c r="F10" s="217"/>
      <c r="G10" s="14"/>
      <c r="H10" s="12"/>
    </row>
    <row r="11" spans="2:8" ht="14.25">
      <c r="B11" s="213">
        <v>600</v>
      </c>
      <c r="C11" s="218" t="s">
        <v>226</v>
      </c>
      <c r="D11" s="219"/>
      <c r="E11" s="219"/>
      <c r="F11" s="220">
        <f>SUM(F63+F256)</f>
        <v>862727</v>
      </c>
      <c r="G11" s="22"/>
      <c r="H11" s="12"/>
    </row>
    <row r="12" spans="2:8" ht="14.25">
      <c r="B12" s="241"/>
      <c r="C12" s="242"/>
      <c r="D12" s="243"/>
      <c r="E12" s="243"/>
      <c r="F12" s="244"/>
      <c r="G12" s="22"/>
      <c r="H12" s="12"/>
    </row>
    <row r="13" spans="2:8" ht="14.25">
      <c r="B13" s="213">
        <v>630</v>
      </c>
      <c r="C13" s="218" t="s">
        <v>227</v>
      </c>
      <c r="D13" s="219"/>
      <c r="E13" s="219"/>
      <c r="F13" s="220">
        <f>SUM(F67)</f>
        <v>36750</v>
      </c>
      <c r="G13" s="22"/>
      <c r="H13" s="12"/>
    </row>
    <row r="14" spans="2:8" ht="14.25" customHeight="1">
      <c r="B14" s="6"/>
      <c r="C14" s="164"/>
      <c r="D14" s="14"/>
      <c r="E14" s="14"/>
      <c r="F14" s="217"/>
      <c r="G14" s="14"/>
      <c r="H14" s="12"/>
    </row>
    <row r="15" spans="2:8" ht="14.25" customHeight="1">
      <c r="B15" s="213">
        <v>700</v>
      </c>
      <c r="C15" s="218" t="s">
        <v>228</v>
      </c>
      <c r="D15" s="219"/>
      <c r="E15" s="219"/>
      <c r="F15" s="220">
        <f>SUM(F71)</f>
        <v>1179000</v>
      </c>
      <c r="G15" s="22"/>
      <c r="H15" s="12"/>
    </row>
    <row r="16" spans="2:8" ht="14.25" customHeight="1">
      <c r="B16" s="6"/>
      <c r="C16" s="164"/>
      <c r="D16" s="14"/>
      <c r="E16" s="14"/>
      <c r="F16" s="217"/>
      <c r="G16" s="14"/>
      <c r="H16" s="12"/>
    </row>
    <row r="17" spans="2:8" ht="14.25" customHeight="1">
      <c r="B17" s="213">
        <v>750</v>
      </c>
      <c r="C17" s="208" t="s">
        <v>229</v>
      </c>
      <c r="D17" s="207"/>
      <c r="E17" s="207"/>
      <c r="F17" s="209">
        <f>SUM(F77,F180)</f>
        <v>478821</v>
      </c>
      <c r="G17" s="5"/>
      <c r="H17" s="12"/>
    </row>
    <row r="18" spans="2:8" ht="14.25" customHeight="1">
      <c r="B18" s="6"/>
      <c r="C18" s="4"/>
      <c r="D18" s="3"/>
      <c r="E18" s="3"/>
      <c r="F18" s="36"/>
      <c r="G18" s="5"/>
      <c r="H18" s="12"/>
    </row>
    <row r="19" spans="2:8" ht="14.25" customHeight="1">
      <c r="B19" s="6">
        <v>751</v>
      </c>
      <c r="C19" s="4" t="s">
        <v>230</v>
      </c>
      <c r="D19" s="3"/>
      <c r="E19" s="3"/>
      <c r="F19" s="36"/>
      <c r="G19" s="5"/>
      <c r="H19" s="12"/>
    </row>
    <row r="20" spans="2:8" ht="14.25" customHeight="1">
      <c r="B20" s="6"/>
      <c r="C20" s="4" t="s">
        <v>49</v>
      </c>
      <c r="D20" s="3"/>
      <c r="E20" s="3"/>
      <c r="F20" s="36"/>
      <c r="G20" s="5"/>
      <c r="H20" s="12"/>
    </row>
    <row r="21" spans="2:8" ht="14.25" customHeight="1">
      <c r="B21" s="213"/>
      <c r="C21" s="208" t="s">
        <v>50</v>
      </c>
      <c r="D21" s="207"/>
      <c r="E21" s="207"/>
      <c r="F21" s="209">
        <f>SUM(F189)</f>
        <v>6450</v>
      </c>
      <c r="G21" s="5"/>
      <c r="H21" s="12"/>
    </row>
    <row r="22" spans="2:8" ht="14.25" customHeight="1">
      <c r="B22" s="6"/>
      <c r="C22" s="4"/>
      <c r="D22" s="3"/>
      <c r="E22" s="3"/>
      <c r="F22" s="36"/>
      <c r="G22" s="5"/>
      <c r="H22" s="12"/>
    </row>
    <row r="23" spans="2:8" ht="14.25" customHeight="1">
      <c r="B23" s="213">
        <v>752</v>
      </c>
      <c r="C23" s="208" t="s">
        <v>116</v>
      </c>
      <c r="D23" s="207"/>
      <c r="E23" s="207"/>
      <c r="F23" s="209">
        <f>SUM(F198)</f>
        <v>500</v>
      </c>
      <c r="G23" s="5"/>
      <c r="H23" s="12"/>
    </row>
    <row r="24" spans="2:8" ht="14.25" customHeight="1">
      <c r="B24" s="2"/>
      <c r="C24" s="4"/>
      <c r="D24" s="3"/>
      <c r="E24" s="3"/>
      <c r="F24" s="42"/>
      <c r="G24" s="3"/>
      <c r="H24" s="12"/>
    </row>
    <row r="25" spans="2:8" ht="14.25" customHeight="1">
      <c r="B25" s="6">
        <v>754</v>
      </c>
      <c r="C25" s="4" t="s">
        <v>231</v>
      </c>
      <c r="D25" s="3"/>
      <c r="E25" s="3"/>
      <c r="F25" s="36"/>
      <c r="G25" s="5"/>
      <c r="H25" s="12"/>
    </row>
    <row r="26" spans="2:8" ht="14.25" customHeight="1">
      <c r="B26" s="221"/>
      <c r="C26" s="208" t="s">
        <v>0</v>
      </c>
      <c r="D26" s="207"/>
      <c r="E26" s="207"/>
      <c r="F26" s="209">
        <f>SUM(F81+F207)</f>
        <v>24000</v>
      </c>
      <c r="G26" s="5"/>
      <c r="H26" s="12"/>
    </row>
    <row r="27" spans="2:8" ht="14.25" customHeight="1">
      <c r="B27" s="6"/>
      <c r="C27" s="4"/>
      <c r="D27" s="3"/>
      <c r="E27" s="3"/>
      <c r="F27" s="36"/>
      <c r="G27" s="5"/>
      <c r="H27" s="12"/>
    </row>
    <row r="28" spans="2:8" ht="14.25" customHeight="1">
      <c r="B28" s="6">
        <v>756</v>
      </c>
      <c r="C28" s="4" t="s">
        <v>1</v>
      </c>
      <c r="D28" s="3"/>
      <c r="E28" s="3"/>
      <c r="F28" s="36"/>
      <c r="G28" s="5"/>
      <c r="H28" s="12"/>
    </row>
    <row r="29" spans="2:8" ht="14.25" customHeight="1">
      <c r="B29" s="6"/>
      <c r="C29" s="4" t="s">
        <v>105</v>
      </c>
      <c r="D29" s="3"/>
      <c r="E29" s="3"/>
      <c r="F29" s="36"/>
      <c r="G29" s="5"/>
      <c r="H29" s="12"/>
    </row>
    <row r="30" spans="2:8" ht="14.25" customHeight="1">
      <c r="B30" s="6"/>
      <c r="C30" s="4" t="s">
        <v>107</v>
      </c>
      <c r="D30" s="3"/>
      <c r="E30" s="3"/>
      <c r="F30" s="42"/>
      <c r="G30" s="5"/>
      <c r="H30" s="12"/>
    </row>
    <row r="31" spans="2:8" ht="14.25" customHeight="1">
      <c r="B31" s="213"/>
      <c r="C31" s="208" t="s">
        <v>106</v>
      </c>
      <c r="D31" s="207"/>
      <c r="E31" s="222"/>
      <c r="F31" s="209">
        <f>SUM(F91)</f>
        <v>51482098</v>
      </c>
      <c r="G31" s="5"/>
      <c r="H31" s="12"/>
    </row>
    <row r="32" spans="2:8" ht="14.25" customHeight="1">
      <c r="B32" s="6"/>
      <c r="C32" s="4"/>
      <c r="D32" s="3"/>
      <c r="E32" s="3"/>
      <c r="F32" s="36"/>
      <c r="G32" s="5"/>
      <c r="H32" s="12"/>
    </row>
    <row r="33" spans="2:8" ht="14.25" customHeight="1">
      <c r="B33" s="223">
        <v>758</v>
      </c>
      <c r="C33" s="207" t="s">
        <v>2</v>
      </c>
      <c r="D33" s="207"/>
      <c r="E33" s="207"/>
      <c r="F33" s="209">
        <f>SUM(F109)</f>
        <v>13206649</v>
      </c>
      <c r="G33" s="5"/>
      <c r="H33" s="12"/>
    </row>
    <row r="34" spans="2:8" ht="14.25" customHeight="1">
      <c r="B34" s="224"/>
      <c r="C34" s="225"/>
      <c r="D34" s="226"/>
      <c r="E34" s="227"/>
      <c r="F34" s="228"/>
      <c r="G34" s="5"/>
      <c r="H34" s="12"/>
    </row>
    <row r="35" spans="2:8" ht="14.25" customHeight="1">
      <c r="B35" s="223">
        <v>801</v>
      </c>
      <c r="C35" s="208" t="s">
        <v>3</v>
      </c>
      <c r="D35" s="207"/>
      <c r="E35" s="222"/>
      <c r="F35" s="229">
        <f>SUM(F118)</f>
        <v>786500</v>
      </c>
      <c r="G35" s="5"/>
      <c r="H35" s="12"/>
    </row>
    <row r="36" spans="1:8" ht="14.25" customHeight="1">
      <c r="A36" s="278"/>
      <c r="B36" s="206"/>
      <c r="C36" s="3"/>
      <c r="D36" s="3"/>
      <c r="E36" s="230"/>
      <c r="F36" s="231"/>
      <c r="G36" s="5"/>
      <c r="H36" s="12"/>
    </row>
    <row r="37" spans="1:8" ht="14.25" customHeight="1">
      <c r="A37" s="278"/>
      <c r="B37" s="223">
        <v>851</v>
      </c>
      <c r="C37" s="207" t="s">
        <v>4</v>
      </c>
      <c r="D37" s="207"/>
      <c r="E37" s="222"/>
      <c r="F37" s="229">
        <f>SUM(F128)</f>
        <v>34944</v>
      </c>
      <c r="G37" s="5"/>
      <c r="H37" s="12"/>
    </row>
    <row r="38" spans="1:8" ht="14.25" customHeight="1">
      <c r="A38" s="278"/>
      <c r="B38" s="206"/>
      <c r="C38" s="3"/>
      <c r="D38" s="3"/>
      <c r="E38" s="230"/>
      <c r="F38" s="231"/>
      <c r="G38" s="5"/>
      <c r="H38" s="12"/>
    </row>
    <row r="39" spans="1:8" ht="14.25" customHeight="1">
      <c r="A39" s="278"/>
      <c r="B39" s="223">
        <v>852</v>
      </c>
      <c r="C39" s="207" t="s">
        <v>104</v>
      </c>
      <c r="D39" s="207"/>
      <c r="E39" s="222"/>
      <c r="F39" s="229">
        <f>SUM(F134+F215)</f>
        <v>9773618</v>
      </c>
      <c r="G39" s="5"/>
      <c r="H39" s="12"/>
    </row>
    <row r="40" spans="1:8" ht="14.25" customHeight="1">
      <c r="A40" s="278"/>
      <c r="B40" s="206"/>
      <c r="C40" s="3"/>
      <c r="D40" s="3"/>
      <c r="E40" s="230"/>
      <c r="F40" s="231"/>
      <c r="G40" s="5"/>
      <c r="H40" s="12"/>
    </row>
    <row r="41" spans="1:8" ht="14.25" customHeight="1">
      <c r="A41" s="278"/>
      <c r="B41" s="223">
        <v>853</v>
      </c>
      <c r="C41" s="207" t="s">
        <v>62</v>
      </c>
      <c r="D41" s="207"/>
      <c r="E41" s="222"/>
      <c r="F41" s="229">
        <f>SUM(F144)</f>
        <v>60000</v>
      </c>
      <c r="G41" s="5"/>
      <c r="H41" s="12"/>
    </row>
    <row r="42" spans="1:8" ht="14.25" customHeight="1">
      <c r="A42" s="278"/>
      <c r="B42" s="206"/>
      <c r="C42" s="3"/>
      <c r="D42" s="3"/>
      <c r="E42" s="230"/>
      <c r="F42" s="231"/>
      <c r="G42" s="5"/>
      <c r="H42" s="12"/>
    </row>
    <row r="43" spans="1:8" ht="14.25" customHeight="1">
      <c r="A43" s="278"/>
      <c r="B43" s="223">
        <v>854</v>
      </c>
      <c r="C43" s="207" t="s">
        <v>5</v>
      </c>
      <c r="D43" s="207"/>
      <c r="E43" s="222"/>
      <c r="F43" s="229">
        <f>SUM(F148)</f>
        <v>250000</v>
      </c>
      <c r="G43" s="5"/>
      <c r="H43" s="12"/>
    </row>
    <row r="44" spans="1:8" ht="14.25" customHeight="1">
      <c r="A44" s="278"/>
      <c r="B44" s="206"/>
      <c r="C44" s="3"/>
      <c r="D44" s="3"/>
      <c r="E44" s="230"/>
      <c r="F44" s="231"/>
      <c r="G44" s="5"/>
      <c r="H44" s="12"/>
    </row>
    <row r="45" spans="1:8" ht="14.25" customHeight="1">
      <c r="A45" s="278"/>
      <c r="B45" s="206">
        <v>900</v>
      </c>
      <c r="C45" s="3" t="s">
        <v>157</v>
      </c>
      <c r="D45" s="3"/>
      <c r="E45" s="230"/>
      <c r="F45" s="36">
        <f>SUM(F152)</f>
        <v>13984520</v>
      </c>
      <c r="G45" s="5"/>
      <c r="H45" s="12"/>
    </row>
    <row r="46" spans="1:8" ht="14.25" customHeight="1">
      <c r="A46" s="12"/>
      <c r="B46" s="224"/>
      <c r="C46" s="226"/>
      <c r="D46" s="226"/>
      <c r="E46" s="226"/>
      <c r="F46" s="232"/>
      <c r="G46" s="5"/>
      <c r="H46" s="12"/>
    </row>
    <row r="47" spans="1:8" ht="14.25" customHeight="1">
      <c r="A47" s="12"/>
      <c r="B47" s="223">
        <v>921</v>
      </c>
      <c r="C47" s="207" t="s">
        <v>13</v>
      </c>
      <c r="D47" s="207"/>
      <c r="E47" s="207"/>
      <c r="F47" s="209">
        <f>SUM(F163)</f>
        <v>235000</v>
      </c>
      <c r="G47" s="5"/>
      <c r="H47" s="12"/>
    </row>
    <row r="48" spans="1:8" ht="14.25" customHeight="1">
      <c r="A48" s="12"/>
      <c r="B48" s="206"/>
      <c r="C48" s="3"/>
      <c r="D48" s="3"/>
      <c r="E48" s="3"/>
      <c r="F48" s="36"/>
      <c r="G48" s="5"/>
      <c r="H48" s="12"/>
    </row>
    <row r="49" spans="1:8" ht="14.25" customHeight="1" thickBot="1">
      <c r="A49" s="12"/>
      <c r="B49" s="233">
        <v>926</v>
      </c>
      <c r="C49" s="8" t="s">
        <v>51</v>
      </c>
      <c r="D49" s="8"/>
      <c r="E49" s="8"/>
      <c r="F49" s="234">
        <f>SUM(F169)</f>
        <v>73786</v>
      </c>
      <c r="G49" s="5"/>
      <c r="H49" s="12"/>
    </row>
    <row r="50" spans="2:8" ht="14.25" customHeight="1">
      <c r="B50" s="2"/>
      <c r="C50" s="4"/>
      <c r="D50" s="3"/>
      <c r="E50" s="3"/>
      <c r="F50" s="36"/>
      <c r="G50" s="5"/>
      <c r="H50" s="12"/>
    </row>
    <row r="51" spans="2:8" ht="15.75" thickBot="1">
      <c r="B51" s="41"/>
      <c r="C51" s="17" t="s">
        <v>6</v>
      </c>
      <c r="D51" s="180"/>
      <c r="E51" s="180"/>
      <c r="F51" s="181">
        <f>SUM(F7:F49)</f>
        <v>97583926</v>
      </c>
      <c r="G51" s="15"/>
      <c r="H51" s="12"/>
    </row>
    <row r="52" spans="1:8" ht="18" customHeight="1">
      <c r="A52" s="103" t="s">
        <v>89</v>
      </c>
      <c r="B52" s="103"/>
      <c r="C52" s="103"/>
      <c r="D52" s="58"/>
      <c r="E52" s="59"/>
      <c r="F52" s="59"/>
      <c r="H52" s="12"/>
    </row>
    <row r="53" spans="1:8" s="250" customFormat="1" ht="14.25" customHeight="1" thickBot="1">
      <c r="A53" s="64"/>
      <c r="B53" s="58"/>
      <c r="C53" s="58"/>
      <c r="D53" s="58"/>
      <c r="E53" s="59"/>
      <c r="F53" s="91" t="s">
        <v>57</v>
      </c>
      <c r="H53" s="279"/>
    </row>
    <row r="54" spans="1:8" s="240" customFormat="1" ht="18.75" customHeight="1">
      <c r="A54" s="351" t="s">
        <v>224</v>
      </c>
      <c r="B54" s="353" t="s">
        <v>7</v>
      </c>
      <c r="C54" s="355" t="s">
        <v>8</v>
      </c>
      <c r="D54" s="356"/>
      <c r="E54" s="357"/>
      <c r="F54" s="338" t="s">
        <v>191</v>
      </c>
      <c r="G54" s="238"/>
      <c r="H54" s="239"/>
    </row>
    <row r="55" spans="1:8" s="95" customFormat="1" ht="14.25" customHeight="1" thickBot="1">
      <c r="A55" s="352"/>
      <c r="B55" s="354"/>
      <c r="C55" s="358"/>
      <c r="D55" s="359"/>
      <c r="E55" s="360"/>
      <c r="F55" s="339"/>
      <c r="G55" s="94"/>
      <c r="H55" s="94"/>
    </row>
    <row r="56" spans="1:8" ht="14.25" customHeight="1">
      <c r="A56" s="35">
        <v>1</v>
      </c>
      <c r="B56" s="31">
        <v>2</v>
      </c>
      <c r="C56" s="30">
        <v>3</v>
      </c>
      <c r="D56" s="27"/>
      <c r="E56" s="27"/>
      <c r="F56" s="34">
        <v>4</v>
      </c>
      <c r="G56" s="277"/>
      <c r="H56" s="12"/>
    </row>
    <row r="57" spans="1:8" ht="13.5" customHeight="1">
      <c r="A57" s="98"/>
      <c r="B57" s="104"/>
      <c r="C57" s="100"/>
      <c r="D57" s="101"/>
      <c r="E57" s="101"/>
      <c r="F57" s="105"/>
      <c r="G57" s="277"/>
      <c r="H57" s="12"/>
    </row>
    <row r="58" spans="1:8" s="59" customFormat="1" ht="13.5" customHeight="1">
      <c r="A58" s="51">
        <v>400</v>
      </c>
      <c r="B58" s="60"/>
      <c r="C58" s="182" t="s">
        <v>98</v>
      </c>
      <c r="D58" s="53"/>
      <c r="E58" s="53"/>
      <c r="F58" s="183"/>
      <c r="G58" s="53"/>
      <c r="H58" s="47"/>
    </row>
    <row r="59" spans="1:8" s="59" customFormat="1" ht="13.5" customHeight="1">
      <c r="A59" s="167"/>
      <c r="B59" s="184"/>
      <c r="C59" s="171" t="s">
        <v>99</v>
      </c>
      <c r="D59" s="172"/>
      <c r="E59" s="172"/>
      <c r="F59" s="170">
        <f>SUM(F60:F61)</f>
        <v>5108563</v>
      </c>
      <c r="G59" s="53"/>
      <c r="H59" s="47"/>
    </row>
    <row r="60" spans="1:8" s="59" customFormat="1" ht="13.5" customHeight="1">
      <c r="A60" s="185"/>
      <c r="B60" s="168"/>
      <c r="C60" s="168"/>
      <c r="D60" s="169"/>
      <c r="E60" s="169"/>
      <c r="F60" s="186"/>
      <c r="G60" s="66"/>
      <c r="H60" s="47"/>
    </row>
    <row r="61" spans="1:8" s="59" customFormat="1" ht="13.5" customHeight="1" thickBot="1">
      <c r="A61" s="280"/>
      <c r="B61" s="187">
        <v>40002</v>
      </c>
      <c r="C61" s="281" t="s">
        <v>9</v>
      </c>
      <c r="D61" s="282"/>
      <c r="E61" s="282"/>
      <c r="F61" s="283">
        <v>5108563</v>
      </c>
      <c r="G61" s="67"/>
      <c r="H61" s="47"/>
    </row>
    <row r="62" spans="1:8" s="59" customFormat="1" ht="13.5" customHeight="1" thickTop="1">
      <c r="A62" s="188"/>
      <c r="B62" s="60"/>
      <c r="C62" s="182"/>
      <c r="D62" s="53"/>
      <c r="E62" s="53"/>
      <c r="F62" s="189"/>
      <c r="G62" s="67"/>
      <c r="H62" s="47"/>
    </row>
    <row r="63" spans="1:8" s="59" customFormat="1" ht="13.5" customHeight="1">
      <c r="A63" s="188">
        <v>600</v>
      </c>
      <c r="B63" s="184"/>
      <c r="C63" s="171" t="s">
        <v>226</v>
      </c>
      <c r="D63" s="172"/>
      <c r="E63" s="172"/>
      <c r="F63" s="173">
        <f>SUM(F65)</f>
        <v>657727</v>
      </c>
      <c r="G63" s="67"/>
      <c r="H63" s="47"/>
    </row>
    <row r="64" spans="1:8" s="59" customFormat="1" ht="13.5" customHeight="1">
      <c r="A64" s="188"/>
      <c r="B64" s="60"/>
      <c r="C64" s="182"/>
      <c r="D64" s="53"/>
      <c r="E64" s="53"/>
      <c r="F64" s="189"/>
      <c r="G64" s="67"/>
      <c r="H64" s="47"/>
    </row>
    <row r="65" spans="1:8" s="59" customFormat="1" ht="13.5" customHeight="1" thickBot="1">
      <c r="A65" s="280"/>
      <c r="B65" s="187">
        <v>60016</v>
      </c>
      <c r="C65" s="281" t="s">
        <v>10</v>
      </c>
      <c r="D65" s="282"/>
      <c r="E65" s="282"/>
      <c r="F65" s="283">
        <v>657727</v>
      </c>
      <c r="G65" s="67"/>
      <c r="H65" s="47"/>
    </row>
    <row r="66" spans="1:8" s="59" customFormat="1" ht="13.5" customHeight="1" thickTop="1">
      <c r="A66" s="188"/>
      <c r="B66" s="60"/>
      <c r="C66" s="182"/>
      <c r="D66" s="53"/>
      <c r="E66" s="53"/>
      <c r="F66" s="189"/>
      <c r="G66" s="67"/>
      <c r="H66" s="47"/>
    </row>
    <row r="67" spans="1:8" s="59" customFormat="1" ht="13.5" customHeight="1">
      <c r="A67" s="188">
        <v>630</v>
      </c>
      <c r="B67" s="184"/>
      <c r="C67" s="171" t="s">
        <v>227</v>
      </c>
      <c r="D67" s="172"/>
      <c r="E67" s="172"/>
      <c r="F67" s="173">
        <f>SUM(F69)</f>
        <v>36750</v>
      </c>
      <c r="G67" s="67"/>
      <c r="H67" s="47"/>
    </row>
    <row r="68" spans="1:8" s="59" customFormat="1" ht="13.5" customHeight="1">
      <c r="A68" s="188"/>
      <c r="B68" s="60"/>
      <c r="C68" s="182"/>
      <c r="D68" s="53"/>
      <c r="E68" s="53"/>
      <c r="F68" s="189"/>
      <c r="G68" s="67"/>
      <c r="H68" s="47"/>
    </row>
    <row r="69" spans="1:8" s="59" customFormat="1" ht="13.5" customHeight="1" thickBot="1">
      <c r="A69" s="280"/>
      <c r="B69" s="187">
        <v>63003</v>
      </c>
      <c r="C69" s="281" t="s">
        <v>11</v>
      </c>
      <c r="D69" s="282"/>
      <c r="E69" s="282"/>
      <c r="F69" s="283">
        <v>36750</v>
      </c>
      <c r="G69" s="67"/>
      <c r="H69" s="47"/>
    </row>
    <row r="70" spans="1:8" s="59" customFormat="1" ht="13.5" customHeight="1" thickTop="1">
      <c r="A70" s="188"/>
      <c r="B70" s="60"/>
      <c r="C70" s="182"/>
      <c r="D70" s="53"/>
      <c r="E70" s="53"/>
      <c r="F70" s="189"/>
      <c r="G70" s="67"/>
      <c r="H70" s="47"/>
    </row>
    <row r="71" spans="1:8" s="59" customFormat="1" ht="13.5" customHeight="1">
      <c r="A71" s="51">
        <v>700</v>
      </c>
      <c r="B71" s="184"/>
      <c r="C71" s="174" t="s">
        <v>228</v>
      </c>
      <c r="D71" s="50"/>
      <c r="E71" s="50"/>
      <c r="F71" s="49">
        <f>SUM(F72:F75)</f>
        <v>1179000</v>
      </c>
      <c r="G71" s="65"/>
      <c r="H71" s="47"/>
    </row>
    <row r="72" spans="1:8" s="59" customFormat="1" ht="13.5" customHeight="1">
      <c r="A72" s="51"/>
      <c r="B72" s="60"/>
      <c r="C72" s="55"/>
      <c r="D72" s="47"/>
      <c r="E72" s="47"/>
      <c r="F72" s="48"/>
      <c r="G72" s="65"/>
      <c r="H72" s="47"/>
    </row>
    <row r="73" spans="1:8" s="59" customFormat="1" ht="13.5" customHeight="1">
      <c r="A73" s="51"/>
      <c r="B73" s="184">
        <v>70005</v>
      </c>
      <c r="C73" s="174" t="s">
        <v>12</v>
      </c>
      <c r="D73" s="50"/>
      <c r="E73" s="50"/>
      <c r="F73" s="49">
        <v>1037000</v>
      </c>
      <c r="G73" s="65"/>
      <c r="H73" s="47"/>
    </row>
    <row r="74" spans="1:8" s="59" customFormat="1" ht="13.5" customHeight="1">
      <c r="A74" s="51"/>
      <c r="B74" s="60"/>
      <c r="C74" s="55"/>
      <c r="D74" s="47"/>
      <c r="E74" s="47"/>
      <c r="F74" s="48"/>
      <c r="G74" s="65"/>
      <c r="H74" s="47"/>
    </row>
    <row r="75" spans="1:8" s="59" customFormat="1" ht="13.5" customHeight="1" thickBot="1">
      <c r="A75" s="190"/>
      <c r="B75" s="187">
        <v>70095</v>
      </c>
      <c r="C75" s="191" t="s">
        <v>18</v>
      </c>
      <c r="D75" s="192"/>
      <c r="E75" s="192"/>
      <c r="F75" s="193">
        <v>142000</v>
      </c>
      <c r="G75" s="65"/>
      <c r="H75" s="47"/>
    </row>
    <row r="76" spans="1:8" s="59" customFormat="1" ht="13.5" customHeight="1" thickTop="1">
      <c r="A76" s="51"/>
      <c r="B76" s="60"/>
      <c r="C76" s="55"/>
      <c r="D76" s="47"/>
      <c r="E76" s="47"/>
      <c r="F76" s="48"/>
      <c r="G76" s="65"/>
      <c r="H76" s="47"/>
    </row>
    <row r="77" spans="1:8" s="59" customFormat="1" ht="13.5" customHeight="1">
      <c r="A77" s="51">
        <v>750</v>
      </c>
      <c r="B77" s="184"/>
      <c r="C77" s="174" t="s">
        <v>229</v>
      </c>
      <c r="D77" s="50"/>
      <c r="E77" s="50"/>
      <c r="F77" s="49">
        <f>SUM(F79:F79)</f>
        <v>191321</v>
      </c>
      <c r="G77" s="65"/>
      <c r="H77" s="47"/>
    </row>
    <row r="78" spans="1:8" s="59" customFormat="1" ht="13.5" customHeight="1">
      <c r="A78" s="51"/>
      <c r="B78" s="60"/>
      <c r="C78" s="55"/>
      <c r="D78" s="47"/>
      <c r="E78" s="47"/>
      <c r="F78" s="48"/>
      <c r="G78" s="65"/>
      <c r="H78" s="47"/>
    </row>
    <row r="79" spans="1:8" s="59" customFormat="1" ht="13.5" customHeight="1" thickBot="1">
      <c r="A79" s="190"/>
      <c r="B79" s="187">
        <v>75023</v>
      </c>
      <c r="C79" s="191" t="s">
        <v>113</v>
      </c>
      <c r="D79" s="192"/>
      <c r="E79" s="192"/>
      <c r="F79" s="193">
        <v>191321</v>
      </c>
      <c r="G79" s="65"/>
      <c r="H79" s="47"/>
    </row>
    <row r="80" spans="1:8" s="59" customFormat="1" ht="13.5" customHeight="1" thickTop="1">
      <c r="A80" s="51"/>
      <c r="B80" s="60"/>
      <c r="C80" s="55"/>
      <c r="D80" s="47"/>
      <c r="E80" s="47"/>
      <c r="F80" s="48"/>
      <c r="G80" s="65"/>
      <c r="H80" s="47"/>
    </row>
    <row r="81" spans="1:8" s="59" customFormat="1" ht="13.5" customHeight="1">
      <c r="A81" s="51">
        <v>754</v>
      </c>
      <c r="B81" s="184"/>
      <c r="C81" s="174" t="s">
        <v>156</v>
      </c>
      <c r="D81" s="50"/>
      <c r="E81" s="50"/>
      <c r="F81" s="49">
        <f>SUM(F84:F86)</f>
        <v>22000</v>
      </c>
      <c r="G81" s="65"/>
      <c r="H81" s="47"/>
    </row>
    <row r="82" spans="1:8" s="59" customFormat="1" ht="13.5" customHeight="1">
      <c r="A82" s="51"/>
      <c r="B82" s="60"/>
      <c r="C82" s="55"/>
      <c r="D82" s="47"/>
      <c r="E82" s="47"/>
      <c r="F82" s="48"/>
      <c r="G82" s="65"/>
      <c r="H82" s="47"/>
    </row>
    <row r="83" spans="1:8" s="59" customFormat="1" ht="13.5" customHeight="1">
      <c r="A83" s="51"/>
      <c r="B83" s="60"/>
      <c r="C83" s="55"/>
      <c r="D83" s="47"/>
      <c r="E83" s="47"/>
      <c r="F83" s="48"/>
      <c r="G83" s="65"/>
      <c r="H83" s="47"/>
    </row>
    <row r="84" spans="1:8" s="59" customFormat="1" ht="13.5" customHeight="1">
      <c r="A84" s="51"/>
      <c r="B84" s="184">
        <v>75412</v>
      </c>
      <c r="C84" s="174" t="s">
        <v>33</v>
      </c>
      <c r="D84" s="50"/>
      <c r="E84" s="50"/>
      <c r="F84" s="49">
        <v>4000</v>
      </c>
      <c r="G84" s="65"/>
      <c r="H84" s="47"/>
    </row>
    <row r="85" spans="1:8" s="59" customFormat="1" ht="13.5" customHeight="1">
      <c r="A85" s="51"/>
      <c r="B85" s="60"/>
      <c r="C85" s="55"/>
      <c r="D85" s="47"/>
      <c r="E85" s="47"/>
      <c r="F85" s="48"/>
      <c r="G85" s="65"/>
      <c r="H85" s="47"/>
    </row>
    <row r="86" spans="1:8" s="59" customFormat="1" ht="13.5" customHeight="1" thickBot="1">
      <c r="A86" s="190"/>
      <c r="B86" s="187">
        <v>75416</v>
      </c>
      <c r="C86" s="191" t="s">
        <v>21</v>
      </c>
      <c r="D86" s="192"/>
      <c r="E86" s="192"/>
      <c r="F86" s="193">
        <v>18000</v>
      </c>
      <c r="G86" s="65"/>
      <c r="H86" s="47"/>
    </row>
    <row r="87" spans="1:8" s="59" customFormat="1" ht="13.5" customHeight="1" thickTop="1">
      <c r="A87" s="51"/>
      <c r="B87" s="60"/>
      <c r="C87" s="55"/>
      <c r="D87" s="47"/>
      <c r="E87" s="47"/>
      <c r="F87" s="48"/>
      <c r="G87" s="65"/>
      <c r="H87" s="47"/>
    </row>
    <row r="88" spans="1:8" s="59" customFormat="1" ht="13.5" customHeight="1">
      <c r="A88" s="51">
        <v>756</v>
      </c>
      <c r="B88" s="60"/>
      <c r="C88" s="55" t="s">
        <v>1</v>
      </c>
      <c r="D88" s="47"/>
      <c r="E88" s="47"/>
      <c r="F88" s="48"/>
      <c r="G88" s="65"/>
      <c r="H88" s="47"/>
    </row>
    <row r="89" spans="1:8" s="59" customFormat="1" ht="13.5" customHeight="1">
      <c r="A89" s="51"/>
      <c r="B89" s="60"/>
      <c r="C89" s="55" t="s">
        <v>105</v>
      </c>
      <c r="D89" s="47"/>
      <c r="E89" s="47"/>
      <c r="F89" s="48"/>
      <c r="G89" s="65"/>
      <c r="H89" s="47"/>
    </row>
    <row r="90" spans="1:8" s="59" customFormat="1" ht="13.5" customHeight="1">
      <c r="A90" s="51"/>
      <c r="B90" s="60"/>
      <c r="C90" s="55" t="s">
        <v>107</v>
      </c>
      <c r="D90" s="47"/>
      <c r="E90" s="47"/>
      <c r="F90" s="175"/>
      <c r="G90" s="65"/>
      <c r="H90" s="47"/>
    </row>
    <row r="91" spans="1:8" s="59" customFormat="1" ht="13.5" customHeight="1">
      <c r="A91" s="51"/>
      <c r="B91" s="184"/>
      <c r="C91" s="174" t="s">
        <v>106</v>
      </c>
      <c r="D91" s="50"/>
      <c r="E91" s="50"/>
      <c r="F91" s="49">
        <f>SUM(F92:F107)</f>
        <v>51482098</v>
      </c>
      <c r="G91" s="65"/>
      <c r="H91" s="47"/>
    </row>
    <row r="92" spans="1:8" s="59" customFormat="1" ht="13.5" customHeight="1">
      <c r="A92" s="51"/>
      <c r="B92" s="60"/>
      <c r="C92" s="55"/>
      <c r="D92" s="47"/>
      <c r="E92" s="47"/>
      <c r="F92" s="48"/>
      <c r="G92" s="65"/>
      <c r="H92" s="47"/>
    </row>
    <row r="93" spans="1:8" s="59" customFormat="1" ht="13.5" customHeight="1">
      <c r="A93" s="51"/>
      <c r="B93" s="184">
        <v>75601</v>
      </c>
      <c r="C93" s="174" t="s">
        <v>110</v>
      </c>
      <c r="D93" s="50"/>
      <c r="E93" s="50"/>
      <c r="F93" s="49">
        <v>180000</v>
      </c>
      <c r="G93" s="65"/>
      <c r="H93" s="47"/>
    </row>
    <row r="94" spans="1:8" s="59" customFormat="1" ht="13.5" customHeight="1">
      <c r="A94" s="51"/>
      <c r="B94" s="60"/>
      <c r="C94" s="55"/>
      <c r="D94" s="47"/>
      <c r="E94" s="47"/>
      <c r="F94" s="48"/>
      <c r="G94" s="65"/>
      <c r="H94" s="47"/>
    </row>
    <row r="95" spans="1:8" s="59" customFormat="1" ht="13.5" customHeight="1">
      <c r="A95" s="51"/>
      <c r="B95" s="60">
        <v>75615</v>
      </c>
      <c r="C95" s="55" t="s">
        <v>108</v>
      </c>
      <c r="D95" s="47"/>
      <c r="E95" s="47"/>
      <c r="F95" s="48"/>
      <c r="G95" s="65"/>
      <c r="H95" s="47"/>
    </row>
    <row r="96" spans="1:8" s="59" customFormat="1" ht="13.5" customHeight="1">
      <c r="A96" s="51"/>
      <c r="B96" s="60"/>
      <c r="C96" s="55" t="s">
        <v>77</v>
      </c>
      <c r="D96" s="47"/>
      <c r="E96" s="47"/>
      <c r="F96" s="48"/>
      <c r="G96" s="65"/>
      <c r="H96" s="47"/>
    </row>
    <row r="97" spans="1:8" s="59" customFormat="1" ht="13.5" customHeight="1">
      <c r="A97" s="51"/>
      <c r="B97" s="184"/>
      <c r="C97" s="174" t="s">
        <v>78</v>
      </c>
      <c r="D97" s="50"/>
      <c r="E97" s="50"/>
      <c r="F97" s="49">
        <v>34643300</v>
      </c>
      <c r="G97" s="65"/>
      <c r="H97" s="47"/>
    </row>
    <row r="98" spans="1:8" s="59" customFormat="1" ht="13.5" customHeight="1">
      <c r="A98" s="51"/>
      <c r="B98" s="60"/>
      <c r="C98" s="55"/>
      <c r="D98" s="47"/>
      <c r="E98" s="47"/>
      <c r="F98" s="48"/>
      <c r="G98" s="65"/>
      <c r="H98" s="47"/>
    </row>
    <row r="99" spans="1:8" s="59" customFormat="1" ht="13.5" customHeight="1">
      <c r="A99" s="51"/>
      <c r="B99" s="284">
        <v>75616</v>
      </c>
      <c r="C99" s="55" t="s">
        <v>108</v>
      </c>
      <c r="D99" s="47"/>
      <c r="E99" s="47"/>
      <c r="F99" s="48"/>
      <c r="G99" s="65"/>
      <c r="H99" s="47"/>
    </row>
    <row r="100" spans="1:8" s="59" customFormat="1" ht="13.5" customHeight="1">
      <c r="A100" s="51"/>
      <c r="B100" s="284"/>
      <c r="C100" s="55" t="s">
        <v>83</v>
      </c>
      <c r="D100" s="47"/>
      <c r="E100" s="47"/>
      <c r="F100" s="48"/>
      <c r="G100" s="65"/>
      <c r="H100" s="47"/>
    </row>
    <row r="101" spans="1:8" s="59" customFormat="1" ht="13.5" customHeight="1">
      <c r="A101" s="51"/>
      <c r="B101" s="285"/>
      <c r="C101" s="174" t="s">
        <v>84</v>
      </c>
      <c r="D101" s="50"/>
      <c r="E101" s="50"/>
      <c r="F101" s="49">
        <v>2603200</v>
      </c>
      <c r="G101" s="65"/>
      <c r="H101" s="47"/>
    </row>
    <row r="102" spans="1:8" s="59" customFormat="1" ht="13.5" customHeight="1">
      <c r="A102" s="167"/>
      <c r="B102" s="194"/>
      <c r="C102" s="47"/>
      <c r="D102" s="47"/>
      <c r="E102" s="179"/>
      <c r="F102" s="48"/>
      <c r="G102" s="65"/>
      <c r="H102" s="47"/>
    </row>
    <row r="103" spans="1:8" s="59" customFormat="1" ht="13.5" customHeight="1">
      <c r="A103" s="167"/>
      <c r="B103" s="194">
        <v>75618</v>
      </c>
      <c r="C103" s="47" t="s">
        <v>22</v>
      </c>
      <c r="D103" s="47"/>
      <c r="E103" s="179"/>
      <c r="F103" s="48"/>
      <c r="G103" s="65"/>
      <c r="H103" s="47"/>
    </row>
    <row r="104" spans="1:8" s="59" customFormat="1" ht="13.5" customHeight="1">
      <c r="A104" s="167"/>
      <c r="B104" s="195"/>
      <c r="C104" s="174" t="s">
        <v>58</v>
      </c>
      <c r="D104" s="50"/>
      <c r="E104" s="286"/>
      <c r="F104" s="287">
        <v>765598</v>
      </c>
      <c r="G104" s="65"/>
      <c r="H104" s="47"/>
    </row>
    <row r="105" spans="1:8" s="59" customFormat="1" ht="13.5" customHeight="1">
      <c r="A105" s="167"/>
      <c r="B105" s="196"/>
      <c r="C105" s="177"/>
      <c r="D105" s="61"/>
      <c r="E105" s="178"/>
      <c r="F105" s="62"/>
      <c r="G105" s="65"/>
      <c r="H105" s="47"/>
    </row>
    <row r="106" spans="1:8" s="59" customFormat="1" ht="13.5" customHeight="1">
      <c r="A106" s="167"/>
      <c r="B106" s="60">
        <v>75621</v>
      </c>
      <c r="C106" s="55" t="s">
        <v>85</v>
      </c>
      <c r="D106" s="47"/>
      <c r="E106" s="179"/>
      <c r="F106" s="48"/>
      <c r="G106" s="65"/>
      <c r="H106" s="47"/>
    </row>
    <row r="107" spans="1:8" s="59" customFormat="1" ht="13.5" customHeight="1" thickBot="1">
      <c r="A107" s="166"/>
      <c r="B107" s="187"/>
      <c r="C107" s="191" t="s">
        <v>23</v>
      </c>
      <c r="D107" s="192"/>
      <c r="E107" s="197"/>
      <c r="F107" s="193">
        <v>13290000</v>
      </c>
      <c r="G107" s="65"/>
      <c r="H107" s="47"/>
    </row>
    <row r="108" spans="1:8" s="59" customFormat="1" ht="13.5" customHeight="1" thickTop="1">
      <c r="A108" s="51"/>
      <c r="B108" s="60"/>
      <c r="C108" s="55"/>
      <c r="D108" s="47"/>
      <c r="E108" s="47"/>
      <c r="F108" s="48"/>
      <c r="G108" s="65"/>
      <c r="H108" s="47"/>
    </row>
    <row r="109" spans="1:8" s="59" customFormat="1" ht="13.5" customHeight="1">
      <c r="A109" s="51">
        <v>758</v>
      </c>
      <c r="B109" s="184"/>
      <c r="C109" s="174" t="s">
        <v>2</v>
      </c>
      <c r="D109" s="50"/>
      <c r="E109" s="50"/>
      <c r="F109" s="49">
        <f>SUM(F110:F115)</f>
        <v>13206649</v>
      </c>
      <c r="G109" s="65"/>
      <c r="H109" s="47"/>
    </row>
    <row r="110" spans="1:8" s="59" customFormat="1" ht="13.5" customHeight="1">
      <c r="A110" s="51"/>
      <c r="B110" s="60"/>
      <c r="C110" s="55"/>
      <c r="D110" s="47"/>
      <c r="E110" s="47"/>
      <c r="F110" s="48"/>
      <c r="G110" s="65"/>
      <c r="H110" s="47"/>
    </row>
    <row r="111" spans="1:8" s="59" customFormat="1" ht="13.5" customHeight="1">
      <c r="A111" s="51"/>
      <c r="B111" s="184">
        <v>75801</v>
      </c>
      <c r="C111" s="174" t="s">
        <v>95</v>
      </c>
      <c r="D111" s="50"/>
      <c r="E111" s="50"/>
      <c r="F111" s="49">
        <v>12969533</v>
      </c>
      <c r="G111" s="65"/>
      <c r="H111" s="47"/>
    </row>
    <row r="112" spans="1:8" s="59" customFormat="1" ht="13.5" customHeight="1">
      <c r="A112" s="51"/>
      <c r="B112" s="60"/>
      <c r="C112" s="55"/>
      <c r="D112" s="47"/>
      <c r="E112" s="47"/>
      <c r="F112" s="48"/>
      <c r="G112" s="65"/>
      <c r="H112" s="47"/>
    </row>
    <row r="113" spans="1:8" s="59" customFormat="1" ht="13.5" customHeight="1">
      <c r="A113" s="51"/>
      <c r="B113" s="184">
        <v>75814</v>
      </c>
      <c r="C113" s="174" t="s">
        <v>24</v>
      </c>
      <c r="D113" s="50"/>
      <c r="E113" s="50"/>
      <c r="F113" s="49">
        <v>100000</v>
      </c>
      <c r="G113" s="65"/>
      <c r="H113" s="47"/>
    </row>
    <row r="114" spans="1:8" s="59" customFormat="1" ht="13.5" customHeight="1">
      <c r="A114" s="51"/>
      <c r="B114" s="60"/>
      <c r="C114" s="55"/>
      <c r="D114" s="47"/>
      <c r="E114" s="47"/>
      <c r="F114" s="48"/>
      <c r="G114" s="65"/>
      <c r="H114" s="47"/>
    </row>
    <row r="115" spans="1:8" s="59" customFormat="1" ht="13.5" customHeight="1" thickBot="1">
      <c r="A115" s="56"/>
      <c r="B115" s="63">
        <v>75831</v>
      </c>
      <c r="C115" s="57" t="s">
        <v>94</v>
      </c>
      <c r="D115" s="248"/>
      <c r="E115" s="248"/>
      <c r="F115" s="249">
        <v>137116</v>
      </c>
      <c r="G115" s="65"/>
      <c r="H115" s="47"/>
    </row>
    <row r="116" spans="1:8" s="59" customFormat="1" ht="13.5" customHeight="1">
      <c r="A116" s="35">
        <v>1</v>
      </c>
      <c r="B116" s="31">
        <v>2</v>
      </c>
      <c r="C116" s="328">
        <v>3</v>
      </c>
      <c r="D116" s="329"/>
      <c r="E116" s="323"/>
      <c r="F116" s="288">
        <v>4</v>
      </c>
      <c r="G116" s="65"/>
      <c r="H116" s="47"/>
    </row>
    <row r="117" spans="1:8" s="59" customFormat="1" ht="13.5" customHeight="1">
      <c r="A117" s="51"/>
      <c r="B117" s="60"/>
      <c r="C117" s="55"/>
      <c r="D117" s="47"/>
      <c r="E117" s="47"/>
      <c r="F117" s="48"/>
      <c r="G117" s="65"/>
      <c r="H117" s="47"/>
    </row>
    <row r="118" spans="1:8" s="59" customFormat="1" ht="13.5" customHeight="1">
      <c r="A118" s="51">
        <v>801</v>
      </c>
      <c r="B118" s="184"/>
      <c r="C118" s="174" t="s">
        <v>3</v>
      </c>
      <c r="D118" s="50"/>
      <c r="E118" s="50"/>
      <c r="F118" s="49">
        <f>SUM(F120:F126)</f>
        <v>786500</v>
      </c>
      <c r="G118" s="65"/>
      <c r="H118" s="47"/>
    </row>
    <row r="119" spans="1:8" s="59" customFormat="1" ht="13.5" customHeight="1">
      <c r="A119" s="51"/>
      <c r="B119" s="60"/>
      <c r="C119" s="55"/>
      <c r="D119" s="47"/>
      <c r="E119" s="47"/>
      <c r="F119" s="48"/>
      <c r="G119" s="65"/>
      <c r="H119" s="47"/>
    </row>
    <row r="120" spans="1:8" s="59" customFormat="1" ht="13.5" customHeight="1">
      <c r="A120" s="331"/>
      <c r="B120" s="184">
        <v>80101</v>
      </c>
      <c r="C120" s="174" t="s">
        <v>25</v>
      </c>
      <c r="D120" s="50"/>
      <c r="E120" s="50"/>
      <c r="F120" s="49">
        <v>425500</v>
      </c>
      <c r="G120" s="65"/>
      <c r="H120" s="47"/>
    </row>
    <row r="121" spans="1:8" s="59" customFormat="1" ht="13.5" customHeight="1">
      <c r="A121" s="331"/>
      <c r="B121" s="60"/>
      <c r="C121" s="55"/>
      <c r="D121" s="47"/>
      <c r="E121" s="47"/>
      <c r="F121" s="48"/>
      <c r="G121" s="65"/>
      <c r="H121" s="47"/>
    </row>
    <row r="122" spans="1:8" s="59" customFormat="1" ht="13.5" customHeight="1">
      <c r="A122" s="331"/>
      <c r="B122" s="184">
        <v>80104</v>
      </c>
      <c r="C122" s="174" t="s">
        <v>52</v>
      </c>
      <c r="D122" s="195"/>
      <c r="E122" s="50"/>
      <c r="F122" s="49">
        <v>25000</v>
      </c>
      <c r="G122" s="65"/>
      <c r="H122" s="47"/>
    </row>
    <row r="123" spans="1:8" s="59" customFormat="1" ht="13.5" customHeight="1">
      <c r="A123" s="331"/>
      <c r="B123" s="198"/>
      <c r="C123" s="177"/>
      <c r="D123" s="61"/>
      <c r="E123" s="61"/>
      <c r="F123" s="62"/>
      <c r="G123" s="65"/>
      <c r="H123" s="47"/>
    </row>
    <row r="124" spans="1:8" s="59" customFormat="1" ht="13.5" customHeight="1">
      <c r="A124" s="331"/>
      <c r="B124" s="184">
        <v>80110</v>
      </c>
      <c r="C124" s="174" t="s">
        <v>26</v>
      </c>
      <c r="D124" s="50"/>
      <c r="E124" s="50"/>
      <c r="F124" s="49">
        <v>256000</v>
      </c>
      <c r="G124" s="65"/>
      <c r="H124" s="47"/>
    </row>
    <row r="125" spans="1:8" s="59" customFormat="1" ht="13.5" customHeight="1">
      <c r="A125" s="51"/>
      <c r="B125" s="60"/>
      <c r="C125" s="55"/>
      <c r="D125" s="47"/>
      <c r="E125" s="47"/>
      <c r="F125" s="48"/>
      <c r="G125" s="65"/>
      <c r="H125" s="47"/>
    </row>
    <row r="126" spans="1:8" s="59" customFormat="1" ht="13.5" customHeight="1" thickBot="1">
      <c r="A126" s="190"/>
      <c r="B126" s="187">
        <v>80195</v>
      </c>
      <c r="C126" s="191" t="s">
        <v>18</v>
      </c>
      <c r="D126" s="192"/>
      <c r="E126" s="192"/>
      <c r="F126" s="193">
        <v>80000</v>
      </c>
      <c r="G126" s="65"/>
      <c r="H126" s="47"/>
    </row>
    <row r="127" spans="1:8" s="59" customFormat="1" ht="13.5" customHeight="1" thickTop="1">
      <c r="A127" s="51"/>
      <c r="B127" s="60"/>
      <c r="C127" s="55"/>
      <c r="D127" s="47"/>
      <c r="E127" s="47"/>
      <c r="F127" s="48"/>
      <c r="G127" s="65"/>
      <c r="H127" s="47"/>
    </row>
    <row r="128" spans="1:8" s="59" customFormat="1" ht="13.5" customHeight="1">
      <c r="A128" s="51">
        <v>851</v>
      </c>
      <c r="B128" s="184"/>
      <c r="C128" s="174" t="s">
        <v>4</v>
      </c>
      <c r="D128" s="50"/>
      <c r="E128" s="50"/>
      <c r="F128" s="49">
        <f>SUM(F130:F132)</f>
        <v>34944</v>
      </c>
      <c r="G128" s="65"/>
      <c r="H128" s="47"/>
    </row>
    <row r="129" spans="1:8" s="59" customFormat="1" ht="13.5" customHeight="1">
      <c r="A129" s="51"/>
      <c r="B129" s="60"/>
      <c r="C129" s="55"/>
      <c r="D129" s="47"/>
      <c r="E129" s="47"/>
      <c r="F129" s="48"/>
      <c r="G129" s="65"/>
      <c r="H129" s="47"/>
    </row>
    <row r="130" spans="1:8" s="59" customFormat="1" ht="13.5" customHeight="1">
      <c r="A130" s="51"/>
      <c r="B130" s="184">
        <v>85121</v>
      </c>
      <c r="C130" s="174" t="s">
        <v>27</v>
      </c>
      <c r="D130" s="50"/>
      <c r="E130" s="50"/>
      <c r="F130" s="49">
        <v>25000</v>
      </c>
      <c r="G130" s="65"/>
      <c r="H130" s="47"/>
    </row>
    <row r="131" spans="1:8" s="59" customFormat="1" ht="13.5" customHeight="1">
      <c r="A131" s="51"/>
      <c r="B131" s="60"/>
      <c r="C131" s="55"/>
      <c r="D131" s="47"/>
      <c r="E131" s="47"/>
      <c r="F131" s="48"/>
      <c r="G131" s="65"/>
      <c r="H131" s="47"/>
    </row>
    <row r="132" spans="1:8" s="59" customFormat="1" ht="13.5" customHeight="1" thickBot="1">
      <c r="A132" s="190"/>
      <c r="B132" s="187">
        <v>85195</v>
      </c>
      <c r="C132" s="191" t="s">
        <v>18</v>
      </c>
      <c r="D132" s="192"/>
      <c r="E132" s="192"/>
      <c r="F132" s="193">
        <v>9944</v>
      </c>
      <c r="G132" s="65"/>
      <c r="H132" s="47"/>
    </row>
    <row r="133" spans="1:8" s="59" customFormat="1" ht="13.5" customHeight="1" thickTop="1">
      <c r="A133" s="51"/>
      <c r="B133" s="60"/>
      <c r="C133" s="55"/>
      <c r="D133" s="47"/>
      <c r="E133" s="47"/>
      <c r="F133" s="48"/>
      <c r="G133" s="65"/>
      <c r="H133" s="47"/>
    </row>
    <row r="134" spans="1:8" s="59" customFormat="1" ht="13.5" customHeight="1">
      <c r="A134" s="51">
        <v>852</v>
      </c>
      <c r="B134" s="184"/>
      <c r="C134" s="174" t="s">
        <v>104</v>
      </c>
      <c r="D134" s="50"/>
      <c r="E134" s="50"/>
      <c r="F134" s="49">
        <f>SUM(F136,F138,F140,F142)</f>
        <v>1094618</v>
      </c>
      <c r="G134" s="65"/>
      <c r="H134" s="47"/>
    </row>
    <row r="135" spans="1:8" s="59" customFormat="1" ht="13.5" customHeight="1">
      <c r="A135" s="51"/>
      <c r="B135" s="60"/>
      <c r="C135" s="55"/>
      <c r="D135" s="47"/>
      <c r="E135" s="47"/>
      <c r="F135" s="48"/>
      <c r="G135" s="65"/>
      <c r="H135" s="47"/>
    </row>
    <row r="136" spans="1:8" s="59" customFormat="1" ht="13.5" customHeight="1">
      <c r="A136" s="51"/>
      <c r="B136" s="184">
        <v>85214</v>
      </c>
      <c r="C136" s="174" t="s">
        <v>45</v>
      </c>
      <c r="D136" s="50"/>
      <c r="E136" s="50"/>
      <c r="F136" s="49">
        <v>296000</v>
      </c>
      <c r="G136" s="65"/>
      <c r="H136" s="47"/>
    </row>
    <row r="137" spans="1:8" s="59" customFormat="1" ht="13.5" customHeight="1">
      <c r="A137" s="51"/>
      <c r="B137" s="60"/>
      <c r="C137" s="55"/>
      <c r="D137" s="47"/>
      <c r="E137" s="47"/>
      <c r="F137" s="48"/>
      <c r="G137" s="65"/>
      <c r="H137" s="47"/>
    </row>
    <row r="138" spans="1:8" s="59" customFormat="1" ht="13.5" customHeight="1">
      <c r="A138" s="331"/>
      <c r="B138" s="184">
        <v>85219</v>
      </c>
      <c r="C138" s="174" t="s">
        <v>114</v>
      </c>
      <c r="D138" s="50"/>
      <c r="E138" s="50"/>
      <c r="F138" s="49">
        <v>520000</v>
      </c>
      <c r="G138" s="65"/>
      <c r="H138" s="47"/>
    </row>
    <row r="139" spans="1:8" s="59" customFormat="1" ht="13.5" customHeight="1">
      <c r="A139" s="331"/>
      <c r="B139" s="60"/>
      <c r="C139" s="55"/>
      <c r="D139" s="47"/>
      <c r="E139" s="47"/>
      <c r="F139" s="48"/>
      <c r="G139" s="65"/>
      <c r="H139" s="47"/>
    </row>
    <row r="140" spans="1:8" s="59" customFormat="1" ht="13.5" customHeight="1">
      <c r="A140" s="331"/>
      <c r="B140" s="184">
        <v>85228</v>
      </c>
      <c r="C140" s="174" t="s">
        <v>109</v>
      </c>
      <c r="D140" s="50"/>
      <c r="E140" s="50"/>
      <c r="F140" s="49">
        <v>29400</v>
      </c>
      <c r="G140" s="65"/>
      <c r="H140" s="47"/>
    </row>
    <row r="141" spans="1:8" s="59" customFormat="1" ht="13.5" customHeight="1">
      <c r="A141" s="331"/>
      <c r="B141" s="60"/>
      <c r="C141" s="55"/>
      <c r="D141" s="47"/>
      <c r="E141" s="47"/>
      <c r="F141" s="48"/>
      <c r="G141" s="65"/>
      <c r="H141" s="47"/>
    </row>
    <row r="142" spans="1:8" s="59" customFormat="1" ht="13.5" customHeight="1" thickBot="1">
      <c r="A142" s="332"/>
      <c r="B142" s="187">
        <v>85295</v>
      </c>
      <c r="C142" s="281" t="s">
        <v>18</v>
      </c>
      <c r="D142" s="289"/>
      <c r="E142" s="289"/>
      <c r="F142" s="283">
        <v>249218</v>
      </c>
      <c r="G142" s="65"/>
      <c r="H142" s="47"/>
    </row>
    <row r="143" spans="1:8" s="59" customFormat="1" ht="13.5" customHeight="1" thickTop="1">
      <c r="A143" s="98"/>
      <c r="B143" s="104"/>
      <c r="C143" s="104"/>
      <c r="D143" s="290"/>
      <c r="E143" s="290"/>
      <c r="F143" s="291"/>
      <c r="G143" s="65"/>
      <c r="H143" s="47"/>
    </row>
    <row r="144" spans="1:8" s="59" customFormat="1" ht="13.5" customHeight="1">
      <c r="A144" s="51">
        <v>853</v>
      </c>
      <c r="B144" s="184"/>
      <c r="C144" s="171" t="s">
        <v>62</v>
      </c>
      <c r="D144" s="195"/>
      <c r="E144" s="195"/>
      <c r="F144" s="173">
        <f>SUM(F146,)</f>
        <v>60000</v>
      </c>
      <c r="G144" s="65"/>
      <c r="H144" s="47"/>
    </row>
    <row r="145" spans="1:8" s="59" customFormat="1" ht="13.5" customHeight="1">
      <c r="A145" s="51"/>
      <c r="B145" s="60"/>
      <c r="C145" s="60"/>
      <c r="D145" s="292"/>
      <c r="E145" s="292"/>
      <c r="F145" s="293"/>
      <c r="G145" s="65"/>
      <c r="H145" s="47"/>
    </row>
    <row r="146" spans="1:8" s="59" customFormat="1" ht="13.5" customHeight="1" thickBot="1">
      <c r="A146" s="166"/>
      <c r="B146" s="187">
        <v>85305</v>
      </c>
      <c r="C146" s="281" t="s">
        <v>115</v>
      </c>
      <c r="D146" s="289"/>
      <c r="E146" s="289"/>
      <c r="F146" s="283">
        <v>60000</v>
      </c>
      <c r="G146" s="65"/>
      <c r="H146" s="47"/>
    </row>
    <row r="147" spans="1:8" s="59" customFormat="1" ht="13.5" customHeight="1" thickTop="1">
      <c r="A147" s="167"/>
      <c r="B147" s="60"/>
      <c r="C147" s="182"/>
      <c r="D147" s="292"/>
      <c r="E147" s="292"/>
      <c r="F147" s="189"/>
      <c r="G147" s="65"/>
      <c r="H147" s="47"/>
    </row>
    <row r="148" spans="1:8" s="59" customFormat="1" ht="13.5" customHeight="1">
      <c r="A148" s="167">
        <v>854</v>
      </c>
      <c r="B148" s="184"/>
      <c r="C148" s="171" t="s">
        <v>5</v>
      </c>
      <c r="D148" s="195"/>
      <c r="E148" s="195"/>
      <c r="F148" s="173">
        <f>SUM(F150)</f>
        <v>250000</v>
      </c>
      <c r="G148" s="65"/>
      <c r="H148" s="47"/>
    </row>
    <row r="149" spans="1:8" s="59" customFormat="1" ht="13.5" customHeight="1">
      <c r="A149" s="167"/>
      <c r="B149" s="60"/>
      <c r="C149" s="182"/>
      <c r="D149" s="292"/>
      <c r="E149" s="292"/>
      <c r="F149" s="189"/>
      <c r="G149" s="65"/>
      <c r="H149" s="47"/>
    </row>
    <row r="150" spans="1:8" s="59" customFormat="1" ht="13.5" customHeight="1" thickBot="1">
      <c r="A150" s="166"/>
      <c r="B150" s="187">
        <v>85415</v>
      </c>
      <c r="C150" s="281" t="s">
        <v>60</v>
      </c>
      <c r="D150" s="289"/>
      <c r="E150" s="289"/>
      <c r="F150" s="283">
        <v>250000</v>
      </c>
      <c r="G150" s="65"/>
      <c r="H150" s="47"/>
    </row>
    <row r="151" spans="1:8" s="59" customFormat="1" ht="13.5" customHeight="1" thickTop="1">
      <c r="A151" s="167"/>
      <c r="B151" s="60"/>
      <c r="C151" s="55"/>
      <c r="D151" s="47"/>
      <c r="E151" s="47"/>
      <c r="F151" s="48"/>
      <c r="G151" s="65"/>
      <c r="H151" s="47"/>
    </row>
    <row r="152" spans="1:8" s="59" customFormat="1" ht="13.5" customHeight="1">
      <c r="A152" s="167">
        <v>900</v>
      </c>
      <c r="B152" s="184"/>
      <c r="C152" s="174" t="s">
        <v>157</v>
      </c>
      <c r="D152" s="50"/>
      <c r="E152" s="50"/>
      <c r="F152" s="49">
        <f>SUM(F154:F161)</f>
        <v>13984520</v>
      </c>
      <c r="G152" s="65"/>
      <c r="H152" s="47"/>
    </row>
    <row r="153" spans="1:8" s="59" customFormat="1" ht="13.5" customHeight="1">
      <c r="A153" s="167"/>
      <c r="B153" s="60"/>
      <c r="C153" s="55"/>
      <c r="D153" s="47"/>
      <c r="E153" s="47"/>
      <c r="F153" s="48"/>
      <c r="G153" s="65"/>
      <c r="H153" s="47"/>
    </row>
    <row r="154" spans="1:8" s="59" customFormat="1" ht="13.5" customHeight="1">
      <c r="A154" s="167"/>
      <c r="B154" s="184">
        <v>90001</v>
      </c>
      <c r="C154" s="174" t="s">
        <v>53</v>
      </c>
      <c r="D154" s="50"/>
      <c r="E154" s="50"/>
      <c r="F154" s="49">
        <v>9624020</v>
      </c>
      <c r="G154" s="65"/>
      <c r="H154" s="47"/>
    </row>
    <row r="155" spans="1:8" s="59" customFormat="1" ht="13.5" customHeight="1">
      <c r="A155" s="167"/>
      <c r="B155" s="198"/>
      <c r="C155" s="177"/>
      <c r="D155" s="61"/>
      <c r="E155" s="61"/>
      <c r="F155" s="62"/>
      <c r="G155" s="65"/>
      <c r="H155" s="47"/>
    </row>
    <row r="156" spans="1:8" s="59" customFormat="1" ht="13.5" customHeight="1">
      <c r="A156" s="167"/>
      <c r="B156" s="184">
        <v>90002</v>
      </c>
      <c r="C156" s="174" t="s">
        <v>28</v>
      </c>
      <c r="D156" s="50"/>
      <c r="E156" s="50"/>
      <c r="F156" s="49">
        <v>2300000</v>
      </c>
      <c r="G156" s="65"/>
      <c r="H156" s="47"/>
    </row>
    <row r="157" spans="1:8" s="59" customFormat="1" ht="13.5" customHeight="1">
      <c r="A157" s="167"/>
      <c r="B157" s="60"/>
      <c r="C157" s="55"/>
      <c r="D157" s="47"/>
      <c r="E157" s="47"/>
      <c r="F157" s="48"/>
      <c r="G157" s="65"/>
      <c r="H157" s="47"/>
    </row>
    <row r="158" spans="1:8" s="59" customFormat="1" ht="13.5" customHeight="1">
      <c r="A158" s="167"/>
      <c r="B158" s="60">
        <v>90020</v>
      </c>
      <c r="C158" s="55" t="s">
        <v>34</v>
      </c>
      <c r="D158" s="47"/>
      <c r="E158" s="47"/>
      <c r="F158" s="48"/>
      <c r="G158" s="65"/>
      <c r="H158" s="47"/>
    </row>
    <row r="159" spans="1:8" s="59" customFormat="1" ht="13.5" customHeight="1">
      <c r="A159" s="167"/>
      <c r="B159" s="184"/>
      <c r="C159" s="174" t="s">
        <v>35</v>
      </c>
      <c r="D159" s="50"/>
      <c r="E159" s="286"/>
      <c r="F159" s="49">
        <v>80000</v>
      </c>
      <c r="G159" s="65"/>
      <c r="H159" s="47"/>
    </row>
    <row r="160" spans="1:8" s="59" customFormat="1" ht="13.5" customHeight="1">
      <c r="A160" s="167"/>
      <c r="B160" s="60"/>
      <c r="C160" s="55"/>
      <c r="D160" s="47"/>
      <c r="E160" s="47"/>
      <c r="F160" s="48"/>
      <c r="G160" s="65"/>
      <c r="H160" s="47"/>
    </row>
    <row r="161" spans="1:8" s="59" customFormat="1" ht="13.5" customHeight="1" thickBot="1">
      <c r="A161" s="166"/>
      <c r="B161" s="187">
        <v>90095</v>
      </c>
      <c r="C161" s="191" t="s">
        <v>80</v>
      </c>
      <c r="D161" s="192"/>
      <c r="E161" s="192"/>
      <c r="F161" s="193">
        <v>1980500</v>
      </c>
      <c r="G161" s="65"/>
      <c r="H161" s="47"/>
    </row>
    <row r="162" spans="1:8" s="59" customFormat="1" ht="13.5" customHeight="1" thickTop="1">
      <c r="A162" s="167"/>
      <c r="B162" s="284"/>
      <c r="C162" s="55"/>
      <c r="D162" s="47"/>
      <c r="E162" s="47"/>
      <c r="F162" s="48"/>
      <c r="G162" s="65"/>
      <c r="H162" s="47"/>
    </row>
    <row r="163" spans="1:8" s="59" customFormat="1" ht="13.5" customHeight="1">
      <c r="A163" s="167">
        <v>921</v>
      </c>
      <c r="B163" s="285"/>
      <c r="C163" s="174" t="s">
        <v>13</v>
      </c>
      <c r="D163" s="50"/>
      <c r="E163" s="50"/>
      <c r="F163" s="49">
        <f>SUM(F165:F167)</f>
        <v>235000</v>
      </c>
      <c r="G163" s="65"/>
      <c r="H163" s="47"/>
    </row>
    <row r="164" spans="1:8" s="59" customFormat="1" ht="13.5" customHeight="1">
      <c r="A164" s="167"/>
      <c r="B164" s="196"/>
      <c r="C164" s="177"/>
      <c r="D164" s="61"/>
      <c r="E164" s="61"/>
      <c r="F164" s="62"/>
      <c r="G164" s="65"/>
      <c r="H164" s="47"/>
    </row>
    <row r="165" spans="1:8" s="59" customFormat="1" ht="13.5" customHeight="1">
      <c r="A165" s="167"/>
      <c r="B165" s="285">
        <v>92109</v>
      </c>
      <c r="C165" s="174" t="s">
        <v>55</v>
      </c>
      <c r="D165" s="50"/>
      <c r="E165" s="50"/>
      <c r="F165" s="49">
        <v>25000</v>
      </c>
      <c r="G165" s="65"/>
      <c r="H165" s="47"/>
    </row>
    <row r="166" spans="1:8" s="59" customFormat="1" ht="13.5" customHeight="1">
      <c r="A166" s="167"/>
      <c r="B166" s="284"/>
      <c r="C166" s="55"/>
      <c r="D166" s="47"/>
      <c r="E166" s="47"/>
      <c r="F166" s="48"/>
      <c r="G166" s="65"/>
      <c r="H166" s="47"/>
    </row>
    <row r="167" spans="1:8" s="59" customFormat="1" ht="13.5" customHeight="1" thickBot="1">
      <c r="A167" s="166"/>
      <c r="B167" s="294">
        <v>92116</v>
      </c>
      <c r="C167" s="191" t="s">
        <v>61</v>
      </c>
      <c r="D167" s="192"/>
      <c r="E167" s="192"/>
      <c r="F167" s="193">
        <v>210000</v>
      </c>
      <c r="G167" s="65"/>
      <c r="H167" s="47"/>
    </row>
    <row r="168" spans="1:8" s="59" customFormat="1" ht="13.5" customHeight="1" thickTop="1">
      <c r="A168" s="98"/>
      <c r="B168" s="104"/>
      <c r="C168" s="104"/>
      <c r="D168" s="290"/>
      <c r="E168" s="290"/>
      <c r="F168" s="291"/>
      <c r="G168" s="65"/>
      <c r="H168" s="47"/>
    </row>
    <row r="169" spans="1:8" s="59" customFormat="1" ht="13.5" customHeight="1">
      <c r="A169" s="51">
        <v>926</v>
      </c>
      <c r="B169" s="184"/>
      <c r="C169" s="171" t="s">
        <v>51</v>
      </c>
      <c r="D169" s="195"/>
      <c r="E169" s="195"/>
      <c r="F169" s="173">
        <f>SUM(F171,)</f>
        <v>73786</v>
      </c>
      <c r="G169" s="65"/>
      <c r="H169" s="47"/>
    </row>
    <row r="170" spans="1:8" s="59" customFormat="1" ht="13.5" customHeight="1">
      <c r="A170" s="51"/>
      <c r="B170" s="60"/>
      <c r="C170" s="60"/>
      <c r="D170" s="292"/>
      <c r="E170" s="292"/>
      <c r="F170" s="293"/>
      <c r="G170" s="65"/>
      <c r="H170" s="47"/>
    </row>
    <row r="171" spans="1:8" s="59" customFormat="1" ht="13.5" customHeight="1" thickBot="1">
      <c r="A171" s="313"/>
      <c r="B171" s="63">
        <v>92604</v>
      </c>
      <c r="C171" s="314" t="s">
        <v>79</v>
      </c>
      <c r="D171" s="315"/>
      <c r="E171" s="315"/>
      <c r="F171" s="316">
        <v>73786</v>
      </c>
      <c r="G171" s="65"/>
      <c r="H171" s="47"/>
    </row>
    <row r="172" spans="1:8" ht="13.5" customHeight="1">
      <c r="A172" s="310"/>
      <c r="B172" s="311"/>
      <c r="C172" s="40"/>
      <c r="D172" s="312"/>
      <c r="E172" s="312"/>
      <c r="F172" s="99"/>
      <c r="G172" s="77"/>
      <c r="H172" s="12"/>
    </row>
    <row r="173" spans="1:8" s="16" customFormat="1" ht="20.25" customHeight="1" thickBot="1">
      <c r="A173" s="10"/>
      <c r="B173" s="9"/>
      <c r="C173" s="17" t="s">
        <v>6</v>
      </c>
      <c r="D173" s="8"/>
      <c r="E173" s="8"/>
      <c r="F173" s="181">
        <f>SUM(F59,F63,F67,F71,F77,F81,F91,F109,F118,F128,F134,F144,F148,F152,F163,F169)</f>
        <v>88403476</v>
      </c>
      <c r="G173" s="15"/>
      <c r="H173" s="3"/>
    </row>
    <row r="174" spans="1:8" ht="35.25" customHeight="1">
      <c r="A174" s="330" t="s">
        <v>90</v>
      </c>
      <c r="B174" s="330"/>
      <c r="C174" s="330"/>
      <c r="D174" s="330"/>
      <c r="E174" s="330"/>
      <c r="F174" s="330"/>
      <c r="G174" s="295"/>
      <c r="H174" s="12"/>
    </row>
    <row r="175" spans="1:8" s="250" customFormat="1" ht="14.25" customHeight="1" thickBot="1">
      <c r="A175" s="163"/>
      <c r="B175" s="93"/>
      <c r="C175" s="93"/>
      <c r="D175" s="93"/>
      <c r="E175" s="93"/>
      <c r="F175" s="296" t="s">
        <v>57</v>
      </c>
      <c r="G175" s="297"/>
      <c r="H175" s="279"/>
    </row>
    <row r="176" spans="1:8" s="16" customFormat="1" ht="16.5" customHeight="1">
      <c r="A176" s="351" t="s">
        <v>224</v>
      </c>
      <c r="B176" s="353" t="s">
        <v>7</v>
      </c>
      <c r="C176" s="353" t="s">
        <v>29</v>
      </c>
      <c r="D176" s="355" t="s">
        <v>8</v>
      </c>
      <c r="E176" s="357"/>
      <c r="F176" s="338" t="s">
        <v>191</v>
      </c>
      <c r="G176" s="19"/>
      <c r="H176" s="3"/>
    </row>
    <row r="177" spans="1:8" ht="14.25" customHeight="1" thickBot="1">
      <c r="A177" s="352"/>
      <c r="B177" s="354"/>
      <c r="C177" s="354"/>
      <c r="D177" s="358"/>
      <c r="E177" s="360"/>
      <c r="F177" s="339"/>
      <c r="G177" s="12"/>
      <c r="H177" s="12"/>
    </row>
    <row r="178" spans="1:8" ht="14.25" customHeight="1">
      <c r="A178" s="29">
        <v>1</v>
      </c>
      <c r="B178" s="30">
        <v>2</v>
      </c>
      <c r="C178" s="92">
        <v>3</v>
      </c>
      <c r="D178" s="27">
        <v>4</v>
      </c>
      <c r="E178" s="27"/>
      <c r="F178" s="34">
        <v>5</v>
      </c>
      <c r="G178" s="277"/>
      <c r="H178" s="12"/>
    </row>
    <row r="179" spans="1:8" s="59" customFormat="1" ht="9" customHeight="1">
      <c r="A179" s="106"/>
      <c r="B179" s="100"/>
      <c r="C179" s="107"/>
      <c r="D179" s="101"/>
      <c r="E179" s="101"/>
      <c r="F179" s="102"/>
      <c r="G179" s="53"/>
      <c r="H179" s="47"/>
    </row>
    <row r="180" spans="1:8" ht="12" customHeight="1">
      <c r="A180" s="25">
        <v>750</v>
      </c>
      <c r="B180" s="71"/>
      <c r="C180" s="199"/>
      <c r="D180" s="68" t="s">
        <v>229</v>
      </c>
      <c r="E180" s="68"/>
      <c r="F180" s="38">
        <f>SUM(F182)</f>
        <v>287500</v>
      </c>
      <c r="G180" s="77"/>
      <c r="H180" s="12"/>
    </row>
    <row r="181" spans="1:8" ht="12" customHeight="1">
      <c r="A181" s="25"/>
      <c r="B181" s="32"/>
      <c r="C181" s="83"/>
      <c r="D181" s="12"/>
      <c r="E181" s="12"/>
      <c r="F181" s="37"/>
      <c r="G181" s="77"/>
      <c r="H181" s="12"/>
    </row>
    <row r="182" spans="1:8" ht="12" customHeight="1">
      <c r="A182" s="200"/>
      <c r="B182" s="32">
        <v>75011</v>
      </c>
      <c r="C182" s="199"/>
      <c r="D182" s="68" t="s">
        <v>56</v>
      </c>
      <c r="E182" s="68"/>
      <c r="F182" s="38">
        <f>SUM(F186)</f>
        <v>287500</v>
      </c>
      <c r="G182" s="77"/>
      <c r="H182" s="12"/>
    </row>
    <row r="183" spans="1:8" ht="12" customHeight="1">
      <c r="A183" s="25"/>
      <c r="B183" s="32"/>
      <c r="C183" s="83"/>
      <c r="D183" s="12"/>
      <c r="E183" s="12"/>
      <c r="F183" s="37"/>
      <c r="G183" s="77"/>
      <c r="H183" s="12"/>
    </row>
    <row r="184" spans="1:8" ht="12" customHeight="1">
      <c r="A184" s="25"/>
      <c r="B184" s="32"/>
      <c r="C184" s="79">
        <v>2010</v>
      </c>
      <c r="D184" s="12" t="s">
        <v>42</v>
      </c>
      <c r="E184" s="12"/>
      <c r="F184" s="37"/>
      <c r="G184" s="77"/>
      <c r="H184" s="12"/>
    </row>
    <row r="185" spans="1:8" ht="12" customHeight="1">
      <c r="A185" s="25"/>
      <c r="B185" s="32"/>
      <c r="C185" s="79"/>
      <c r="D185" s="12" t="s">
        <v>43</v>
      </c>
      <c r="E185" s="12"/>
      <c r="F185" s="37"/>
      <c r="G185" s="77"/>
      <c r="H185" s="12"/>
    </row>
    <row r="186" spans="1:8" ht="12" customHeight="1" thickBot="1">
      <c r="A186" s="72"/>
      <c r="B186" s="75"/>
      <c r="C186" s="201"/>
      <c r="D186" s="74" t="s">
        <v>44</v>
      </c>
      <c r="E186" s="74"/>
      <c r="F186" s="84">
        <v>287500</v>
      </c>
      <c r="G186" s="77"/>
      <c r="H186" s="12"/>
    </row>
    <row r="187" spans="1:8" ht="12" customHeight="1" thickTop="1">
      <c r="A187" s="25"/>
      <c r="B187" s="32"/>
      <c r="C187" s="83"/>
      <c r="D187" s="12"/>
      <c r="E187" s="12"/>
      <c r="F187" s="37"/>
      <c r="G187" s="77"/>
      <c r="H187" s="12"/>
    </row>
    <row r="188" spans="1:8" ht="12" customHeight="1">
      <c r="A188" s="25">
        <v>751</v>
      </c>
      <c r="B188" s="32"/>
      <c r="C188" s="83"/>
      <c r="D188" s="12" t="s">
        <v>46</v>
      </c>
      <c r="E188" s="12"/>
      <c r="F188" s="37"/>
      <c r="G188" s="77"/>
      <c r="H188" s="12"/>
    </row>
    <row r="189" spans="1:8" ht="12" customHeight="1">
      <c r="A189" s="25"/>
      <c r="B189" s="71"/>
      <c r="C189" s="199"/>
      <c r="D189" s="68" t="s">
        <v>47</v>
      </c>
      <c r="E189" s="68"/>
      <c r="F189" s="38">
        <f>SUM(F192)</f>
        <v>6450</v>
      </c>
      <c r="G189" s="77"/>
      <c r="H189" s="12"/>
    </row>
    <row r="190" spans="1:8" ht="12" customHeight="1">
      <c r="A190" s="25"/>
      <c r="B190" s="32"/>
      <c r="C190" s="83"/>
      <c r="D190" s="12"/>
      <c r="E190" s="12"/>
      <c r="F190" s="37"/>
      <c r="G190" s="77"/>
      <c r="H190" s="12"/>
    </row>
    <row r="191" spans="1:8" ht="12" customHeight="1">
      <c r="A191" s="25"/>
      <c r="B191" s="32">
        <v>75101</v>
      </c>
      <c r="C191" s="83"/>
      <c r="D191" s="12" t="s">
        <v>30</v>
      </c>
      <c r="E191" s="12"/>
      <c r="F191" s="37"/>
      <c r="G191" s="77"/>
      <c r="H191" s="12"/>
    </row>
    <row r="192" spans="1:8" ht="12" customHeight="1">
      <c r="A192" s="25"/>
      <c r="B192" s="32"/>
      <c r="C192" s="199"/>
      <c r="D192" s="68" t="s">
        <v>31</v>
      </c>
      <c r="E192" s="68"/>
      <c r="F192" s="38">
        <f>SUM(F196)</f>
        <v>6450</v>
      </c>
      <c r="G192" s="77"/>
      <c r="H192" s="12"/>
    </row>
    <row r="193" spans="1:8" ht="12" customHeight="1">
      <c r="A193" s="25"/>
      <c r="B193" s="32"/>
      <c r="C193" s="83"/>
      <c r="D193" s="12"/>
      <c r="E193" s="12"/>
      <c r="F193" s="37"/>
      <c r="G193" s="77"/>
      <c r="H193" s="12"/>
    </row>
    <row r="194" spans="1:8" ht="12" customHeight="1">
      <c r="A194" s="25"/>
      <c r="B194" s="32"/>
      <c r="C194" s="79">
        <v>2010</v>
      </c>
      <c r="D194" s="12" t="s">
        <v>42</v>
      </c>
      <c r="E194" s="12"/>
      <c r="F194" s="37"/>
      <c r="G194" s="77"/>
      <c r="H194" s="12"/>
    </row>
    <row r="195" spans="1:8" ht="12" customHeight="1">
      <c r="A195" s="25"/>
      <c r="B195" s="32"/>
      <c r="C195" s="79"/>
      <c r="D195" s="12" t="s">
        <v>43</v>
      </c>
      <c r="E195" s="12"/>
      <c r="F195" s="37"/>
      <c r="G195" s="77"/>
      <c r="H195" s="12"/>
    </row>
    <row r="196" spans="1:8" ht="12" customHeight="1" thickBot="1">
      <c r="A196" s="72"/>
      <c r="B196" s="75"/>
      <c r="C196" s="201"/>
      <c r="D196" s="74" t="s">
        <v>44</v>
      </c>
      <c r="E196" s="74"/>
      <c r="F196" s="84">
        <v>6450</v>
      </c>
      <c r="G196" s="77"/>
      <c r="H196" s="12"/>
    </row>
    <row r="197" spans="1:8" ht="12" customHeight="1" thickTop="1">
      <c r="A197" s="25"/>
      <c r="B197" s="24"/>
      <c r="C197" s="83"/>
      <c r="D197" s="12"/>
      <c r="E197" s="12"/>
      <c r="F197" s="37"/>
      <c r="G197" s="77"/>
      <c r="H197" s="12"/>
    </row>
    <row r="198" spans="1:8" ht="12" customHeight="1">
      <c r="A198" s="25">
        <v>752</v>
      </c>
      <c r="B198" s="33"/>
      <c r="C198" s="199"/>
      <c r="D198" s="68" t="s">
        <v>116</v>
      </c>
      <c r="E198" s="68"/>
      <c r="F198" s="38">
        <f>SUM(F200)</f>
        <v>500</v>
      </c>
      <c r="G198" s="77"/>
      <c r="H198" s="12"/>
    </row>
    <row r="199" spans="1:8" ht="12" customHeight="1">
      <c r="A199" s="25"/>
      <c r="B199" s="24"/>
      <c r="C199" s="82"/>
      <c r="D199" s="70"/>
      <c r="E199" s="70"/>
      <c r="F199" s="203"/>
      <c r="G199" s="77"/>
      <c r="H199" s="12"/>
    </row>
    <row r="200" spans="1:8" ht="12" customHeight="1">
      <c r="A200" s="25"/>
      <c r="B200" s="32">
        <v>75212</v>
      </c>
      <c r="C200" s="199"/>
      <c r="D200" s="68" t="s">
        <v>117</v>
      </c>
      <c r="E200" s="68"/>
      <c r="F200" s="38">
        <f>SUM(F204)</f>
        <v>500</v>
      </c>
      <c r="G200" s="77"/>
      <c r="H200" s="12"/>
    </row>
    <row r="201" spans="1:8" ht="12" customHeight="1">
      <c r="A201" s="25"/>
      <c r="B201" s="32"/>
      <c r="C201" s="83"/>
      <c r="D201" s="12"/>
      <c r="E201" s="12"/>
      <c r="F201" s="37"/>
      <c r="G201" s="77"/>
      <c r="H201" s="12"/>
    </row>
    <row r="202" spans="1:8" ht="12" customHeight="1">
      <c r="A202" s="25"/>
      <c r="B202" s="24"/>
      <c r="C202" s="79">
        <v>2010</v>
      </c>
      <c r="D202" s="12" t="s">
        <v>42</v>
      </c>
      <c r="E202" s="12"/>
      <c r="F202" s="37"/>
      <c r="G202" s="77"/>
      <c r="H202" s="12"/>
    </row>
    <row r="203" spans="1:8" ht="12" customHeight="1">
      <c r="A203" s="25"/>
      <c r="B203" s="24"/>
      <c r="C203" s="79"/>
      <c r="D203" s="12" t="s">
        <v>43</v>
      </c>
      <c r="E203" s="12"/>
      <c r="F203" s="37"/>
      <c r="G203" s="77"/>
      <c r="H203" s="12"/>
    </row>
    <row r="204" spans="1:8" ht="12" customHeight="1" thickBot="1">
      <c r="A204" s="72"/>
      <c r="B204" s="73"/>
      <c r="C204" s="201"/>
      <c r="D204" s="74" t="s">
        <v>44</v>
      </c>
      <c r="E204" s="74"/>
      <c r="F204" s="84">
        <v>500</v>
      </c>
      <c r="G204" s="77"/>
      <c r="H204" s="12"/>
    </row>
    <row r="205" spans="1:8" ht="12" customHeight="1" thickTop="1">
      <c r="A205" s="25"/>
      <c r="B205" s="24"/>
      <c r="C205" s="83"/>
      <c r="D205" s="12"/>
      <c r="E205" s="12"/>
      <c r="F205" s="37"/>
      <c r="G205" s="77"/>
      <c r="H205" s="12"/>
    </row>
    <row r="206" spans="1:8" ht="12" customHeight="1">
      <c r="A206" s="25">
        <v>754</v>
      </c>
      <c r="B206" s="32"/>
      <c r="C206" s="83"/>
      <c r="D206" s="12" t="s">
        <v>19</v>
      </c>
      <c r="E206" s="12"/>
      <c r="F206" s="37"/>
      <c r="G206" s="77"/>
      <c r="H206" s="12"/>
    </row>
    <row r="207" spans="1:8" ht="12" customHeight="1">
      <c r="A207" s="25"/>
      <c r="B207" s="71"/>
      <c r="C207" s="199"/>
      <c r="D207" s="68" t="s">
        <v>20</v>
      </c>
      <c r="E207" s="68"/>
      <c r="F207" s="38">
        <f>SUM(F209)</f>
        <v>2000</v>
      </c>
      <c r="G207" s="77"/>
      <c r="H207" s="12"/>
    </row>
    <row r="208" spans="1:8" ht="12" customHeight="1">
      <c r="A208" s="25"/>
      <c r="B208" s="32"/>
      <c r="C208" s="83"/>
      <c r="D208" s="12"/>
      <c r="E208" s="12"/>
      <c r="F208" s="37"/>
      <c r="G208" s="77"/>
      <c r="H208" s="12"/>
    </row>
    <row r="209" spans="1:8" ht="12" customHeight="1">
      <c r="A209" s="25"/>
      <c r="B209" s="32">
        <v>75414</v>
      </c>
      <c r="C209" s="199"/>
      <c r="D209" s="68" t="s">
        <v>32</v>
      </c>
      <c r="E209" s="68"/>
      <c r="F209" s="38">
        <f>SUM(F213)</f>
        <v>2000</v>
      </c>
      <c r="G209" s="77"/>
      <c r="H209" s="12"/>
    </row>
    <row r="210" spans="1:8" ht="12" customHeight="1">
      <c r="A210" s="25"/>
      <c r="B210" s="32"/>
      <c r="C210" s="83"/>
      <c r="D210" s="12"/>
      <c r="E210" s="12"/>
      <c r="F210" s="37"/>
      <c r="G210" s="77"/>
      <c r="H210" s="12"/>
    </row>
    <row r="211" spans="1:8" ht="12" customHeight="1">
      <c r="A211" s="25"/>
      <c r="B211" s="32"/>
      <c r="C211" s="79">
        <v>2010</v>
      </c>
      <c r="D211" s="12" t="s">
        <v>42</v>
      </c>
      <c r="E211" s="12"/>
      <c r="F211" s="37"/>
      <c r="G211" s="77"/>
      <c r="H211" s="12"/>
    </row>
    <row r="212" spans="1:8" ht="12" customHeight="1">
      <c r="A212" s="25"/>
      <c r="B212" s="32"/>
      <c r="C212" s="79"/>
      <c r="D212" s="12" t="s">
        <v>43</v>
      </c>
      <c r="E212" s="12"/>
      <c r="F212" s="37"/>
      <c r="G212" s="77"/>
      <c r="H212" s="12"/>
    </row>
    <row r="213" spans="1:8" ht="12" customHeight="1" thickBot="1">
      <c r="A213" s="72"/>
      <c r="B213" s="75"/>
      <c r="C213" s="201"/>
      <c r="D213" s="74" t="s">
        <v>44</v>
      </c>
      <c r="E213" s="74"/>
      <c r="F213" s="84">
        <v>2000</v>
      </c>
      <c r="G213" s="77"/>
      <c r="H213" s="12"/>
    </row>
    <row r="214" spans="1:8" ht="12" customHeight="1" thickTop="1">
      <c r="A214" s="25"/>
      <c r="B214" s="32"/>
      <c r="C214" s="83"/>
      <c r="D214" s="12"/>
      <c r="E214" s="12"/>
      <c r="F214" s="37"/>
      <c r="G214" s="77"/>
      <c r="H214" s="12"/>
    </row>
    <row r="215" spans="1:8" ht="12" customHeight="1">
      <c r="A215" s="202">
        <v>852</v>
      </c>
      <c r="B215" s="71"/>
      <c r="C215" s="199"/>
      <c r="D215" s="68" t="s">
        <v>104</v>
      </c>
      <c r="E215" s="68"/>
      <c r="F215" s="38">
        <f>SUM(F217,F224,F231,F237,F243,)</f>
        <v>8679000</v>
      </c>
      <c r="G215" s="77"/>
      <c r="H215" s="12"/>
    </row>
    <row r="216" spans="1:8" ht="12" customHeight="1">
      <c r="A216" s="202"/>
      <c r="B216" s="32"/>
      <c r="C216" s="83"/>
      <c r="D216" s="12"/>
      <c r="E216" s="12"/>
      <c r="F216" s="37"/>
      <c r="G216" s="77"/>
      <c r="H216" s="12"/>
    </row>
    <row r="217" spans="1:8" ht="12" customHeight="1">
      <c r="A217" s="202"/>
      <c r="B217" s="32">
        <v>85203</v>
      </c>
      <c r="C217" s="199"/>
      <c r="D217" s="68" t="s">
        <v>112</v>
      </c>
      <c r="E217" s="68"/>
      <c r="F217" s="38">
        <f>SUM(F221)</f>
        <v>112000</v>
      </c>
      <c r="G217" s="77"/>
      <c r="H217" s="12"/>
    </row>
    <row r="218" spans="1:8" ht="12" customHeight="1">
      <c r="A218" s="202"/>
      <c r="B218" s="79"/>
      <c r="C218" s="83"/>
      <c r="D218" s="12"/>
      <c r="E218" s="12"/>
      <c r="F218" s="37"/>
      <c r="G218" s="77"/>
      <c r="H218" s="12"/>
    </row>
    <row r="219" spans="1:8" ht="12" customHeight="1">
      <c r="A219" s="202"/>
      <c r="B219" s="79"/>
      <c r="C219" s="79">
        <v>2010</v>
      </c>
      <c r="D219" s="12" t="s">
        <v>42</v>
      </c>
      <c r="E219" s="12"/>
      <c r="F219" s="37"/>
      <c r="G219" s="77"/>
      <c r="H219" s="12"/>
    </row>
    <row r="220" spans="1:8" ht="12" customHeight="1">
      <c r="A220" s="202"/>
      <c r="B220" s="79"/>
      <c r="C220" s="79"/>
      <c r="D220" s="12" t="s">
        <v>43</v>
      </c>
      <c r="E220" s="12"/>
      <c r="F220" s="37"/>
      <c r="G220" s="77"/>
      <c r="H220" s="12"/>
    </row>
    <row r="221" spans="1:8" ht="12" customHeight="1">
      <c r="A221" s="202"/>
      <c r="B221" s="80"/>
      <c r="C221" s="80"/>
      <c r="D221" s="68" t="s">
        <v>44</v>
      </c>
      <c r="E221" s="68"/>
      <c r="F221" s="38">
        <v>112000</v>
      </c>
      <c r="G221" s="77"/>
      <c r="H221" s="12"/>
    </row>
    <row r="222" spans="1:8" ht="12" customHeight="1">
      <c r="A222" s="202"/>
      <c r="B222" s="78"/>
      <c r="C222" s="76"/>
      <c r="D222" s="69"/>
      <c r="E222" s="70"/>
      <c r="F222" s="203"/>
      <c r="G222" s="77"/>
      <c r="H222" s="12"/>
    </row>
    <row r="223" spans="1:8" ht="12" customHeight="1">
      <c r="A223" s="202"/>
      <c r="B223" s="79"/>
      <c r="C223" s="32"/>
      <c r="D223" s="24" t="s">
        <v>14</v>
      </c>
      <c r="E223" s="12"/>
      <c r="F223" s="37"/>
      <c r="G223" s="77"/>
      <c r="H223" s="12"/>
    </row>
    <row r="224" spans="1:8" ht="12" customHeight="1">
      <c r="A224" s="202"/>
      <c r="B224" s="79">
        <v>85212</v>
      </c>
      <c r="C224" s="71"/>
      <c r="D224" s="33" t="s">
        <v>15</v>
      </c>
      <c r="E224" s="68"/>
      <c r="F224" s="38">
        <f>SUM(F228)</f>
        <v>7876000</v>
      </c>
      <c r="G224" s="77"/>
      <c r="H224" s="12"/>
    </row>
    <row r="225" spans="1:8" ht="12" customHeight="1">
      <c r="A225" s="202"/>
      <c r="B225" s="79"/>
      <c r="C225" s="32"/>
      <c r="D225" s="69"/>
      <c r="E225" s="12"/>
      <c r="F225" s="37"/>
      <c r="G225" s="77"/>
      <c r="H225" s="12"/>
    </row>
    <row r="226" spans="1:8" ht="12" customHeight="1">
      <c r="A226" s="202"/>
      <c r="B226" s="79"/>
      <c r="C226" s="79">
        <v>2010</v>
      </c>
      <c r="D226" s="12" t="s">
        <v>42</v>
      </c>
      <c r="E226" s="12"/>
      <c r="F226" s="37"/>
      <c r="G226" s="77"/>
      <c r="H226" s="12"/>
    </row>
    <row r="227" spans="1:8" ht="12" customHeight="1">
      <c r="A227" s="335"/>
      <c r="B227" s="79"/>
      <c r="C227" s="79"/>
      <c r="D227" s="12" t="s">
        <v>43</v>
      </c>
      <c r="E227" s="12"/>
      <c r="F227" s="37"/>
      <c r="G227" s="77"/>
      <c r="H227" s="12"/>
    </row>
    <row r="228" spans="1:8" ht="12" customHeight="1">
      <c r="A228" s="335"/>
      <c r="B228" s="80"/>
      <c r="C228" s="80"/>
      <c r="D228" s="68" t="s">
        <v>44</v>
      </c>
      <c r="E228" s="68"/>
      <c r="F228" s="38">
        <v>7876000</v>
      </c>
      <c r="G228" s="77"/>
      <c r="H228" s="12"/>
    </row>
    <row r="229" spans="1:8" ht="12" customHeight="1">
      <c r="A229" s="335"/>
      <c r="B229" s="79"/>
      <c r="C229" s="83"/>
      <c r="D229" s="12"/>
      <c r="E229" s="12"/>
      <c r="F229" s="37"/>
      <c r="G229" s="77"/>
      <c r="H229" s="12"/>
    </row>
    <row r="230" spans="1:8" ht="12" customHeight="1">
      <c r="A230" s="335"/>
      <c r="B230" s="79">
        <v>85213</v>
      </c>
      <c r="C230" s="83"/>
      <c r="D230" s="12" t="s">
        <v>96</v>
      </c>
      <c r="E230" s="12"/>
      <c r="F230" s="37"/>
      <c r="G230" s="77"/>
      <c r="H230" s="12"/>
    </row>
    <row r="231" spans="1:8" ht="12" customHeight="1">
      <c r="A231" s="25"/>
      <c r="B231" s="79"/>
      <c r="C231" s="199"/>
      <c r="D231" s="337" t="s">
        <v>97</v>
      </c>
      <c r="E231" s="334"/>
      <c r="F231" s="38">
        <f>SUM(F235)</f>
        <v>88000</v>
      </c>
      <c r="G231" s="77"/>
      <c r="H231" s="12"/>
    </row>
    <row r="232" spans="1:8" ht="12" customHeight="1">
      <c r="A232" s="25"/>
      <c r="B232" s="79"/>
      <c r="C232" s="83"/>
      <c r="D232" s="12"/>
      <c r="E232" s="12"/>
      <c r="F232" s="37"/>
      <c r="G232" s="77"/>
      <c r="H232" s="12"/>
    </row>
    <row r="233" spans="1:8" ht="12" customHeight="1">
      <c r="A233" s="25"/>
      <c r="B233" s="79"/>
      <c r="C233" s="79">
        <v>2010</v>
      </c>
      <c r="D233" s="12" t="s">
        <v>42</v>
      </c>
      <c r="E233" s="12"/>
      <c r="F233" s="37"/>
      <c r="G233" s="77"/>
      <c r="H233" s="12"/>
    </row>
    <row r="234" spans="1:8" ht="12" customHeight="1">
      <c r="A234" s="25"/>
      <c r="B234" s="79"/>
      <c r="C234" s="79"/>
      <c r="D234" s="12" t="s">
        <v>43</v>
      </c>
      <c r="E234" s="12"/>
      <c r="F234" s="37"/>
      <c r="G234" s="77"/>
      <c r="H234" s="12"/>
    </row>
    <row r="235" spans="1:8" ht="12" customHeight="1">
      <c r="A235" s="25"/>
      <c r="B235" s="80"/>
      <c r="C235" s="80"/>
      <c r="D235" s="68" t="s">
        <v>44</v>
      </c>
      <c r="E235" s="68"/>
      <c r="F235" s="38">
        <v>88000</v>
      </c>
      <c r="G235" s="77"/>
      <c r="H235" s="12"/>
    </row>
    <row r="236" spans="1:8" ht="12" customHeight="1">
      <c r="A236" s="25"/>
      <c r="B236" s="79"/>
      <c r="C236" s="83"/>
      <c r="D236" s="12"/>
      <c r="E236" s="12"/>
      <c r="F236" s="37"/>
      <c r="G236" s="77"/>
      <c r="H236" s="12"/>
    </row>
    <row r="237" spans="1:8" ht="12" customHeight="1">
      <c r="A237" s="25"/>
      <c r="B237" s="79">
        <v>85214</v>
      </c>
      <c r="C237" s="199"/>
      <c r="D237" s="68" t="s">
        <v>45</v>
      </c>
      <c r="E237" s="68"/>
      <c r="F237" s="38">
        <f>SUM(F241)</f>
        <v>479000</v>
      </c>
      <c r="G237" s="12"/>
      <c r="H237" s="12"/>
    </row>
    <row r="238" spans="1:8" ht="12" customHeight="1">
      <c r="A238" s="25"/>
      <c r="B238" s="79"/>
      <c r="C238" s="83"/>
      <c r="D238" s="12"/>
      <c r="E238" s="12"/>
      <c r="F238" s="37"/>
      <c r="G238" s="77"/>
      <c r="H238" s="12"/>
    </row>
    <row r="239" spans="1:8" ht="12" customHeight="1">
      <c r="A239" s="25"/>
      <c r="B239" s="79"/>
      <c r="C239" s="79">
        <v>2010</v>
      </c>
      <c r="D239" s="12" t="s">
        <v>42</v>
      </c>
      <c r="E239" s="12"/>
      <c r="F239" s="37"/>
      <c r="G239" s="77"/>
      <c r="H239" s="12"/>
    </row>
    <row r="240" spans="1:8" ht="12" customHeight="1">
      <c r="A240" s="25"/>
      <c r="B240" s="79"/>
      <c r="C240" s="79"/>
      <c r="D240" s="12" t="s">
        <v>43</v>
      </c>
      <c r="E240" s="12"/>
      <c r="F240" s="37"/>
      <c r="G240" s="77"/>
      <c r="H240" s="12"/>
    </row>
    <row r="241" spans="1:8" ht="12" customHeight="1">
      <c r="A241" s="25"/>
      <c r="B241" s="80"/>
      <c r="C241" s="80"/>
      <c r="D241" s="68" t="s">
        <v>44</v>
      </c>
      <c r="E241" s="68"/>
      <c r="F241" s="38">
        <v>479000</v>
      </c>
      <c r="G241" s="77"/>
      <c r="H241" s="12"/>
    </row>
    <row r="242" spans="1:8" ht="12" customHeight="1">
      <c r="A242" s="25"/>
      <c r="B242" s="32"/>
      <c r="C242" s="83"/>
      <c r="D242" s="12"/>
      <c r="E242" s="12"/>
      <c r="F242" s="37"/>
      <c r="G242" s="77"/>
      <c r="H242" s="12"/>
    </row>
    <row r="243" spans="1:8" ht="12" customHeight="1">
      <c r="A243" s="25"/>
      <c r="B243" s="32">
        <v>85228</v>
      </c>
      <c r="C243" s="199"/>
      <c r="D243" s="68" t="s">
        <v>109</v>
      </c>
      <c r="E243" s="68"/>
      <c r="F243" s="38">
        <f>SUM(F247)</f>
        <v>124000</v>
      </c>
      <c r="G243" s="77"/>
      <c r="H243" s="12"/>
    </row>
    <row r="244" spans="1:8" ht="12" customHeight="1">
      <c r="A244" s="25"/>
      <c r="B244" s="32"/>
      <c r="C244" s="83"/>
      <c r="D244" s="12"/>
      <c r="E244" s="12"/>
      <c r="F244" s="37"/>
      <c r="G244" s="77"/>
      <c r="H244" s="12"/>
    </row>
    <row r="245" spans="1:8" ht="12" customHeight="1">
      <c r="A245" s="25"/>
      <c r="B245" s="32"/>
      <c r="C245" s="79">
        <v>2010</v>
      </c>
      <c r="D245" s="12" t="s">
        <v>42</v>
      </c>
      <c r="E245" s="12"/>
      <c r="F245" s="37"/>
      <c r="G245" s="77"/>
      <c r="H245" s="12"/>
    </row>
    <row r="246" spans="1:8" ht="12" customHeight="1">
      <c r="A246" s="25"/>
      <c r="B246" s="32"/>
      <c r="C246" s="79"/>
      <c r="D246" s="12" t="s">
        <v>43</v>
      </c>
      <c r="E246" s="12"/>
      <c r="F246" s="37"/>
      <c r="G246" s="77"/>
      <c r="H246" s="12"/>
    </row>
    <row r="247" spans="1:8" ht="12" customHeight="1" thickBot="1">
      <c r="A247" s="26"/>
      <c r="B247" s="28"/>
      <c r="C247" s="81"/>
      <c r="D247" s="23" t="s">
        <v>44</v>
      </c>
      <c r="E247" s="204"/>
      <c r="F247" s="39">
        <v>124000</v>
      </c>
      <c r="G247" s="77"/>
      <c r="H247" s="12"/>
    </row>
    <row r="248" spans="1:8" ht="12" customHeight="1">
      <c r="A248" s="235"/>
      <c r="B248" s="236"/>
      <c r="C248" s="109"/>
      <c r="D248" s="110"/>
      <c r="E248" s="110"/>
      <c r="F248" s="237"/>
      <c r="G248" s="77"/>
      <c r="H248" s="12"/>
    </row>
    <row r="249" spans="1:8" s="16" customFormat="1" ht="14.25" customHeight="1" thickBot="1">
      <c r="A249" s="10"/>
      <c r="B249" s="9"/>
      <c r="C249" s="205"/>
      <c r="D249" s="180" t="s">
        <v>6</v>
      </c>
      <c r="E249" s="8"/>
      <c r="F249" s="181">
        <f>SUM(F215,F207,F198,F189,F180,)</f>
        <v>8975450</v>
      </c>
      <c r="G249" s="15"/>
      <c r="H249" s="3"/>
    </row>
    <row r="250" spans="1:8" ht="33.75" customHeight="1">
      <c r="A250" s="330" t="s">
        <v>91</v>
      </c>
      <c r="B250" s="330"/>
      <c r="C250" s="330"/>
      <c r="D250" s="330"/>
      <c r="E250" s="330"/>
      <c r="F250" s="330"/>
      <c r="G250" s="295"/>
      <c r="H250" s="12"/>
    </row>
    <row r="251" spans="1:8" s="250" customFormat="1" ht="14.25" customHeight="1" thickBot="1">
      <c r="A251" s="20"/>
      <c r="B251" s="295"/>
      <c r="C251" s="295"/>
      <c r="D251" s="295"/>
      <c r="E251" s="295"/>
      <c r="F251" s="91" t="s">
        <v>57</v>
      </c>
      <c r="G251" s="297"/>
      <c r="H251" s="279"/>
    </row>
    <row r="252" spans="1:8" s="240" customFormat="1" ht="14.25" customHeight="1">
      <c r="A252" s="351" t="s">
        <v>224</v>
      </c>
      <c r="B252" s="353" t="s">
        <v>7</v>
      </c>
      <c r="C252" s="355" t="s">
        <v>8</v>
      </c>
      <c r="D252" s="356"/>
      <c r="E252" s="357"/>
      <c r="F252" s="338" t="s">
        <v>191</v>
      </c>
      <c r="G252" s="238"/>
      <c r="H252" s="239"/>
    </row>
    <row r="253" spans="1:8" s="95" customFormat="1" ht="14.25" customHeight="1" thickBot="1">
      <c r="A253" s="352"/>
      <c r="B253" s="354"/>
      <c r="C253" s="358"/>
      <c r="D253" s="359"/>
      <c r="E253" s="360"/>
      <c r="F253" s="339"/>
      <c r="G253" s="94"/>
      <c r="H253" s="94"/>
    </row>
    <row r="254" spans="1:8" ht="14.25" customHeight="1">
      <c r="A254" s="45">
        <v>1</v>
      </c>
      <c r="B254" s="30">
        <v>2</v>
      </c>
      <c r="C254" s="30">
        <v>3</v>
      </c>
      <c r="D254" s="27"/>
      <c r="E254" s="44"/>
      <c r="F254" s="34">
        <v>4</v>
      </c>
      <c r="G254" s="277"/>
      <c r="H254" s="12"/>
    </row>
    <row r="255" spans="1:8" s="59" customFormat="1" ht="14.25" customHeight="1">
      <c r="A255" s="176"/>
      <c r="B255" s="47"/>
      <c r="C255" s="55"/>
      <c r="D255" s="47"/>
      <c r="E255" s="47"/>
      <c r="F255" s="175"/>
      <c r="G255" s="47"/>
      <c r="H255" s="47"/>
    </row>
    <row r="256" spans="1:8" s="59" customFormat="1" ht="14.25" customHeight="1">
      <c r="A256" s="167">
        <v>600</v>
      </c>
      <c r="B256" s="50"/>
      <c r="C256" s="174" t="s">
        <v>226</v>
      </c>
      <c r="D256" s="50"/>
      <c r="E256" s="50"/>
      <c r="F256" s="49">
        <f>SUM(F258)</f>
        <v>205000</v>
      </c>
      <c r="G256" s="47"/>
      <c r="H256" s="47"/>
    </row>
    <row r="257" spans="1:8" s="59" customFormat="1" ht="14.25" customHeight="1">
      <c r="A257" s="167"/>
      <c r="B257" s="47"/>
      <c r="C257" s="55"/>
      <c r="D257" s="47"/>
      <c r="E257" s="47"/>
      <c r="F257" s="175"/>
      <c r="G257" s="47"/>
      <c r="H257" s="47"/>
    </row>
    <row r="258" spans="1:8" s="59" customFormat="1" ht="14.25" customHeight="1" thickBot="1">
      <c r="A258" s="167"/>
      <c r="B258" s="292">
        <v>60014</v>
      </c>
      <c r="C258" s="55" t="s">
        <v>48</v>
      </c>
      <c r="D258" s="47"/>
      <c r="E258" s="47"/>
      <c r="F258" s="48">
        <v>205000</v>
      </c>
      <c r="G258" s="47"/>
      <c r="H258" s="47"/>
    </row>
    <row r="259" spans="1:8" ht="14.25" customHeight="1">
      <c r="A259" s="108"/>
      <c r="B259" s="109"/>
      <c r="C259" s="110"/>
      <c r="D259" s="110"/>
      <c r="E259" s="110"/>
      <c r="F259" s="111"/>
      <c r="G259" s="12"/>
      <c r="H259" s="12"/>
    </row>
    <row r="260" spans="1:8" s="16" customFormat="1" ht="14.25" customHeight="1" thickBot="1">
      <c r="A260" s="41"/>
      <c r="B260" s="210"/>
      <c r="C260" s="180" t="s">
        <v>6</v>
      </c>
      <c r="D260" s="180"/>
      <c r="E260" s="180"/>
      <c r="F260" s="181">
        <f>SUM(F256)</f>
        <v>205000</v>
      </c>
      <c r="G260" s="7"/>
      <c r="H260" s="3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</sheetData>
  <mergeCells count="25">
    <mergeCell ref="F4:F5"/>
    <mergeCell ref="A1:F1"/>
    <mergeCell ref="A120:A124"/>
    <mergeCell ref="C116:E116"/>
    <mergeCell ref="F54:F55"/>
    <mergeCell ref="B4:B5"/>
    <mergeCell ref="C4:E5"/>
    <mergeCell ref="A138:A142"/>
    <mergeCell ref="A54:A55"/>
    <mergeCell ref="B54:B55"/>
    <mergeCell ref="C54:E55"/>
    <mergeCell ref="A227:A230"/>
    <mergeCell ref="A2:F2"/>
    <mergeCell ref="D231:E231"/>
    <mergeCell ref="A250:F250"/>
    <mergeCell ref="D176:E177"/>
    <mergeCell ref="A174:F174"/>
    <mergeCell ref="A176:A177"/>
    <mergeCell ref="B176:B177"/>
    <mergeCell ref="C176:C177"/>
    <mergeCell ref="F176:F177"/>
    <mergeCell ref="A252:A253"/>
    <mergeCell ref="B252:B253"/>
    <mergeCell ref="C252:E253"/>
    <mergeCell ref="F252:F253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5" horizontalDpi="300" verticalDpi="300" orientation="portrait" paperSize="9" scale="86" r:id="rId1"/>
  <rowBreaks count="4" manualBreakCount="4">
    <brk id="51" max="5" man="1"/>
    <brk id="115" max="5" man="1"/>
    <brk id="173" max="5" man="1"/>
    <brk id="2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2005-04-05T06:21:24Z</dcterms:modified>
  <cp:category/>
  <cp:version/>
  <cp:contentType/>
  <cp:contentStatus/>
</cp:coreProperties>
</file>