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Inwestycje" sheetId="1" r:id="rId1"/>
  </sheets>
  <definedNames>
    <definedName name="_xlnm.Print_Area" localSheetId="0">'Inwestycje'!$A$1:$L$88</definedName>
  </definedNames>
  <calcPr fullCalcOnLoad="1" fullPrecision="0"/>
</workbook>
</file>

<file path=xl/sharedStrings.xml><?xml version="1.0" encoding="utf-8"?>
<sst xmlns="http://schemas.openxmlformats.org/spreadsheetml/2006/main" count="204" uniqueCount="146">
  <si>
    <t>Uwagi</t>
  </si>
  <si>
    <t>1.750.000 (GFOŚiGW)</t>
  </si>
  <si>
    <t>490.000 (GFOŚiGW)</t>
  </si>
  <si>
    <t>600.000 (GFOŚiGW)</t>
  </si>
  <si>
    <t>Porozumienie z Sołectwem Pilchowo</t>
  </si>
  <si>
    <t>20.000 (GFOŚiGW)</t>
  </si>
  <si>
    <t>36.000 (GFOŚiGW)</t>
  </si>
  <si>
    <t xml:space="preserve">1.Konopnickiej 16 (50.000)                         2.Grunwaldzka 2 (50.000)                            3.Kościuszki 1 (42.000)                                 4.Robotnicza 19-29 (71.950)                       5.Boh.Westerp. 13,15,17 (170.950)                                     </t>
  </si>
  <si>
    <t>80.000 (GFOŚiGW)</t>
  </si>
  <si>
    <r>
      <t xml:space="preserve">t </t>
    </r>
    <r>
      <rPr>
        <sz val="10"/>
        <rFont val="Arial"/>
        <family val="2"/>
      </rPr>
      <t>6068 - 64.587 zł</t>
    </r>
    <r>
      <rPr>
        <sz val="10"/>
        <rFont val="Syastro"/>
        <family val="0"/>
      </rPr>
      <t xml:space="preserve">                                 t </t>
    </r>
    <r>
      <rPr>
        <sz val="10"/>
        <rFont val="Arial"/>
        <family val="2"/>
      </rPr>
      <t>6069 - 21.529 zł</t>
    </r>
  </si>
  <si>
    <t>55.000 (GFOŚiGW)</t>
  </si>
  <si>
    <t>100.000 (GFOŚiGW)</t>
  </si>
  <si>
    <t>7.665.000 (GFOŚiGW)               9.000.000 (PHARE)                  10.000.000 (WFOŚiGW)</t>
  </si>
  <si>
    <t xml:space="preserve">Kresowa 19 - 62.803                                   Kołłątaja 8 - 129.192                                         wymiana okien - 138.005                        </t>
  </si>
  <si>
    <t>Dotacja dla ZGKiM                                                                                         - zakup pojemników do selektywnej zbiórki odpadów na cmentarzach</t>
  </si>
  <si>
    <t>70.000 (GFOŚiGW)</t>
  </si>
  <si>
    <t>Partycypacja w budowie sieci wodociągowej w Uniemyślu (dz. nr 40/4)</t>
  </si>
  <si>
    <t>L.p.</t>
  </si>
  <si>
    <t>Roz-dział</t>
  </si>
  <si>
    <t>Para-graf</t>
  </si>
  <si>
    <t>Nazwa zadania inwestycyjnego</t>
  </si>
  <si>
    <t>Okres realizacji</t>
  </si>
  <si>
    <t>Podmiot wykonujący</t>
  </si>
  <si>
    <t>Planowane nakłady finansowe w 2004 roku</t>
  </si>
  <si>
    <t>Wykonanie                                [ zł ]</t>
  </si>
  <si>
    <t>Wykonanie                                   [ % ]</t>
  </si>
  <si>
    <t>Od</t>
  </si>
  <si>
    <t>Do</t>
  </si>
  <si>
    <t>BUDŻET</t>
  </si>
  <si>
    <t>GFOŚiGW</t>
  </si>
  <si>
    <t>Wydz. TI</t>
  </si>
  <si>
    <t>Wodociąg przesyłowy Tanowo - Pilchowo</t>
  </si>
  <si>
    <t>Modernizacja stacji uzdatniania wody w Trzebieży
- budowa zbiornika
- modernizacja</t>
  </si>
  <si>
    <t>3A</t>
  </si>
  <si>
    <t>3B</t>
  </si>
  <si>
    <t>Wodociąg w Starym Leśnie</t>
  </si>
  <si>
    <t>DZIAŁ 600 - TRANSPORT I ŁĄCZNOŚĆ</t>
  </si>
  <si>
    <t>Przebudowa ulicy dojazdowej do miejscowości Sierakowo</t>
  </si>
  <si>
    <t>Wydz. GKM</t>
  </si>
  <si>
    <t>Budowa parkingów przy kościele i cmentarzu w Niekłończycy - projekt</t>
  </si>
  <si>
    <t>Wykonanie studni chłonnych przy drogach gminnych</t>
  </si>
  <si>
    <t>DZIAŁ 630 - TURYSTYKA</t>
  </si>
  <si>
    <t>Kompleks rekreacyjno-wypoczynkowy w Trzebieży</t>
  </si>
  <si>
    <t>Wykup Ośrodka Wypoczynkowego "Bolesław Śmiały" w Trzebieży</t>
  </si>
  <si>
    <t>DZIAŁ 700 - GOSPODARKA MIESZKANIOWA</t>
  </si>
  <si>
    <t>Dotacja dla ZGKiM (remonty kapitalne dachów budynków komunalnych)</t>
  </si>
  <si>
    <t>ZGKiM</t>
  </si>
  <si>
    <t>DZIAŁ 710 - DZIAŁALNOŚĆ USŁUGOWA</t>
  </si>
  <si>
    <t>Wykup gruntu</t>
  </si>
  <si>
    <t>DZIAŁ 750 - ADMINISTRACJA PUBLICZNA</t>
  </si>
  <si>
    <t>Klimatyzacja sali sesyjnej Rady Miejskiej</t>
  </si>
  <si>
    <t>Komputeryzacja Urzędu Gminy</t>
  </si>
  <si>
    <t>DZIAŁ 754 - BEZPIECZEŃSTWO PUBLICZNE I OCHRONA PRZECIWPOŻAROWA</t>
  </si>
  <si>
    <t>Wykonanie inst. c.o. w obiektach OSP w Tanowie</t>
  </si>
  <si>
    <t>Przebudowa remizy OSP w Trzebieży</t>
  </si>
  <si>
    <t>Zakup samochodu służbowego dla Straży Miejskiej</t>
  </si>
  <si>
    <t>24A</t>
  </si>
  <si>
    <t>Zakup urządzeń do wykrywania metali</t>
  </si>
  <si>
    <t>DZIAŁ 801 - OŚWIATA I WYCHOWANIE</t>
  </si>
  <si>
    <t xml:space="preserve">Gimnazjum w Trzebieży                                         </t>
  </si>
  <si>
    <t>Docieplenie dachu budynku Klubu Nauczyciela</t>
  </si>
  <si>
    <t>DZIAŁ 852 - POMOC SPOŁECZNA</t>
  </si>
  <si>
    <t>Zakup centrali telefonicznej dla OPS w Policach</t>
  </si>
  <si>
    <t>OPS</t>
  </si>
  <si>
    <t>27A</t>
  </si>
  <si>
    <t>Zakup sprzętu komputerowego dla OPS w Policach</t>
  </si>
  <si>
    <t>DZIAŁ 900 - GOSPODARKA KOMUNALNA I OCHRONA ŚRODOWISKA</t>
  </si>
  <si>
    <t>6050              6052</t>
  </si>
  <si>
    <t xml:space="preserve">Transgraniczna ochrona zasobów wód podziemnych                                                        - Kanalizacja gminy Police                               </t>
  </si>
  <si>
    <t xml:space="preserve">Partycypacja w budowie sieci wodociągowej w Tanowie                                                            (Społeczny Komitet Budowy Uzbrojenia Działek Budowlanych) </t>
  </si>
  <si>
    <t>Zwrot części nakładów na modernizację ogrzewania mieszkań (osoby fiz.) oraz na modernizację ogrzewania budynków jedn. organizacyjnych</t>
  </si>
  <si>
    <t>Wydz. OŚ</t>
  </si>
  <si>
    <t>ZOiSOK</t>
  </si>
  <si>
    <t>40A</t>
  </si>
  <si>
    <t>PP nr 6 w Policach</t>
  </si>
  <si>
    <t>PP nr 9 w Policach</t>
  </si>
  <si>
    <t>PP nr 11 w Policach</t>
  </si>
  <si>
    <t>45A</t>
  </si>
  <si>
    <t>Wykup terenu pod cmentarz komunalny w Policach</t>
  </si>
  <si>
    <t>DZIAŁ 921 - KULTURA I OCHRONA DZIEDZICTWA NARODOWEGO</t>
  </si>
  <si>
    <t>Dotacja dla MOK (zakup sprzętu nagłaśniającego)</t>
  </si>
  <si>
    <t>MOK</t>
  </si>
  <si>
    <t>54A</t>
  </si>
  <si>
    <t xml:space="preserve">DZIAŁ 926 - KULTURA FIZYCZNA I SPORT </t>
  </si>
  <si>
    <t>Zakup zestawów komputerowych, programów księgowych oraz kserokopiarki na potrzeby Ośrodka Sportu i Rekreacji w Policach</t>
  </si>
  <si>
    <t>OSiR</t>
  </si>
  <si>
    <t>Zagospodarowanie terenu przy świetlicy sołectwa w Dębostrowie</t>
  </si>
  <si>
    <t>Uzupełnienie oświetlenia w sołectwach</t>
  </si>
  <si>
    <t>DZIAŁ 400 - WYTWARZANIE I ZAOPATRYWANIE W  ENERGIĘ ELEKTRYCZNĄ , GAZ I WODĘ</t>
  </si>
  <si>
    <t>Stacja uzdatniania wody przy ul.Grzybowej w Policach</t>
  </si>
  <si>
    <t>Wydz.TI</t>
  </si>
  <si>
    <t>Wodociąg w rejonie ul.Warszewskiej w Pilchowie</t>
  </si>
  <si>
    <t>Wydz.GKM</t>
  </si>
  <si>
    <t>Budowa ścieżek rowerowych na terenie gminy Police</t>
  </si>
  <si>
    <t>Modernizacja ul.Kwiatkowskiego w Trzebieży - projekt techniczny</t>
  </si>
  <si>
    <t>Budowa ścieżki rowerowej do ul.Wiejskiej w Pilchowie</t>
  </si>
  <si>
    <t>Modernizacja ul.Usługowej w Policach</t>
  </si>
  <si>
    <t>Wydz.GG</t>
  </si>
  <si>
    <t>Przebudowa budynków na ul.Niedziałkowskiego 12a i 12b w Policach</t>
  </si>
  <si>
    <t>Przebudowa budynków na ul.Bankowej 9 i 11 w Policach (projekt)</t>
  </si>
  <si>
    <t>Przebudowa byłego przedszkola na budynek mieszkalny                                           - ul.Zamenhofa w Policach</t>
  </si>
  <si>
    <t xml:space="preserve">Zakup akcji mającej powstać sp. pn. INFRAPARK POLICE SA   </t>
  </si>
  <si>
    <t>Wydz.DG</t>
  </si>
  <si>
    <t>17A</t>
  </si>
  <si>
    <t>Pokrycie kapitału zakładowego w części odpowiadającej udziałom obejmowanym przez Gminę Police w spółce Port Morski</t>
  </si>
  <si>
    <t>19A</t>
  </si>
  <si>
    <t>6068             6069</t>
  </si>
  <si>
    <t>Poprawa infrastruktury informatycznej Urzędu Gminy w Policach i wdrożenie systemu obiegu dokumentów</t>
  </si>
  <si>
    <t>Wydz.OR</t>
  </si>
  <si>
    <t>20A</t>
  </si>
  <si>
    <t>Dotacja dla Powiatu Polickiego na zakończenie budowy strażnicy Komendy Powiatowej Państwowej Straży Pożarnej</t>
  </si>
  <si>
    <t>Wydz.SO</t>
  </si>
  <si>
    <t>Zakup ubrań niepalnych i termoizolacyjnych dla Powiatowej Państwowej Straży Pożarnej</t>
  </si>
  <si>
    <t>Uzbrojenie terenu przy ul. Piłsudskiego w Policach (nowe osiedle)                                             - etap II (ul.Morelowa)</t>
  </si>
  <si>
    <t>Uzbrojenie terenu przy ul.Wiejskiej - Pilchowo</t>
  </si>
  <si>
    <t>Partycypacja w budowie sieci wodociągowej w Tanowie                                                                      (dz. 620/1, 620/3, 620/4, 620/5, 620/6)</t>
  </si>
  <si>
    <t>Partycypacja w budowie sieci wodociągowej w Węgorniku (dz. 9/23, 9/28)</t>
  </si>
  <si>
    <t xml:space="preserve">Partycypacja w budowie sieci wodociągowej dla osiedla rezydencjonalnego w Tanowie (dz. 629,630,631/1, 631/2) </t>
  </si>
  <si>
    <t>Dotacja dla Zakładu Odzysku i Składowania Odpadów Komunalnych                             - Modernizacja instalacji zakładu</t>
  </si>
  <si>
    <t>Dotacja dla ZGKiM                                                                                         - docieplenie budynków oraz wymiana okien</t>
  </si>
  <si>
    <t>Dotacja dla Przedszkola Publicznego nr 6 w Policach                                                                  - wymiana okien i docieplenie budynku</t>
  </si>
  <si>
    <t>Dotacja dla Przedszkola Publicznego nr 9 w Policach                                                        - docieplenie budynku</t>
  </si>
  <si>
    <t>Dotacja dla Przedszkola Publicznego nr 11 w Policach                                                                 - wymiana okien i docieplenie budynku</t>
  </si>
  <si>
    <t>Dotacja dla Zakładu Usług Komunalnych w Szczecinie                                            - modernizacja i inwestycje w Schronisku dla Bezdomnych Zwierząt</t>
  </si>
  <si>
    <t>Oświetlenie ul.Warszewskiej w Pilchowie</t>
  </si>
  <si>
    <t>Oświetlenie ul.Dębowej i Staroleśnej oraz przejścia                                                                                przy kościele w Pilchowie</t>
  </si>
  <si>
    <t>Partycypacja w budowie trafostacji przy ul.Zielonej w Pilchowie</t>
  </si>
  <si>
    <t>Dodatkowe punkty oświetleniowe przy ul.Roweckiego                                                    i ul.Jaworowej w Policach</t>
  </si>
  <si>
    <t>48A</t>
  </si>
  <si>
    <t>Partycypacja w budowie sieci energetycznej dla Pracowniczych Ogródków Działkowych "Nad Grzepnicą"</t>
  </si>
  <si>
    <t>Partycypacja w budowie trafostacji w Tanowie (dz.772-787, 797-812, 815)</t>
  </si>
  <si>
    <t>49A</t>
  </si>
  <si>
    <t>Dotacja dla ZGKiM - budowa garażu dla pojazdu typu MELEX</t>
  </si>
  <si>
    <t>Modernizacja Gminnego Targowiska w Policach przy ul.PCK</t>
  </si>
  <si>
    <t>Docieplenie dachu oraz wymiana stolarki okiennej i drzwiowej na PCV w budynku OHP w Policach przy ul. Fabrycznej 21</t>
  </si>
  <si>
    <t>Rozbudowa cmentarza komunalnego w Policach</t>
  </si>
  <si>
    <t>53A</t>
  </si>
  <si>
    <t>Dotacja dla MOK (zakup elektrycznego pianina)</t>
  </si>
  <si>
    <t>54B</t>
  </si>
  <si>
    <t>Dotacja dla Biblioteki im. Marii Skłodowskiej -Curie w Policach (zakup dwóch komputerów i programu)</t>
  </si>
  <si>
    <t>Biblioteka</t>
  </si>
  <si>
    <t>Kompleks Rekreacyjno-Sportowy przy ul.Piaskowej w Policach                                  etap II - budynek socjalno-usługowy wraz z zagospodarowaniem terenu</t>
  </si>
  <si>
    <t>Zakup kosiarki hydraulicznej na potrzeby Ośrodka Sportu i Rekreacji                                 w Policach</t>
  </si>
  <si>
    <t>RAZEM</t>
  </si>
  <si>
    <t>Straż Miejska</t>
  </si>
  <si>
    <t>Realizacja inwestycji w 2004 roku - część tabelaryczna.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</si>
</sst>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</numFmts>
  <fonts count="1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b/>
      <sz val="8"/>
      <name val="Arial CE"/>
      <family val="2"/>
    </font>
    <font>
      <b/>
      <sz val="20"/>
      <name val="Arial CE"/>
      <family val="2"/>
    </font>
    <font>
      <sz val="10"/>
      <name val="Syastro"/>
      <family val="0"/>
    </font>
    <font>
      <b/>
      <u val="single"/>
      <sz val="14"/>
      <color indexed="16"/>
      <name val="Arial CE"/>
      <family val="0"/>
    </font>
    <font>
      <b/>
      <u val="single"/>
      <sz val="14"/>
      <name val="Arial CE"/>
      <family val="0"/>
    </font>
    <font>
      <u val="single"/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19" xfId="0" applyNumberFormat="1" applyFont="1" applyFill="1" applyBorder="1" applyAlignment="1">
      <alignment horizontal="center" vertical="center" wrapText="1"/>
    </xf>
    <xf numFmtId="4" fontId="1" fillId="3" borderId="20" xfId="0" applyNumberFormat="1" applyFont="1" applyFill="1" applyBorder="1" applyAlignment="1">
      <alignment horizontal="center" vertical="center" wrapText="1"/>
    </xf>
    <xf numFmtId="4" fontId="1" fillId="3" borderId="21" xfId="0" applyNumberFormat="1" applyFont="1" applyFill="1" applyBorder="1" applyAlignment="1">
      <alignment horizontal="center" vertical="center" wrapText="1"/>
    </xf>
    <xf numFmtId="4" fontId="1" fillId="3" borderId="2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/>
    </xf>
    <xf numFmtId="0" fontId="4" fillId="3" borderId="15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" fontId="1" fillId="3" borderId="23" xfId="0" applyNumberFormat="1" applyFont="1" applyFill="1" applyBorder="1" applyAlignment="1">
      <alignment horizontal="center" vertical="center" wrapText="1"/>
    </xf>
    <xf numFmtId="4" fontId="1" fillId="3" borderId="24" xfId="0" applyNumberFormat="1" applyFont="1" applyFill="1" applyBorder="1" applyAlignment="1">
      <alignment horizontal="center" vertical="center" wrapText="1"/>
    </xf>
    <xf numFmtId="4" fontId="1" fillId="3" borderId="25" xfId="0" applyNumberFormat="1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3" borderId="19" xfId="0" applyFont="1" applyFill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3" fontId="4" fillId="0" borderId="32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1" fillId="3" borderId="38" xfId="0" applyFont="1" applyFill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4" fillId="0" borderId="36" xfId="0" applyNumberFormat="1" applyFont="1" applyBorder="1" applyAlignment="1">
      <alignment horizontal="center" vertical="center"/>
    </xf>
    <xf numFmtId="4" fontId="1" fillId="3" borderId="39" xfId="0" applyNumberFormat="1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41" xfId="0" applyNumberFormat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3" fontId="4" fillId="2" borderId="41" xfId="0" applyNumberFormat="1" applyFont="1" applyFill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 wrapText="1"/>
    </xf>
    <xf numFmtId="3" fontId="1" fillId="2" borderId="0" xfId="0" applyNumberFormat="1" applyFont="1" applyFill="1" applyAlignment="1">
      <alignment vertical="center"/>
    </xf>
    <xf numFmtId="0" fontId="8" fillId="0" borderId="4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1" fillId="3" borderId="46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4" fillId="3" borderId="4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" fontId="4" fillId="3" borderId="41" xfId="0" applyNumberFormat="1" applyFont="1" applyFill="1" applyBorder="1" applyAlignment="1">
      <alignment horizontal="center" vertical="center" wrapText="1"/>
    </xf>
    <xf numFmtId="4" fontId="4" fillId="2" borderId="32" xfId="0" applyNumberFormat="1" applyFont="1" applyFill="1" applyBorder="1" applyAlignment="1">
      <alignment horizontal="center" vertical="center" wrapText="1"/>
    </xf>
    <xf numFmtId="2" fontId="4" fillId="3" borderId="47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showGridLines="0" tabSelected="1" view="pageBreakPreview" zoomScaleSheetLayoutView="100" workbookViewId="0" topLeftCell="A1">
      <selection activeCell="A2" sqref="A2:A3"/>
    </sheetView>
  </sheetViews>
  <sheetFormatPr defaultColWidth="9.00390625" defaultRowHeight="12"/>
  <cols>
    <col min="1" max="1" width="6.75390625" style="65" customWidth="1"/>
    <col min="2" max="2" width="7.25390625" style="66" customWidth="1"/>
    <col min="3" max="3" width="6.75390625" style="66" customWidth="1"/>
    <col min="4" max="4" width="61.875" style="0" customWidth="1"/>
    <col min="5" max="6" width="6.75390625" style="6" customWidth="1"/>
    <col min="7" max="7" width="13.75390625" style="6" customWidth="1"/>
    <col min="8" max="10" width="15.75390625" style="6" customWidth="1"/>
    <col min="11" max="11" width="23.75390625" style="67" customWidth="1"/>
    <col min="12" max="12" width="11.375" style="68" customWidth="1"/>
    <col min="13" max="13" width="32.25390625" style="0" bestFit="1" customWidth="1"/>
  </cols>
  <sheetData>
    <row r="1" spans="1:29" s="8" customFormat="1" ht="27.75" customHeight="1" thickBot="1">
      <c r="A1" s="130" t="s">
        <v>145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14" s="3" customFormat="1" ht="30" customHeight="1">
      <c r="A2" s="133" t="s">
        <v>17</v>
      </c>
      <c r="B2" s="135" t="s">
        <v>18</v>
      </c>
      <c r="C2" s="135" t="s">
        <v>19</v>
      </c>
      <c r="D2" s="135" t="s">
        <v>20</v>
      </c>
      <c r="E2" s="138" t="s">
        <v>21</v>
      </c>
      <c r="F2" s="139"/>
      <c r="G2" s="135" t="s">
        <v>22</v>
      </c>
      <c r="H2" s="135" t="s">
        <v>23</v>
      </c>
      <c r="I2" s="135"/>
      <c r="J2" s="135"/>
      <c r="K2" s="141" t="s">
        <v>24</v>
      </c>
      <c r="L2" s="143" t="s">
        <v>25</v>
      </c>
      <c r="M2" s="143" t="s">
        <v>0</v>
      </c>
      <c r="N2" s="88"/>
    </row>
    <row r="3" spans="1:14" s="3" customFormat="1" ht="18" customHeight="1" thickBot="1">
      <c r="A3" s="134"/>
      <c r="B3" s="136"/>
      <c r="C3" s="136"/>
      <c r="D3" s="137"/>
      <c r="E3" s="11" t="s">
        <v>26</v>
      </c>
      <c r="F3" s="11" t="s">
        <v>27</v>
      </c>
      <c r="G3" s="140"/>
      <c r="H3" s="10" t="s">
        <v>28</v>
      </c>
      <c r="I3" s="10" t="s">
        <v>29</v>
      </c>
      <c r="J3" s="10" t="s">
        <v>143</v>
      </c>
      <c r="K3" s="142"/>
      <c r="L3" s="144"/>
      <c r="M3" s="144"/>
      <c r="N3" s="88"/>
    </row>
    <row r="4" spans="1:14" s="1" customFormat="1" ht="15" customHeight="1" thickBot="1">
      <c r="A4" s="83">
        <v>1</v>
      </c>
      <c r="B4" s="84">
        <v>2</v>
      </c>
      <c r="C4" s="84">
        <v>3</v>
      </c>
      <c r="D4" s="84">
        <v>4</v>
      </c>
      <c r="E4" s="84">
        <v>5</v>
      </c>
      <c r="F4" s="84">
        <v>6</v>
      </c>
      <c r="G4" s="85">
        <v>7</v>
      </c>
      <c r="H4" s="84">
        <v>8</v>
      </c>
      <c r="I4" s="84">
        <v>9</v>
      </c>
      <c r="J4" s="84">
        <v>10</v>
      </c>
      <c r="K4" s="86">
        <v>11</v>
      </c>
      <c r="L4" s="87">
        <v>12</v>
      </c>
      <c r="M4" s="87">
        <v>12</v>
      </c>
      <c r="N4" s="126"/>
    </row>
    <row r="5" spans="1:14" s="5" customFormat="1" ht="19.5" customHeight="1">
      <c r="A5" s="145" t="s">
        <v>88</v>
      </c>
      <c r="B5" s="147"/>
      <c r="C5" s="147"/>
      <c r="D5" s="147"/>
      <c r="E5" s="147"/>
      <c r="F5" s="147"/>
      <c r="G5" s="147"/>
      <c r="H5" s="12">
        <f>SUM(H6:H10)</f>
        <v>2995000</v>
      </c>
      <c r="I5" s="12">
        <f>SUM(I6:I10)</f>
        <v>0</v>
      </c>
      <c r="J5" s="12">
        <f>SUM(J6:J10)</f>
        <v>2995000</v>
      </c>
      <c r="K5" s="12">
        <f>SUM(K6:K10)</f>
        <v>1147050</v>
      </c>
      <c r="L5" s="70">
        <f>K5/J5*100</f>
        <v>38.3</v>
      </c>
      <c r="M5" s="89"/>
      <c r="N5" s="88"/>
    </row>
    <row r="6" spans="1:14" s="3" customFormat="1" ht="19.5" customHeight="1">
      <c r="A6" s="13">
        <v>1</v>
      </c>
      <c r="B6" s="14">
        <v>40002</v>
      </c>
      <c r="C6" s="14">
        <v>6050</v>
      </c>
      <c r="D6" s="15" t="s">
        <v>89</v>
      </c>
      <c r="E6" s="16">
        <v>1996</v>
      </c>
      <c r="F6" s="16">
        <v>2008</v>
      </c>
      <c r="G6" s="17" t="s">
        <v>90</v>
      </c>
      <c r="H6" s="18">
        <v>1750000</v>
      </c>
      <c r="I6" s="18"/>
      <c r="J6" s="19">
        <f>SUM(H6:I6)</f>
        <v>1750000</v>
      </c>
      <c r="K6" s="90">
        <v>79700</v>
      </c>
      <c r="L6" s="70">
        <f aca="true" t="shared" si="0" ref="L6:L71">K6/J6*100</f>
        <v>4.55</v>
      </c>
      <c r="M6" s="91" t="s">
        <v>1</v>
      </c>
      <c r="N6" s="78"/>
    </row>
    <row r="7" spans="1:14" s="2" customFormat="1" ht="19.5" customHeight="1">
      <c r="A7" s="9">
        <v>2</v>
      </c>
      <c r="B7" s="20">
        <v>40002</v>
      </c>
      <c r="C7" s="14">
        <v>6050</v>
      </c>
      <c r="D7" s="21" t="s">
        <v>31</v>
      </c>
      <c r="E7" s="22">
        <v>2003</v>
      </c>
      <c r="F7" s="22">
        <v>2004</v>
      </c>
      <c r="G7" s="17" t="s">
        <v>90</v>
      </c>
      <c r="H7" s="23">
        <v>490000</v>
      </c>
      <c r="I7" s="23"/>
      <c r="J7" s="19">
        <f>SUM(H7:I7)</f>
        <v>490000</v>
      </c>
      <c r="K7" s="92">
        <v>425896</v>
      </c>
      <c r="L7" s="70">
        <f t="shared" si="0"/>
        <v>86.92</v>
      </c>
      <c r="M7" s="91" t="s">
        <v>2</v>
      </c>
      <c r="N7" s="78"/>
    </row>
    <row r="8" spans="1:14" s="2" customFormat="1" ht="39.75" customHeight="1">
      <c r="A8" s="9">
        <v>3</v>
      </c>
      <c r="B8" s="20">
        <v>40002</v>
      </c>
      <c r="C8" s="24">
        <v>6050</v>
      </c>
      <c r="D8" s="21" t="s">
        <v>32</v>
      </c>
      <c r="E8" s="22">
        <v>2003</v>
      </c>
      <c r="F8" s="22">
        <v>2004</v>
      </c>
      <c r="G8" s="25" t="s">
        <v>90</v>
      </c>
      <c r="H8" s="23">
        <v>600000</v>
      </c>
      <c r="I8" s="23"/>
      <c r="J8" s="26">
        <f>SUM(H8:I8)</f>
        <v>600000</v>
      </c>
      <c r="K8" s="92">
        <v>570486</v>
      </c>
      <c r="L8" s="70">
        <f t="shared" si="0"/>
        <v>95.08</v>
      </c>
      <c r="M8" s="93" t="s">
        <v>3</v>
      </c>
      <c r="N8" s="78"/>
    </row>
    <row r="9" spans="1:14" s="2" customFormat="1" ht="19.5" customHeight="1">
      <c r="A9" s="9" t="s">
        <v>33</v>
      </c>
      <c r="B9" s="20">
        <v>40002</v>
      </c>
      <c r="C9" s="20">
        <v>6050</v>
      </c>
      <c r="D9" s="21" t="s">
        <v>91</v>
      </c>
      <c r="E9" s="22">
        <v>2004</v>
      </c>
      <c r="F9" s="22">
        <v>2004</v>
      </c>
      <c r="G9" s="22" t="s">
        <v>90</v>
      </c>
      <c r="H9" s="23">
        <v>134950</v>
      </c>
      <c r="I9" s="23"/>
      <c r="J9" s="48">
        <f>SUM(H9:I9)</f>
        <v>134950</v>
      </c>
      <c r="K9" s="94">
        <v>50920</v>
      </c>
      <c r="L9" s="70">
        <f t="shared" si="0"/>
        <v>37.73</v>
      </c>
      <c r="M9" s="95" t="s">
        <v>4</v>
      </c>
      <c r="N9" s="78"/>
    </row>
    <row r="10" spans="1:14" s="2" customFormat="1" ht="19.5" customHeight="1" thickBot="1">
      <c r="A10" s="28" t="s">
        <v>34</v>
      </c>
      <c r="B10" s="29">
        <v>40002</v>
      </c>
      <c r="C10" s="29">
        <v>6050</v>
      </c>
      <c r="D10" s="30" t="s">
        <v>35</v>
      </c>
      <c r="E10" s="31">
        <v>2004</v>
      </c>
      <c r="F10" s="31">
        <v>2005</v>
      </c>
      <c r="G10" s="31" t="s">
        <v>90</v>
      </c>
      <c r="H10" s="32">
        <v>20050</v>
      </c>
      <c r="I10" s="32"/>
      <c r="J10" s="26">
        <f>SUM(H10:I10)</f>
        <v>20050</v>
      </c>
      <c r="K10" s="96">
        <v>20048</v>
      </c>
      <c r="L10" s="71">
        <f t="shared" si="0"/>
        <v>99.99</v>
      </c>
      <c r="M10" s="97" t="s">
        <v>5</v>
      </c>
      <c r="N10" s="78"/>
    </row>
    <row r="11" spans="1:14" s="35" customFormat="1" ht="19.5" customHeight="1">
      <c r="A11" s="128" t="s">
        <v>36</v>
      </c>
      <c r="B11" s="129"/>
      <c r="C11" s="129"/>
      <c r="D11" s="129"/>
      <c r="E11" s="129"/>
      <c r="F11" s="129"/>
      <c r="G11" s="129"/>
      <c r="H11" s="34">
        <f>SUM(H12:H18)</f>
        <v>675000</v>
      </c>
      <c r="I11" s="34">
        <f>SUM(I12:I18)</f>
        <v>0</v>
      </c>
      <c r="J11" s="34">
        <f>SUM(J12:J18)</f>
        <v>675000</v>
      </c>
      <c r="K11" s="34">
        <f>SUM(K12:K18)</f>
        <v>634778</v>
      </c>
      <c r="L11" s="72">
        <f t="shared" si="0"/>
        <v>94.04</v>
      </c>
      <c r="M11" s="98"/>
      <c r="N11" s="74"/>
    </row>
    <row r="12" spans="1:14" s="35" customFormat="1" ht="19.5" customHeight="1">
      <c r="A12" s="9">
        <v>4</v>
      </c>
      <c r="B12" s="11">
        <v>60016</v>
      </c>
      <c r="C12" s="14">
        <v>6050</v>
      </c>
      <c r="D12" s="36" t="s">
        <v>37</v>
      </c>
      <c r="E12" s="22">
        <v>2004</v>
      </c>
      <c r="F12" s="22">
        <v>2004</v>
      </c>
      <c r="G12" s="17" t="s">
        <v>92</v>
      </c>
      <c r="H12" s="23">
        <v>42200</v>
      </c>
      <c r="I12" s="23"/>
      <c r="J12" s="27">
        <f aca="true" t="shared" si="1" ref="J12:J18">SUM(H12:I12)</f>
        <v>42200</v>
      </c>
      <c r="K12" s="99">
        <v>42146</v>
      </c>
      <c r="L12" s="70">
        <f t="shared" si="0"/>
        <v>99.87</v>
      </c>
      <c r="M12" s="95" t="s">
        <v>4</v>
      </c>
      <c r="N12" s="74"/>
    </row>
    <row r="13" spans="1:14" s="35" customFormat="1" ht="19.5" customHeight="1">
      <c r="A13" s="9">
        <v>5</v>
      </c>
      <c r="B13" s="11">
        <v>60016</v>
      </c>
      <c r="C13" s="14">
        <v>6050</v>
      </c>
      <c r="D13" s="36" t="s">
        <v>93</v>
      </c>
      <c r="E13" s="22">
        <v>2000</v>
      </c>
      <c r="F13" s="22">
        <v>2005</v>
      </c>
      <c r="G13" s="17" t="s">
        <v>92</v>
      </c>
      <c r="H13" s="23">
        <v>100000</v>
      </c>
      <c r="I13" s="23"/>
      <c r="J13" s="27">
        <f t="shared" si="1"/>
        <v>100000</v>
      </c>
      <c r="K13" s="99">
        <v>93623</v>
      </c>
      <c r="L13" s="70">
        <f t="shared" si="0"/>
        <v>93.62</v>
      </c>
      <c r="M13" s="95"/>
      <c r="N13" s="74"/>
    </row>
    <row r="14" spans="1:14" s="35" customFormat="1" ht="19.5" customHeight="1">
      <c r="A14" s="9">
        <v>6</v>
      </c>
      <c r="B14" s="11">
        <v>60016</v>
      </c>
      <c r="C14" s="14">
        <v>6050</v>
      </c>
      <c r="D14" s="36" t="s">
        <v>94</v>
      </c>
      <c r="E14" s="22">
        <v>2004</v>
      </c>
      <c r="F14" s="22">
        <v>2004</v>
      </c>
      <c r="G14" s="17" t="s">
        <v>92</v>
      </c>
      <c r="H14" s="23">
        <v>50000</v>
      </c>
      <c r="I14" s="23"/>
      <c r="J14" s="27">
        <f t="shared" si="1"/>
        <v>50000</v>
      </c>
      <c r="K14" s="99">
        <v>23790</v>
      </c>
      <c r="L14" s="70">
        <f t="shared" si="0"/>
        <v>47.58</v>
      </c>
      <c r="M14" s="95"/>
      <c r="N14" s="74"/>
    </row>
    <row r="15" spans="1:14" s="35" customFormat="1" ht="19.5" customHeight="1">
      <c r="A15" s="9">
        <v>7</v>
      </c>
      <c r="B15" s="11">
        <v>60016</v>
      </c>
      <c r="C15" s="14">
        <v>6050</v>
      </c>
      <c r="D15" s="36" t="s">
        <v>95</v>
      </c>
      <c r="E15" s="22">
        <v>2004</v>
      </c>
      <c r="F15" s="22">
        <v>2004</v>
      </c>
      <c r="G15" s="17" t="s">
        <v>92</v>
      </c>
      <c r="H15" s="23">
        <v>57800</v>
      </c>
      <c r="I15" s="23"/>
      <c r="J15" s="27">
        <f t="shared" si="1"/>
        <v>57800</v>
      </c>
      <c r="K15" s="99">
        <v>57464</v>
      </c>
      <c r="L15" s="70">
        <f t="shared" si="0"/>
        <v>99.42</v>
      </c>
      <c r="M15" s="95" t="s">
        <v>4</v>
      </c>
      <c r="N15" s="74"/>
    </row>
    <row r="16" spans="1:14" s="38" customFormat="1" ht="24.75" customHeight="1">
      <c r="A16" s="9">
        <v>8</v>
      </c>
      <c r="B16" s="11">
        <v>60016</v>
      </c>
      <c r="C16" s="11">
        <v>6050</v>
      </c>
      <c r="D16" s="21" t="s">
        <v>39</v>
      </c>
      <c r="E16" s="22">
        <v>2003</v>
      </c>
      <c r="F16" s="22">
        <v>2005</v>
      </c>
      <c r="G16" s="37" t="s">
        <v>92</v>
      </c>
      <c r="H16" s="23">
        <v>15000</v>
      </c>
      <c r="I16" s="23"/>
      <c r="J16" s="27">
        <f t="shared" si="1"/>
        <v>15000</v>
      </c>
      <c r="K16" s="99">
        <v>14982</v>
      </c>
      <c r="L16" s="70">
        <f t="shared" si="0"/>
        <v>99.88</v>
      </c>
      <c r="M16" s="95"/>
      <c r="N16" s="74"/>
    </row>
    <row r="17" spans="1:14" s="39" customFormat="1" ht="19.5" customHeight="1">
      <c r="A17" s="9">
        <v>9</v>
      </c>
      <c r="B17" s="11">
        <v>60016</v>
      </c>
      <c r="C17" s="11">
        <v>6050</v>
      </c>
      <c r="D17" s="21" t="s">
        <v>96</v>
      </c>
      <c r="E17" s="22">
        <v>2003</v>
      </c>
      <c r="F17" s="22">
        <v>2006</v>
      </c>
      <c r="G17" s="37" t="s">
        <v>38</v>
      </c>
      <c r="H17" s="23">
        <v>380000</v>
      </c>
      <c r="I17" s="23"/>
      <c r="J17" s="27">
        <f t="shared" si="1"/>
        <v>380000</v>
      </c>
      <c r="K17" s="99">
        <v>377973</v>
      </c>
      <c r="L17" s="70">
        <f t="shared" si="0"/>
        <v>99.47</v>
      </c>
      <c r="M17" s="95"/>
      <c r="N17" s="74"/>
    </row>
    <row r="18" spans="1:14" s="38" customFormat="1" ht="19.5" customHeight="1" thickBot="1">
      <c r="A18" s="9">
        <v>10</v>
      </c>
      <c r="B18" s="40">
        <v>60016</v>
      </c>
      <c r="C18" s="40">
        <v>6050</v>
      </c>
      <c r="D18" s="30" t="s">
        <v>40</v>
      </c>
      <c r="E18" s="31">
        <v>2004</v>
      </c>
      <c r="F18" s="31">
        <v>2004</v>
      </c>
      <c r="G18" s="41" t="s">
        <v>92</v>
      </c>
      <c r="H18" s="32">
        <v>30000</v>
      </c>
      <c r="I18" s="32"/>
      <c r="J18" s="33">
        <f t="shared" si="1"/>
        <v>30000</v>
      </c>
      <c r="K18" s="100">
        <v>24800</v>
      </c>
      <c r="L18" s="73">
        <f t="shared" si="0"/>
        <v>82.67</v>
      </c>
      <c r="M18" s="97"/>
      <c r="N18" s="74"/>
    </row>
    <row r="19" spans="1:14" s="35" customFormat="1" ht="19.5" customHeight="1">
      <c r="A19" s="128" t="s">
        <v>41</v>
      </c>
      <c r="B19" s="129"/>
      <c r="C19" s="129"/>
      <c r="D19" s="129"/>
      <c r="E19" s="129"/>
      <c r="F19" s="129"/>
      <c r="G19" s="129"/>
      <c r="H19" s="34">
        <f>SUM(H20:H21)</f>
        <v>1200000</v>
      </c>
      <c r="I19" s="34">
        <f>SUM(I20:I21)</f>
        <v>0</v>
      </c>
      <c r="J19" s="34">
        <f>SUM(J20:J21)</f>
        <v>1200000</v>
      </c>
      <c r="K19" s="34">
        <f>SUM(K20:K21)</f>
        <v>1199490</v>
      </c>
      <c r="L19" s="70">
        <f t="shared" si="0"/>
        <v>99.96</v>
      </c>
      <c r="M19" s="98"/>
      <c r="N19" s="74"/>
    </row>
    <row r="20" spans="1:15" s="35" customFormat="1" ht="19.5" customHeight="1">
      <c r="A20" s="42">
        <v>11</v>
      </c>
      <c r="B20" s="43">
        <v>63003</v>
      </c>
      <c r="C20" s="44">
        <v>6050</v>
      </c>
      <c r="D20" s="4" t="s">
        <v>42</v>
      </c>
      <c r="E20" s="45">
        <v>2000</v>
      </c>
      <c r="F20" s="45">
        <v>2008</v>
      </c>
      <c r="G20" s="46" t="s">
        <v>90</v>
      </c>
      <c r="H20" s="47">
        <v>600000</v>
      </c>
      <c r="I20" s="47"/>
      <c r="J20" s="48">
        <f>SUM(H20:I20)</f>
        <v>600000</v>
      </c>
      <c r="K20" s="101">
        <v>599490</v>
      </c>
      <c r="L20" s="70">
        <f t="shared" si="0"/>
        <v>99.92</v>
      </c>
      <c r="M20" s="102" t="s">
        <v>6</v>
      </c>
      <c r="N20" s="74"/>
      <c r="O20" s="35">
        <v>35997</v>
      </c>
    </row>
    <row r="21" spans="1:14" s="35" customFormat="1" ht="19.5" customHeight="1" thickBot="1">
      <c r="A21" s="13">
        <v>12</v>
      </c>
      <c r="B21" s="49">
        <v>63003</v>
      </c>
      <c r="C21" s="14">
        <v>6060</v>
      </c>
      <c r="D21" s="50" t="s">
        <v>43</v>
      </c>
      <c r="E21" s="16">
        <v>2003</v>
      </c>
      <c r="F21" s="16">
        <v>2004</v>
      </c>
      <c r="G21" s="17" t="s">
        <v>97</v>
      </c>
      <c r="H21" s="18">
        <v>600000</v>
      </c>
      <c r="I21" s="18"/>
      <c r="J21" s="19">
        <f>SUM(H21:I21)</f>
        <v>600000</v>
      </c>
      <c r="K21" s="103">
        <v>600000</v>
      </c>
      <c r="L21" s="71">
        <f t="shared" si="0"/>
        <v>100</v>
      </c>
      <c r="M21" s="91"/>
      <c r="N21" s="74"/>
    </row>
    <row r="22" spans="1:14" s="3" customFormat="1" ht="19.5" customHeight="1">
      <c r="A22" s="128" t="s">
        <v>44</v>
      </c>
      <c r="B22" s="129"/>
      <c r="C22" s="129"/>
      <c r="D22" s="129"/>
      <c r="E22" s="129"/>
      <c r="F22" s="129"/>
      <c r="G22" s="129"/>
      <c r="H22" s="34">
        <f>SUM(H23:H26)</f>
        <v>784900</v>
      </c>
      <c r="I22" s="34">
        <f>SUM(I23:I26)</f>
        <v>0</v>
      </c>
      <c r="J22" s="34">
        <f>SUM(J23:J26)</f>
        <v>784900</v>
      </c>
      <c r="K22" s="34">
        <f>SUM(K23:K26)</f>
        <v>579681</v>
      </c>
      <c r="L22" s="72">
        <f t="shared" si="0"/>
        <v>73.85</v>
      </c>
      <c r="M22" s="98"/>
      <c r="N22" s="78"/>
    </row>
    <row r="23" spans="1:14" s="3" customFormat="1" ht="79.5" customHeight="1">
      <c r="A23" s="42">
        <v>13</v>
      </c>
      <c r="B23" s="43">
        <v>70001</v>
      </c>
      <c r="C23" s="43">
        <v>6210</v>
      </c>
      <c r="D23" s="4" t="s">
        <v>45</v>
      </c>
      <c r="E23" s="45">
        <v>2004</v>
      </c>
      <c r="F23" s="45">
        <v>2004</v>
      </c>
      <c r="G23" s="22" t="s">
        <v>46</v>
      </c>
      <c r="H23" s="47">
        <v>384900</v>
      </c>
      <c r="I23" s="47"/>
      <c r="J23" s="48">
        <f>SUM(H23:I23)</f>
        <v>384900</v>
      </c>
      <c r="K23" s="47">
        <v>384900</v>
      </c>
      <c r="L23" s="70">
        <f t="shared" si="0"/>
        <v>100</v>
      </c>
      <c r="M23" s="104" t="s">
        <v>7</v>
      </c>
      <c r="N23" s="78"/>
    </row>
    <row r="24" spans="1:14" s="3" customFormat="1" ht="19.5" customHeight="1">
      <c r="A24" s="42">
        <v>14</v>
      </c>
      <c r="B24" s="43">
        <v>70095</v>
      </c>
      <c r="C24" s="43">
        <v>6050</v>
      </c>
      <c r="D24" s="4" t="s">
        <v>98</v>
      </c>
      <c r="E24" s="45">
        <v>2004</v>
      </c>
      <c r="F24" s="45">
        <v>2005</v>
      </c>
      <c r="G24" s="22" t="s">
        <v>90</v>
      </c>
      <c r="H24" s="47">
        <v>200000</v>
      </c>
      <c r="I24" s="47"/>
      <c r="J24" s="48">
        <f>SUM(H24:I24)</f>
        <v>200000</v>
      </c>
      <c r="K24" s="47">
        <v>103920</v>
      </c>
      <c r="L24" s="70">
        <f t="shared" si="0"/>
        <v>51.96</v>
      </c>
      <c r="M24" s="102"/>
      <c r="N24" s="78"/>
    </row>
    <row r="25" spans="1:15" s="3" customFormat="1" ht="19.5" customHeight="1">
      <c r="A25" s="42">
        <v>15</v>
      </c>
      <c r="B25" s="43">
        <v>70095</v>
      </c>
      <c r="C25" s="43">
        <v>6050</v>
      </c>
      <c r="D25" s="4" t="s">
        <v>99</v>
      </c>
      <c r="E25" s="45">
        <v>2004</v>
      </c>
      <c r="F25" s="45">
        <v>2014</v>
      </c>
      <c r="G25" s="45" t="s">
        <v>90</v>
      </c>
      <c r="H25" s="47">
        <v>20000</v>
      </c>
      <c r="I25" s="47"/>
      <c r="J25" s="48">
        <f>SUM(H25:I25)</f>
        <v>20000</v>
      </c>
      <c r="K25" s="47">
        <v>19364</v>
      </c>
      <c r="L25" s="70">
        <f t="shared" si="0"/>
        <v>96.82</v>
      </c>
      <c r="M25" s="102"/>
      <c r="N25" s="78"/>
      <c r="O25" s="105"/>
    </row>
    <row r="26" spans="1:15" s="3" customFormat="1" ht="30" customHeight="1" thickBot="1">
      <c r="A26" s="28">
        <v>16</v>
      </c>
      <c r="B26" s="40">
        <v>70095</v>
      </c>
      <c r="C26" s="29">
        <v>6050</v>
      </c>
      <c r="D26" s="51" t="s">
        <v>100</v>
      </c>
      <c r="E26" s="31">
        <v>2004</v>
      </c>
      <c r="F26" s="31">
        <v>2004</v>
      </c>
      <c r="G26" s="31" t="s">
        <v>90</v>
      </c>
      <c r="H26" s="32">
        <v>180000</v>
      </c>
      <c r="I26" s="32"/>
      <c r="J26" s="33">
        <f>SUM(H26:I26)</f>
        <v>180000</v>
      </c>
      <c r="K26" s="32">
        <v>71497</v>
      </c>
      <c r="L26" s="73">
        <f t="shared" si="0"/>
        <v>39.72</v>
      </c>
      <c r="M26" s="97" t="s">
        <v>8</v>
      </c>
      <c r="N26" s="78"/>
      <c r="O26" s="3">
        <v>0</v>
      </c>
    </row>
    <row r="27" spans="1:14" s="35" customFormat="1" ht="19.5" customHeight="1">
      <c r="A27" s="128" t="s">
        <v>47</v>
      </c>
      <c r="B27" s="129"/>
      <c r="C27" s="129"/>
      <c r="D27" s="129"/>
      <c r="E27" s="129"/>
      <c r="F27" s="129"/>
      <c r="G27" s="129"/>
      <c r="H27" s="34">
        <f>SUM(H28:H30)</f>
        <v>96180</v>
      </c>
      <c r="I27" s="34">
        <f>SUM(I28:I30)</f>
        <v>0</v>
      </c>
      <c r="J27" s="34">
        <f>SUM(J28:J30)</f>
        <v>96180</v>
      </c>
      <c r="K27" s="34">
        <f>SUM(K28:K30)</f>
        <v>96180</v>
      </c>
      <c r="L27" s="72">
        <f t="shared" si="0"/>
        <v>100</v>
      </c>
      <c r="M27" s="98"/>
      <c r="N27" s="74"/>
    </row>
    <row r="28" spans="1:14" s="35" customFormat="1" ht="19.5" customHeight="1">
      <c r="A28" s="9">
        <v>17</v>
      </c>
      <c r="B28" s="11">
        <v>71095</v>
      </c>
      <c r="C28" s="11">
        <v>6010</v>
      </c>
      <c r="D28" s="36" t="s">
        <v>101</v>
      </c>
      <c r="E28" s="22">
        <v>2004</v>
      </c>
      <c r="F28" s="22">
        <v>2004</v>
      </c>
      <c r="G28" s="37" t="s">
        <v>102</v>
      </c>
      <c r="H28" s="23">
        <v>52600</v>
      </c>
      <c r="I28" s="23"/>
      <c r="J28" s="27">
        <f>SUM(H28:I28)</f>
        <v>52600</v>
      </c>
      <c r="K28" s="99">
        <v>52600</v>
      </c>
      <c r="L28" s="70">
        <f t="shared" si="0"/>
        <v>100</v>
      </c>
      <c r="M28" s="95"/>
      <c r="N28" s="74"/>
    </row>
    <row r="29" spans="1:14" s="35" customFormat="1" ht="30" customHeight="1">
      <c r="A29" s="9" t="s">
        <v>103</v>
      </c>
      <c r="B29" s="11">
        <v>71095</v>
      </c>
      <c r="C29" s="11">
        <v>6010</v>
      </c>
      <c r="D29" s="36" t="s">
        <v>104</v>
      </c>
      <c r="E29" s="22">
        <v>2004</v>
      </c>
      <c r="F29" s="22">
        <v>2004</v>
      </c>
      <c r="G29" s="37" t="s">
        <v>102</v>
      </c>
      <c r="H29" s="23">
        <v>5000</v>
      </c>
      <c r="I29" s="23"/>
      <c r="J29" s="27">
        <f>SUM(H29:I29)</f>
        <v>5000</v>
      </c>
      <c r="K29" s="99">
        <v>5000</v>
      </c>
      <c r="L29" s="70">
        <f t="shared" si="0"/>
        <v>100</v>
      </c>
      <c r="M29" s="95"/>
      <c r="N29" s="74"/>
    </row>
    <row r="30" spans="1:14" s="39" customFormat="1" ht="19.5" customHeight="1" thickBot="1">
      <c r="A30" s="28">
        <v>18</v>
      </c>
      <c r="B30" s="40">
        <v>71095</v>
      </c>
      <c r="C30" s="40">
        <v>6060</v>
      </c>
      <c r="D30" s="51" t="s">
        <v>48</v>
      </c>
      <c r="E30" s="31">
        <v>2004</v>
      </c>
      <c r="F30" s="31">
        <v>2004</v>
      </c>
      <c r="G30" s="41" t="s">
        <v>97</v>
      </c>
      <c r="H30" s="32">
        <v>38580</v>
      </c>
      <c r="I30" s="32"/>
      <c r="J30" s="33">
        <f>SUM(H30:I30)</f>
        <v>38580</v>
      </c>
      <c r="K30" s="100">
        <v>38580</v>
      </c>
      <c r="L30" s="73">
        <f t="shared" si="0"/>
        <v>100</v>
      </c>
      <c r="M30" s="102"/>
      <c r="N30" s="74"/>
    </row>
    <row r="31" spans="1:14" s="1" customFormat="1" ht="15" customHeight="1" thickBot="1">
      <c r="A31" s="83">
        <v>1</v>
      </c>
      <c r="B31" s="84">
        <v>2</v>
      </c>
      <c r="C31" s="84">
        <v>3</v>
      </c>
      <c r="D31" s="84">
        <v>4</v>
      </c>
      <c r="E31" s="84">
        <v>5</v>
      </c>
      <c r="F31" s="84">
        <v>6</v>
      </c>
      <c r="G31" s="85">
        <v>7</v>
      </c>
      <c r="H31" s="84">
        <v>8</v>
      </c>
      <c r="I31" s="84">
        <v>9</v>
      </c>
      <c r="J31" s="84">
        <v>10</v>
      </c>
      <c r="K31" s="86">
        <v>11</v>
      </c>
      <c r="L31" s="87">
        <v>12</v>
      </c>
      <c r="M31" s="87">
        <v>12</v>
      </c>
      <c r="N31" s="126"/>
    </row>
    <row r="32" spans="1:14" s="75" customFormat="1" ht="19.5" customHeight="1">
      <c r="A32" s="128" t="s">
        <v>49</v>
      </c>
      <c r="B32" s="129"/>
      <c r="C32" s="129"/>
      <c r="D32" s="129"/>
      <c r="E32" s="129"/>
      <c r="F32" s="129"/>
      <c r="G32" s="129"/>
      <c r="H32" s="34">
        <f>SUM(H33:H35)</f>
        <v>387000</v>
      </c>
      <c r="I32" s="34">
        <f>SUM(I33:I35)</f>
        <v>0</v>
      </c>
      <c r="J32" s="34">
        <f>SUM(J33:J35)</f>
        <v>387000</v>
      </c>
      <c r="K32" s="34">
        <f>SUM(K33:K35)</f>
        <v>301949</v>
      </c>
      <c r="L32" s="72">
        <f t="shared" si="0"/>
        <v>78.02</v>
      </c>
      <c r="M32" s="106"/>
      <c r="N32" s="74"/>
    </row>
    <row r="33" spans="1:14" s="75" customFormat="1" ht="19.5" customHeight="1">
      <c r="A33" s="9">
        <v>19</v>
      </c>
      <c r="B33" s="11">
        <v>75022</v>
      </c>
      <c r="C33" s="11">
        <v>6050</v>
      </c>
      <c r="D33" s="36" t="s">
        <v>50</v>
      </c>
      <c r="E33" s="22">
        <v>2004</v>
      </c>
      <c r="F33" s="22">
        <v>2004</v>
      </c>
      <c r="G33" s="37" t="s">
        <v>90</v>
      </c>
      <c r="H33" s="23">
        <v>50000</v>
      </c>
      <c r="I33" s="23"/>
      <c r="J33" s="27">
        <f>SUM(H33:I33)</f>
        <v>50000</v>
      </c>
      <c r="K33" s="99">
        <v>3916</v>
      </c>
      <c r="L33" s="70">
        <f t="shared" si="0"/>
        <v>7.83</v>
      </c>
      <c r="M33" s="95"/>
      <c r="N33" s="74"/>
    </row>
    <row r="34" spans="1:14" s="75" customFormat="1" ht="30" customHeight="1">
      <c r="A34" s="9" t="s">
        <v>105</v>
      </c>
      <c r="B34" s="11">
        <v>75023</v>
      </c>
      <c r="C34" s="11" t="s">
        <v>106</v>
      </c>
      <c r="D34" s="36" t="s">
        <v>107</v>
      </c>
      <c r="E34" s="22">
        <v>2004</v>
      </c>
      <c r="F34" s="22">
        <v>2004</v>
      </c>
      <c r="G34" s="37" t="s">
        <v>108</v>
      </c>
      <c r="H34" s="23">
        <v>86116</v>
      </c>
      <c r="I34" s="23"/>
      <c r="J34" s="27">
        <f>SUM(H34:I34)</f>
        <v>86116</v>
      </c>
      <c r="K34" s="99">
        <v>86115</v>
      </c>
      <c r="L34" s="70">
        <f t="shared" si="0"/>
        <v>100</v>
      </c>
      <c r="M34" s="107" t="s">
        <v>9</v>
      </c>
      <c r="N34" s="74"/>
    </row>
    <row r="35" spans="1:14" s="75" customFormat="1" ht="19.5" customHeight="1" thickBot="1">
      <c r="A35" s="55">
        <v>20</v>
      </c>
      <c r="B35" s="56">
        <v>75023</v>
      </c>
      <c r="C35" s="56">
        <v>6060</v>
      </c>
      <c r="D35" s="51" t="s">
        <v>51</v>
      </c>
      <c r="E35" s="31">
        <v>2004</v>
      </c>
      <c r="F35" s="31">
        <v>2004</v>
      </c>
      <c r="G35" s="41" t="s">
        <v>108</v>
      </c>
      <c r="H35" s="32">
        <v>250884</v>
      </c>
      <c r="I35" s="32"/>
      <c r="J35" s="33">
        <f>SUM(H35:I35)</f>
        <v>250884</v>
      </c>
      <c r="K35" s="100">
        <v>211918</v>
      </c>
      <c r="L35" s="73">
        <f t="shared" si="0"/>
        <v>84.47</v>
      </c>
      <c r="M35" s="97"/>
      <c r="N35" s="74"/>
    </row>
    <row r="36" spans="1:14" s="38" customFormat="1" ht="19.5" customHeight="1">
      <c r="A36" s="145" t="s">
        <v>52</v>
      </c>
      <c r="B36" s="146"/>
      <c r="C36" s="146"/>
      <c r="D36" s="146"/>
      <c r="E36" s="146"/>
      <c r="F36" s="146"/>
      <c r="G36" s="146"/>
      <c r="H36" s="69">
        <f>SUM(H37:H42)</f>
        <v>953500</v>
      </c>
      <c r="I36" s="69">
        <f>SUM(I37:I42)</f>
        <v>0</v>
      </c>
      <c r="J36" s="69">
        <f>SUM(J37:J42)</f>
        <v>953500</v>
      </c>
      <c r="K36" s="12">
        <f>SUM(K37:K42)</f>
        <v>291208</v>
      </c>
      <c r="L36" s="70">
        <f t="shared" si="0"/>
        <v>30.54</v>
      </c>
      <c r="M36" s="98"/>
      <c r="N36" s="74"/>
    </row>
    <row r="37" spans="1:14" s="38" customFormat="1" ht="30" customHeight="1">
      <c r="A37" s="76" t="s">
        <v>109</v>
      </c>
      <c r="B37" s="45">
        <v>75410</v>
      </c>
      <c r="C37" s="45">
        <v>6620</v>
      </c>
      <c r="D37" s="4" t="s">
        <v>110</v>
      </c>
      <c r="E37" s="45">
        <v>2004</v>
      </c>
      <c r="F37" s="4">
        <v>2004</v>
      </c>
      <c r="G37" s="45" t="s">
        <v>111</v>
      </c>
      <c r="H37" s="77">
        <v>800000</v>
      </c>
      <c r="I37" s="52"/>
      <c r="J37" s="27">
        <f>SUM(H37:I37)</f>
        <v>800000</v>
      </c>
      <c r="K37" s="77">
        <v>148920</v>
      </c>
      <c r="L37" s="70">
        <f t="shared" si="0"/>
        <v>18.62</v>
      </c>
      <c r="M37" s="108"/>
      <c r="N37" s="74"/>
    </row>
    <row r="38" spans="1:14" s="38" customFormat="1" ht="29.25" customHeight="1">
      <c r="A38" s="76">
        <v>21</v>
      </c>
      <c r="B38" s="45">
        <v>75411</v>
      </c>
      <c r="C38" s="45">
        <v>6060</v>
      </c>
      <c r="D38" s="4" t="s">
        <v>112</v>
      </c>
      <c r="E38" s="45">
        <v>2004</v>
      </c>
      <c r="F38" s="4">
        <v>2004</v>
      </c>
      <c r="G38" s="45" t="s">
        <v>111</v>
      </c>
      <c r="H38" s="77">
        <v>8500</v>
      </c>
      <c r="I38" s="52"/>
      <c r="J38" s="27">
        <f>SUM(H38:I38)</f>
        <v>8500</v>
      </c>
      <c r="K38" s="77">
        <v>8500</v>
      </c>
      <c r="L38" s="70">
        <f t="shared" si="0"/>
        <v>100</v>
      </c>
      <c r="M38" s="108"/>
      <c r="N38" s="74"/>
    </row>
    <row r="39" spans="1:14" s="38" customFormat="1" ht="18" customHeight="1">
      <c r="A39" s="53">
        <v>22</v>
      </c>
      <c r="B39" s="54">
        <v>75412</v>
      </c>
      <c r="C39" s="54">
        <v>6050</v>
      </c>
      <c r="D39" s="36" t="s">
        <v>53</v>
      </c>
      <c r="E39" s="22">
        <v>2004</v>
      </c>
      <c r="F39" s="22">
        <v>2004</v>
      </c>
      <c r="G39" s="37" t="s">
        <v>90</v>
      </c>
      <c r="H39" s="23">
        <v>55000</v>
      </c>
      <c r="I39" s="23"/>
      <c r="J39" s="27">
        <f>SUM(H39:I39)</f>
        <v>55000</v>
      </c>
      <c r="K39" s="99">
        <v>43979</v>
      </c>
      <c r="L39" s="70">
        <f t="shared" si="0"/>
        <v>79.96</v>
      </c>
      <c r="M39" s="95" t="s">
        <v>10</v>
      </c>
      <c r="N39" s="74"/>
    </row>
    <row r="40" spans="1:14" s="38" customFormat="1" ht="18" customHeight="1">
      <c r="A40" s="53">
        <v>23</v>
      </c>
      <c r="B40" s="54">
        <v>75412</v>
      </c>
      <c r="C40" s="54">
        <v>6050</v>
      </c>
      <c r="D40" s="36" t="s">
        <v>54</v>
      </c>
      <c r="E40" s="22">
        <v>2004</v>
      </c>
      <c r="F40" s="22">
        <v>2005</v>
      </c>
      <c r="G40" s="37" t="s">
        <v>90</v>
      </c>
      <c r="H40" s="23">
        <v>10000</v>
      </c>
      <c r="I40" s="23"/>
      <c r="J40" s="27">
        <v>10000</v>
      </c>
      <c r="K40" s="99">
        <v>10000</v>
      </c>
      <c r="L40" s="70">
        <f t="shared" si="0"/>
        <v>100</v>
      </c>
      <c r="M40" s="95"/>
      <c r="N40" s="74"/>
    </row>
    <row r="41" spans="1:14" s="38" customFormat="1" ht="18" customHeight="1">
      <c r="A41" s="53">
        <v>24</v>
      </c>
      <c r="B41" s="54">
        <v>75416</v>
      </c>
      <c r="C41" s="54">
        <v>6060</v>
      </c>
      <c r="D41" s="36" t="s">
        <v>55</v>
      </c>
      <c r="E41" s="22">
        <v>2004</v>
      </c>
      <c r="F41" s="22">
        <v>2004</v>
      </c>
      <c r="G41" s="37" t="s">
        <v>144</v>
      </c>
      <c r="H41" s="23">
        <v>60000</v>
      </c>
      <c r="I41" s="23"/>
      <c r="J41" s="27">
        <f>SUM(H41:I41)</f>
        <v>60000</v>
      </c>
      <c r="K41" s="99">
        <v>59809</v>
      </c>
      <c r="L41" s="70">
        <f t="shared" si="0"/>
        <v>99.68</v>
      </c>
      <c r="M41" s="95"/>
      <c r="N41" s="74"/>
    </row>
    <row r="42" spans="1:14" s="38" customFormat="1" ht="18" customHeight="1" thickBot="1">
      <c r="A42" s="55" t="s">
        <v>56</v>
      </c>
      <c r="B42" s="56">
        <v>75495</v>
      </c>
      <c r="C42" s="56">
        <v>6060</v>
      </c>
      <c r="D42" s="51" t="s">
        <v>57</v>
      </c>
      <c r="E42" s="31">
        <v>2004</v>
      </c>
      <c r="F42" s="31">
        <v>2004</v>
      </c>
      <c r="G42" s="41" t="s">
        <v>111</v>
      </c>
      <c r="H42" s="32">
        <v>20000</v>
      </c>
      <c r="I42" s="32"/>
      <c r="J42" s="33">
        <f>SUM(H42:I42)</f>
        <v>20000</v>
      </c>
      <c r="K42" s="100">
        <v>20000</v>
      </c>
      <c r="L42" s="71">
        <f t="shared" si="0"/>
        <v>100</v>
      </c>
      <c r="M42" s="97"/>
      <c r="N42" s="74"/>
    </row>
    <row r="43" spans="1:14" s="2" customFormat="1" ht="19.5" customHeight="1">
      <c r="A43" s="128" t="s">
        <v>58</v>
      </c>
      <c r="B43" s="129"/>
      <c r="C43" s="129"/>
      <c r="D43" s="129"/>
      <c r="E43" s="129"/>
      <c r="F43" s="129"/>
      <c r="G43" s="129"/>
      <c r="H43" s="34">
        <f>SUM(H44:H45)</f>
        <v>300000</v>
      </c>
      <c r="I43" s="34">
        <f>SUM(I45:I45)</f>
        <v>0</v>
      </c>
      <c r="J43" s="34">
        <f>SUM(J44:J45)</f>
        <v>300000</v>
      </c>
      <c r="K43" s="34">
        <f>SUM(K44:K45)</f>
        <v>277949</v>
      </c>
      <c r="L43" s="72">
        <f t="shared" si="0"/>
        <v>92.65</v>
      </c>
      <c r="M43" s="98"/>
      <c r="N43" s="78"/>
    </row>
    <row r="44" spans="1:14" s="2" customFormat="1" ht="19.5" customHeight="1">
      <c r="A44" s="76">
        <v>25</v>
      </c>
      <c r="B44" s="45">
        <v>80110</v>
      </c>
      <c r="C44" s="45">
        <v>6050</v>
      </c>
      <c r="D44" s="4" t="s">
        <v>59</v>
      </c>
      <c r="E44" s="45">
        <v>2000</v>
      </c>
      <c r="F44" s="45">
        <v>2005</v>
      </c>
      <c r="G44" s="45" t="s">
        <v>30</v>
      </c>
      <c r="H44" s="77">
        <v>200000</v>
      </c>
      <c r="I44" s="52"/>
      <c r="J44" s="27">
        <f>SUM(H44:I44)</f>
        <v>200000</v>
      </c>
      <c r="K44" s="77">
        <v>199481</v>
      </c>
      <c r="L44" s="70">
        <f t="shared" si="0"/>
        <v>99.74</v>
      </c>
      <c r="M44" s="108"/>
      <c r="N44" s="78"/>
    </row>
    <row r="45" spans="1:14" s="2" customFormat="1" ht="19.5" customHeight="1" thickBot="1">
      <c r="A45" s="28">
        <v>26</v>
      </c>
      <c r="B45" s="40">
        <v>80195</v>
      </c>
      <c r="C45" s="40">
        <v>6050</v>
      </c>
      <c r="D45" s="51" t="s">
        <v>60</v>
      </c>
      <c r="E45" s="31">
        <v>2004</v>
      </c>
      <c r="F45" s="31">
        <v>2004</v>
      </c>
      <c r="G45" s="41" t="s">
        <v>30</v>
      </c>
      <c r="H45" s="32">
        <v>100000</v>
      </c>
      <c r="I45" s="32"/>
      <c r="J45" s="33">
        <f>SUM(H45:I45)</f>
        <v>100000</v>
      </c>
      <c r="K45" s="100">
        <v>78468</v>
      </c>
      <c r="L45" s="73">
        <f t="shared" si="0"/>
        <v>78.47</v>
      </c>
      <c r="M45" s="97" t="s">
        <v>11</v>
      </c>
      <c r="N45" s="78"/>
    </row>
    <row r="46" spans="1:14" s="2" customFormat="1" ht="19.5" customHeight="1">
      <c r="A46" s="128" t="s">
        <v>61</v>
      </c>
      <c r="B46" s="129"/>
      <c r="C46" s="129"/>
      <c r="D46" s="129"/>
      <c r="E46" s="129"/>
      <c r="F46" s="129"/>
      <c r="G46" s="129"/>
      <c r="H46" s="34">
        <f>SUM(H47:H48)</f>
        <v>42500</v>
      </c>
      <c r="I46" s="34">
        <f>SUM(I47:I48)</f>
        <v>0</v>
      </c>
      <c r="J46" s="34">
        <f>SUM(J47:J48)</f>
        <v>42500</v>
      </c>
      <c r="K46" s="34">
        <f>SUM(K47:K48)</f>
        <v>42054</v>
      </c>
      <c r="L46" s="70">
        <f t="shared" si="0"/>
        <v>98.95</v>
      </c>
      <c r="M46" s="98"/>
      <c r="N46" s="78"/>
    </row>
    <row r="47" spans="1:14" s="2" customFormat="1" ht="19.5" customHeight="1">
      <c r="A47" s="42">
        <v>27</v>
      </c>
      <c r="B47" s="43">
        <v>85219</v>
      </c>
      <c r="C47" s="14">
        <v>6060</v>
      </c>
      <c r="D47" s="4" t="s">
        <v>62</v>
      </c>
      <c r="E47" s="45">
        <v>2004</v>
      </c>
      <c r="F47" s="45">
        <v>2004</v>
      </c>
      <c r="G47" s="17" t="s">
        <v>63</v>
      </c>
      <c r="H47" s="47">
        <v>20000</v>
      </c>
      <c r="I47" s="47"/>
      <c r="J47" s="48">
        <f>SUM(H47:I47)</f>
        <v>20000</v>
      </c>
      <c r="K47" s="101">
        <v>19957</v>
      </c>
      <c r="L47" s="70">
        <f t="shared" si="0"/>
        <v>99.79</v>
      </c>
      <c r="M47" s="102"/>
      <c r="N47" s="78"/>
    </row>
    <row r="48" spans="1:14" s="2" customFormat="1" ht="19.5" customHeight="1" thickBot="1">
      <c r="A48" s="42" t="s">
        <v>64</v>
      </c>
      <c r="B48" s="43">
        <v>85212</v>
      </c>
      <c r="C48" s="14">
        <v>6060</v>
      </c>
      <c r="D48" s="4" t="s">
        <v>65</v>
      </c>
      <c r="E48" s="45">
        <v>2004</v>
      </c>
      <c r="F48" s="45">
        <v>2004</v>
      </c>
      <c r="G48" s="17" t="s">
        <v>63</v>
      </c>
      <c r="H48" s="47">
        <v>22500</v>
      </c>
      <c r="I48" s="47"/>
      <c r="J48" s="48">
        <f>SUM(H48:I48)</f>
        <v>22500</v>
      </c>
      <c r="K48" s="101">
        <v>22097</v>
      </c>
      <c r="L48" s="71">
        <f t="shared" si="0"/>
        <v>98.21</v>
      </c>
      <c r="M48" s="102"/>
      <c r="N48" s="78"/>
    </row>
    <row r="49" spans="1:14" s="35" customFormat="1" ht="19.5" customHeight="1">
      <c r="A49" s="128" t="s">
        <v>66</v>
      </c>
      <c r="B49" s="129"/>
      <c r="C49" s="129"/>
      <c r="D49" s="129"/>
      <c r="E49" s="129"/>
      <c r="F49" s="129"/>
      <c r="G49" s="129"/>
      <c r="H49" s="34">
        <f>SUM(H50:H61,H63:H78)</f>
        <v>29720313</v>
      </c>
      <c r="I49" s="34">
        <f>SUM(I50:I61,I63:I78)</f>
        <v>1156000</v>
      </c>
      <c r="J49" s="34">
        <f>SUM(J50:J61,J63:J78)</f>
        <v>30876313</v>
      </c>
      <c r="K49" s="34">
        <f>SUM(K50:K61,K63:K78)</f>
        <v>13660563</v>
      </c>
      <c r="L49" s="72">
        <f>K49/J49*100</f>
        <v>44.24</v>
      </c>
      <c r="M49" s="98"/>
      <c r="N49" s="74"/>
    </row>
    <row r="50" spans="1:15" s="2" customFormat="1" ht="39.75" customHeight="1">
      <c r="A50" s="42">
        <v>28</v>
      </c>
      <c r="B50" s="43">
        <v>90001</v>
      </c>
      <c r="C50" s="14" t="s">
        <v>67</v>
      </c>
      <c r="D50" s="4" t="s">
        <v>68</v>
      </c>
      <c r="E50" s="45">
        <v>2000</v>
      </c>
      <c r="F50" s="45">
        <v>2005</v>
      </c>
      <c r="G50" s="17" t="s">
        <v>90</v>
      </c>
      <c r="H50" s="57">
        <v>27080313</v>
      </c>
      <c r="I50" s="47"/>
      <c r="J50" s="48">
        <f>SUM(H50:I50)</f>
        <v>27080313</v>
      </c>
      <c r="K50" s="101">
        <v>10777627</v>
      </c>
      <c r="L50" s="70">
        <f t="shared" si="0"/>
        <v>39.8</v>
      </c>
      <c r="M50" s="102" t="s">
        <v>12</v>
      </c>
      <c r="N50" s="78"/>
      <c r="O50" s="109">
        <v>6961092</v>
      </c>
    </row>
    <row r="51" spans="1:14" s="3" customFormat="1" ht="30" customHeight="1">
      <c r="A51" s="42">
        <f>SUM(A50+1)</f>
        <v>29</v>
      </c>
      <c r="B51" s="43">
        <v>90001</v>
      </c>
      <c r="C51" s="14">
        <v>6050</v>
      </c>
      <c r="D51" s="4" t="s">
        <v>113</v>
      </c>
      <c r="E51" s="45">
        <v>2000</v>
      </c>
      <c r="F51" s="45">
        <v>2006</v>
      </c>
      <c r="G51" s="17" t="s">
        <v>90</v>
      </c>
      <c r="H51" s="47">
        <v>100000</v>
      </c>
      <c r="I51" s="47"/>
      <c r="J51" s="48">
        <f>SUM(H51:I51)</f>
        <v>100000</v>
      </c>
      <c r="K51" s="101">
        <v>93974</v>
      </c>
      <c r="L51" s="70">
        <f t="shared" si="0"/>
        <v>93.97</v>
      </c>
      <c r="M51" s="102"/>
      <c r="N51" s="78"/>
    </row>
    <row r="52" spans="1:15" s="2" customFormat="1" ht="19.5" customHeight="1">
      <c r="A52" s="42">
        <v>31</v>
      </c>
      <c r="B52" s="43">
        <v>90001</v>
      </c>
      <c r="C52" s="14">
        <v>6050</v>
      </c>
      <c r="D52" s="4" t="s">
        <v>114</v>
      </c>
      <c r="E52" s="45">
        <v>2002</v>
      </c>
      <c r="F52" s="45">
        <v>2004</v>
      </c>
      <c r="G52" s="17" t="s">
        <v>90</v>
      </c>
      <c r="H52" s="47">
        <v>800000</v>
      </c>
      <c r="I52" s="47"/>
      <c r="J52" s="48">
        <f aca="true" t="shared" si="2" ref="J52:J78">SUM(H52:I52)</f>
        <v>800000</v>
      </c>
      <c r="K52" s="101">
        <v>405806</v>
      </c>
      <c r="L52" s="70">
        <f t="shared" si="0"/>
        <v>50.73</v>
      </c>
      <c r="M52" s="95" t="s">
        <v>4</v>
      </c>
      <c r="N52" s="78"/>
      <c r="O52" s="109"/>
    </row>
    <row r="53" spans="1:14" s="2" customFormat="1" ht="30" customHeight="1">
      <c r="A53" s="42">
        <f aca="true" t="shared" si="3" ref="A53:A65">SUM(A52+1)</f>
        <v>32</v>
      </c>
      <c r="B53" s="11">
        <v>90011</v>
      </c>
      <c r="C53" s="14">
        <v>6110</v>
      </c>
      <c r="D53" s="21" t="s">
        <v>69</v>
      </c>
      <c r="E53" s="22">
        <v>2004</v>
      </c>
      <c r="F53" s="22">
        <v>2005</v>
      </c>
      <c r="G53" s="17" t="s">
        <v>90</v>
      </c>
      <c r="H53" s="23"/>
      <c r="I53" s="23">
        <v>56828</v>
      </c>
      <c r="J53" s="48">
        <f t="shared" si="2"/>
        <v>56828</v>
      </c>
      <c r="K53" s="92">
        <v>53666</v>
      </c>
      <c r="L53" s="70">
        <f t="shared" si="0"/>
        <v>94.44</v>
      </c>
      <c r="M53" s="95"/>
      <c r="N53" s="78"/>
    </row>
    <row r="54" spans="1:14" s="2" customFormat="1" ht="30" customHeight="1">
      <c r="A54" s="42">
        <v>34</v>
      </c>
      <c r="B54" s="11">
        <v>90011</v>
      </c>
      <c r="C54" s="14">
        <v>6110</v>
      </c>
      <c r="D54" s="21" t="s">
        <v>115</v>
      </c>
      <c r="E54" s="22">
        <v>2004</v>
      </c>
      <c r="F54" s="22">
        <v>2004</v>
      </c>
      <c r="G54" s="17" t="s">
        <v>90</v>
      </c>
      <c r="H54" s="23"/>
      <c r="I54" s="23">
        <v>3172</v>
      </c>
      <c r="J54" s="48">
        <f t="shared" si="2"/>
        <v>3172</v>
      </c>
      <c r="K54" s="92">
        <v>3172</v>
      </c>
      <c r="L54" s="70">
        <f t="shared" si="0"/>
        <v>100</v>
      </c>
      <c r="M54" s="95"/>
      <c r="N54" s="78"/>
    </row>
    <row r="55" spans="1:14" s="2" customFormat="1" ht="27" customHeight="1">
      <c r="A55" s="42">
        <f t="shared" si="3"/>
        <v>35</v>
      </c>
      <c r="B55" s="11">
        <v>90011</v>
      </c>
      <c r="C55" s="14">
        <v>6110</v>
      </c>
      <c r="D55" s="21" t="s">
        <v>16</v>
      </c>
      <c r="E55" s="22">
        <v>2004</v>
      </c>
      <c r="F55" s="22">
        <v>2004</v>
      </c>
      <c r="G55" s="17" t="s">
        <v>90</v>
      </c>
      <c r="H55" s="23"/>
      <c r="I55" s="23">
        <v>6000</v>
      </c>
      <c r="J55" s="48">
        <f t="shared" si="2"/>
        <v>6000</v>
      </c>
      <c r="K55" s="92">
        <v>2007</v>
      </c>
      <c r="L55" s="70">
        <f t="shared" si="0"/>
        <v>33.45</v>
      </c>
      <c r="M55" s="95"/>
      <c r="N55" s="78"/>
    </row>
    <row r="56" spans="1:14" s="2" customFormat="1" ht="24.75" customHeight="1">
      <c r="A56" s="42">
        <f t="shared" si="3"/>
        <v>36</v>
      </c>
      <c r="B56" s="11">
        <v>90011</v>
      </c>
      <c r="C56" s="14">
        <v>6110</v>
      </c>
      <c r="D56" s="21" t="s">
        <v>116</v>
      </c>
      <c r="E56" s="22">
        <v>2004</v>
      </c>
      <c r="F56" s="22">
        <v>2004</v>
      </c>
      <c r="G56" s="17" t="s">
        <v>90</v>
      </c>
      <c r="H56" s="23"/>
      <c r="I56" s="23">
        <v>12000</v>
      </c>
      <c r="J56" s="48">
        <f t="shared" si="2"/>
        <v>12000</v>
      </c>
      <c r="K56" s="92">
        <v>0</v>
      </c>
      <c r="L56" s="70">
        <f t="shared" si="0"/>
        <v>0</v>
      </c>
      <c r="M56" s="95"/>
      <c r="N56" s="78"/>
    </row>
    <row r="57" spans="1:14" s="2" customFormat="1" ht="35.25" customHeight="1">
      <c r="A57" s="42">
        <f t="shared" si="3"/>
        <v>37</v>
      </c>
      <c r="B57" s="11">
        <v>90011</v>
      </c>
      <c r="C57" s="14">
        <v>6110</v>
      </c>
      <c r="D57" s="21" t="s">
        <v>117</v>
      </c>
      <c r="E57" s="22">
        <v>2004</v>
      </c>
      <c r="F57" s="22">
        <v>2004</v>
      </c>
      <c r="G57" s="17" t="s">
        <v>90</v>
      </c>
      <c r="H57" s="23"/>
      <c r="I57" s="23">
        <v>65000</v>
      </c>
      <c r="J57" s="48">
        <f t="shared" si="2"/>
        <v>65000</v>
      </c>
      <c r="K57" s="92">
        <v>60000</v>
      </c>
      <c r="L57" s="70">
        <f t="shared" si="0"/>
        <v>92.31</v>
      </c>
      <c r="M57" s="95"/>
      <c r="N57" s="78"/>
    </row>
    <row r="58" spans="1:14" s="2" customFormat="1" ht="39.75" customHeight="1">
      <c r="A58" s="42">
        <f t="shared" si="3"/>
        <v>38</v>
      </c>
      <c r="B58" s="11">
        <v>90011</v>
      </c>
      <c r="C58" s="14">
        <v>6110</v>
      </c>
      <c r="D58" s="21" t="s">
        <v>70</v>
      </c>
      <c r="E58" s="22">
        <v>2004</v>
      </c>
      <c r="F58" s="22">
        <v>2004</v>
      </c>
      <c r="G58" s="17" t="s">
        <v>71</v>
      </c>
      <c r="H58" s="23"/>
      <c r="I58" s="23">
        <v>120000</v>
      </c>
      <c r="J58" s="48">
        <f t="shared" si="2"/>
        <v>120000</v>
      </c>
      <c r="K58" s="92">
        <v>116048</v>
      </c>
      <c r="L58" s="70">
        <f t="shared" si="0"/>
        <v>96.71</v>
      </c>
      <c r="M58" s="95"/>
      <c r="N58" s="78"/>
    </row>
    <row r="59" spans="1:14" s="2" customFormat="1" ht="30" customHeight="1">
      <c r="A59" s="42">
        <f t="shared" si="3"/>
        <v>39</v>
      </c>
      <c r="B59" s="11">
        <v>90011</v>
      </c>
      <c r="C59" s="14">
        <v>6260</v>
      </c>
      <c r="D59" s="21" t="s">
        <v>118</v>
      </c>
      <c r="E59" s="22">
        <v>2004</v>
      </c>
      <c r="F59" s="22">
        <v>2004</v>
      </c>
      <c r="G59" s="17" t="s">
        <v>72</v>
      </c>
      <c r="H59" s="23"/>
      <c r="I59" s="23">
        <v>185000</v>
      </c>
      <c r="J59" s="48">
        <f t="shared" si="2"/>
        <v>185000</v>
      </c>
      <c r="K59" s="92">
        <v>185000</v>
      </c>
      <c r="L59" s="70">
        <f t="shared" si="0"/>
        <v>100</v>
      </c>
      <c r="M59" s="95"/>
      <c r="N59" s="78"/>
    </row>
    <row r="60" spans="1:14" s="2" customFormat="1" ht="39.75" customHeight="1">
      <c r="A60" s="42">
        <f t="shared" si="3"/>
        <v>40</v>
      </c>
      <c r="B60" s="11">
        <v>90011</v>
      </c>
      <c r="C60" s="14">
        <v>6260</v>
      </c>
      <c r="D60" s="21" t="s">
        <v>119</v>
      </c>
      <c r="E60" s="22">
        <v>2004</v>
      </c>
      <c r="F60" s="22">
        <v>2004</v>
      </c>
      <c r="G60" s="17" t="s">
        <v>46</v>
      </c>
      <c r="H60" s="23"/>
      <c r="I60" s="23">
        <v>330000</v>
      </c>
      <c r="J60" s="48">
        <f t="shared" si="2"/>
        <v>330000</v>
      </c>
      <c r="K60" s="92">
        <v>330000</v>
      </c>
      <c r="L60" s="70">
        <f t="shared" si="0"/>
        <v>100</v>
      </c>
      <c r="M60" s="95" t="s">
        <v>13</v>
      </c>
      <c r="N60" s="78"/>
    </row>
    <row r="61" spans="1:14" s="2" customFormat="1" ht="30" customHeight="1" thickBot="1">
      <c r="A61" s="28" t="s">
        <v>73</v>
      </c>
      <c r="B61" s="40">
        <v>90011</v>
      </c>
      <c r="C61" s="29">
        <v>6260</v>
      </c>
      <c r="D61" s="30" t="s">
        <v>14</v>
      </c>
      <c r="E61" s="31">
        <v>2004</v>
      </c>
      <c r="F61" s="31">
        <v>2004</v>
      </c>
      <c r="G61" s="41" t="s">
        <v>46</v>
      </c>
      <c r="H61" s="32"/>
      <c r="I61" s="32">
        <v>30000</v>
      </c>
      <c r="J61" s="33">
        <f t="shared" si="2"/>
        <v>30000</v>
      </c>
      <c r="K61" s="110">
        <v>30000</v>
      </c>
      <c r="L61" s="111">
        <f t="shared" si="0"/>
        <v>100</v>
      </c>
      <c r="M61" s="95"/>
      <c r="N61" s="78"/>
    </row>
    <row r="62" spans="1:14" s="1" customFormat="1" ht="15" customHeight="1" thickBot="1">
      <c r="A62" s="83">
        <v>1</v>
      </c>
      <c r="B62" s="84">
        <v>2</v>
      </c>
      <c r="C62" s="84">
        <v>3</v>
      </c>
      <c r="D62" s="84">
        <v>4</v>
      </c>
      <c r="E62" s="84">
        <v>5</v>
      </c>
      <c r="F62" s="84">
        <v>6</v>
      </c>
      <c r="G62" s="85">
        <v>7</v>
      </c>
      <c r="H62" s="84">
        <v>8</v>
      </c>
      <c r="I62" s="84">
        <v>9</v>
      </c>
      <c r="J62" s="84">
        <v>10</v>
      </c>
      <c r="K62" s="86">
        <v>11</v>
      </c>
      <c r="L62" s="87">
        <v>12</v>
      </c>
      <c r="M62" s="87">
        <v>12</v>
      </c>
      <c r="N62" s="126"/>
    </row>
    <row r="63" spans="1:14" s="2" customFormat="1" ht="30" customHeight="1">
      <c r="A63" s="112">
        <f>SUM(A60+1)</f>
        <v>41</v>
      </c>
      <c r="B63" s="113">
        <v>90011</v>
      </c>
      <c r="C63" s="114">
        <v>6260</v>
      </c>
      <c r="D63" s="115" t="s">
        <v>120</v>
      </c>
      <c r="E63" s="116">
        <v>2004</v>
      </c>
      <c r="F63" s="116">
        <v>2004</v>
      </c>
      <c r="G63" s="117" t="s">
        <v>74</v>
      </c>
      <c r="H63" s="118"/>
      <c r="I63" s="118">
        <v>135000</v>
      </c>
      <c r="J63" s="119">
        <f t="shared" si="2"/>
        <v>135000</v>
      </c>
      <c r="K63" s="120">
        <v>134480</v>
      </c>
      <c r="L63" s="72">
        <f t="shared" si="0"/>
        <v>99.61</v>
      </c>
      <c r="M63" s="102"/>
      <c r="N63" s="78"/>
    </row>
    <row r="64" spans="1:14" s="2" customFormat="1" ht="30" customHeight="1">
      <c r="A64" s="42">
        <f t="shared" si="3"/>
        <v>42</v>
      </c>
      <c r="B64" s="43">
        <v>90011</v>
      </c>
      <c r="C64" s="44">
        <v>6260</v>
      </c>
      <c r="D64" s="58" t="s">
        <v>121</v>
      </c>
      <c r="E64" s="45">
        <v>2004</v>
      </c>
      <c r="F64" s="45">
        <v>2004</v>
      </c>
      <c r="G64" s="46" t="s">
        <v>75</v>
      </c>
      <c r="H64" s="47"/>
      <c r="I64" s="47">
        <v>65000</v>
      </c>
      <c r="J64" s="48">
        <f t="shared" si="2"/>
        <v>65000</v>
      </c>
      <c r="K64" s="121">
        <v>64376</v>
      </c>
      <c r="L64" s="70">
        <f t="shared" si="0"/>
        <v>99.04</v>
      </c>
      <c r="M64" s="102"/>
      <c r="N64" s="78"/>
    </row>
    <row r="65" spans="1:14" s="2" customFormat="1" ht="30" customHeight="1">
      <c r="A65" s="13">
        <f t="shared" si="3"/>
        <v>43</v>
      </c>
      <c r="B65" s="49">
        <v>90011</v>
      </c>
      <c r="C65" s="14">
        <v>6260</v>
      </c>
      <c r="D65" s="15" t="s">
        <v>122</v>
      </c>
      <c r="E65" s="16">
        <v>2004</v>
      </c>
      <c r="F65" s="16">
        <v>2004</v>
      </c>
      <c r="G65" s="17" t="s">
        <v>76</v>
      </c>
      <c r="H65" s="18"/>
      <c r="I65" s="18">
        <v>135000</v>
      </c>
      <c r="J65" s="19">
        <f t="shared" si="2"/>
        <v>135000</v>
      </c>
      <c r="K65" s="90">
        <v>135000</v>
      </c>
      <c r="L65" s="70">
        <f t="shared" si="0"/>
        <v>100</v>
      </c>
      <c r="M65" s="91"/>
      <c r="N65" s="78"/>
    </row>
    <row r="66" spans="1:15" s="2" customFormat="1" ht="30" customHeight="1">
      <c r="A66" s="42">
        <v>44</v>
      </c>
      <c r="B66" s="43">
        <v>90011</v>
      </c>
      <c r="C66" s="44">
        <v>6260</v>
      </c>
      <c r="D66" s="58" t="s">
        <v>123</v>
      </c>
      <c r="E66" s="45">
        <v>2004</v>
      </c>
      <c r="F66" s="45">
        <v>2004</v>
      </c>
      <c r="G66" s="46" t="s">
        <v>71</v>
      </c>
      <c r="H66" s="47"/>
      <c r="I66" s="47">
        <v>13000</v>
      </c>
      <c r="J66" s="48">
        <f t="shared" si="2"/>
        <v>13000</v>
      </c>
      <c r="K66" s="121">
        <v>0</v>
      </c>
      <c r="L66" s="70">
        <f t="shared" si="0"/>
        <v>0</v>
      </c>
      <c r="M66" s="102"/>
      <c r="N66" s="78"/>
      <c r="O66" s="109"/>
    </row>
    <row r="67" spans="1:15" s="2" customFormat="1" ht="19.5" customHeight="1">
      <c r="A67" s="9">
        <f>SUM(A66+1)</f>
        <v>45</v>
      </c>
      <c r="B67" s="11">
        <v>90015</v>
      </c>
      <c r="C67" s="20">
        <v>6050</v>
      </c>
      <c r="D67" s="36" t="s">
        <v>87</v>
      </c>
      <c r="E67" s="22">
        <v>2004</v>
      </c>
      <c r="F67" s="22">
        <v>2004</v>
      </c>
      <c r="G67" s="37" t="s">
        <v>30</v>
      </c>
      <c r="H67" s="23">
        <v>122787</v>
      </c>
      <c r="I67" s="23"/>
      <c r="J67" s="27">
        <f t="shared" si="2"/>
        <v>122787</v>
      </c>
      <c r="K67" s="99">
        <v>122763</v>
      </c>
      <c r="L67" s="70">
        <f t="shared" si="0"/>
        <v>99.98</v>
      </c>
      <c r="M67" s="95"/>
      <c r="N67" s="78"/>
      <c r="O67" s="109"/>
    </row>
    <row r="68" spans="1:14" s="2" customFormat="1" ht="27" customHeight="1">
      <c r="A68" s="42" t="s">
        <v>77</v>
      </c>
      <c r="B68" s="43">
        <v>90015</v>
      </c>
      <c r="C68" s="44">
        <v>6050</v>
      </c>
      <c r="D68" s="4" t="s">
        <v>124</v>
      </c>
      <c r="E68" s="45">
        <v>2004</v>
      </c>
      <c r="F68" s="45">
        <v>2004</v>
      </c>
      <c r="G68" s="46" t="s">
        <v>30</v>
      </c>
      <c r="H68" s="47">
        <v>65000</v>
      </c>
      <c r="I68" s="47"/>
      <c r="J68" s="48">
        <f>SUM(H68:I68)</f>
        <v>65000</v>
      </c>
      <c r="K68" s="101">
        <v>3790</v>
      </c>
      <c r="L68" s="70">
        <f t="shared" si="0"/>
        <v>5.83</v>
      </c>
      <c r="M68" s="102" t="s">
        <v>4</v>
      </c>
      <c r="N68" s="78"/>
    </row>
    <row r="69" spans="1:14" s="3" customFormat="1" ht="30" customHeight="1">
      <c r="A69" s="13">
        <f>SUM(A67+1)</f>
        <v>46</v>
      </c>
      <c r="B69" s="49">
        <v>90015</v>
      </c>
      <c r="C69" s="14">
        <v>6050</v>
      </c>
      <c r="D69" s="79" t="s">
        <v>125</v>
      </c>
      <c r="E69" s="16">
        <v>2004</v>
      </c>
      <c r="F69" s="16">
        <v>2004</v>
      </c>
      <c r="G69" s="17" t="s">
        <v>90</v>
      </c>
      <c r="H69" s="18">
        <v>25000</v>
      </c>
      <c r="I69" s="18"/>
      <c r="J69" s="19">
        <f t="shared" si="2"/>
        <v>25000</v>
      </c>
      <c r="K69" s="103">
        <v>24850</v>
      </c>
      <c r="L69" s="70">
        <f t="shared" si="0"/>
        <v>99.4</v>
      </c>
      <c r="M69" s="91" t="s">
        <v>4</v>
      </c>
      <c r="N69" s="78"/>
    </row>
    <row r="70" spans="1:14" s="3" customFormat="1" ht="24" customHeight="1">
      <c r="A70" s="13">
        <f aca="true" t="shared" si="4" ref="A70:A78">SUM(A69+1)</f>
        <v>47</v>
      </c>
      <c r="B70" s="49">
        <v>90015</v>
      </c>
      <c r="C70" s="14">
        <v>6050</v>
      </c>
      <c r="D70" s="79" t="s">
        <v>126</v>
      </c>
      <c r="E70" s="16">
        <v>2004</v>
      </c>
      <c r="F70" s="16">
        <v>2004</v>
      </c>
      <c r="G70" s="17" t="s">
        <v>90</v>
      </c>
      <c r="H70" s="18">
        <v>50000</v>
      </c>
      <c r="I70" s="18"/>
      <c r="J70" s="19">
        <f>SUM(H70:I70)</f>
        <v>50000</v>
      </c>
      <c r="K70" s="103">
        <v>50000</v>
      </c>
      <c r="L70" s="70">
        <f t="shared" si="0"/>
        <v>100</v>
      </c>
      <c r="M70" s="91" t="s">
        <v>4</v>
      </c>
      <c r="N70" s="78"/>
    </row>
    <row r="71" spans="1:14" s="3" customFormat="1" ht="30" customHeight="1">
      <c r="A71" s="13">
        <f t="shared" si="4"/>
        <v>48</v>
      </c>
      <c r="B71" s="11">
        <v>90015</v>
      </c>
      <c r="C71" s="44">
        <v>6050</v>
      </c>
      <c r="D71" s="36" t="s">
        <v>127</v>
      </c>
      <c r="E71" s="22">
        <v>2004</v>
      </c>
      <c r="F71" s="22">
        <v>2004</v>
      </c>
      <c r="G71" s="17" t="s">
        <v>90</v>
      </c>
      <c r="H71" s="23">
        <v>27213</v>
      </c>
      <c r="I71" s="23"/>
      <c r="J71" s="48">
        <f>SUM(H71:I71)</f>
        <v>27213</v>
      </c>
      <c r="K71" s="99">
        <v>27213</v>
      </c>
      <c r="L71" s="70">
        <f t="shared" si="0"/>
        <v>100</v>
      </c>
      <c r="M71" s="95"/>
      <c r="N71" s="78"/>
    </row>
    <row r="72" spans="1:14" s="3" customFormat="1" ht="30" customHeight="1">
      <c r="A72" s="13" t="s">
        <v>128</v>
      </c>
      <c r="B72" s="11">
        <v>90015</v>
      </c>
      <c r="C72" s="44">
        <v>6050</v>
      </c>
      <c r="D72" s="36" t="s">
        <v>129</v>
      </c>
      <c r="E72" s="22">
        <v>2004</v>
      </c>
      <c r="F72" s="22">
        <v>2004</v>
      </c>
      <c r="G72" s="17" t="s">
        <v>90</v>
      </c>
      <c r="H72" s="23">
        <v>140000</v>
      </c>
      <c r="I72" s="23"/>
      <c r="J72" s="48">
        <f>SUM(H72:I72)</f>
        <v>140000</v>
      </c>
      <c r="K72" s="99">
        <v>115530</v>
      </c>
      <c r="L72" s="70">
        <f aca="true" t="shared" si="5" ref="L72:L88">K72/J72*100</f>
        <v>82.52</v>
      </c>
      <c r="M72" s="95"/>
      <c r="N72" s="78"/>
    </row>
    <row r="73" spans="1:14" s="3" customFormat="1" ht="27" customHeight="1">
      <c r="A73" s="13">
        <f>SUM(A71+1)</f>
        <v>49</v>
      </c>
      <c r="B73" s="11">
        <v>90015</v>
      </c>
      <c r="C73" s="44">
        <v>6050</v>
      </c>
      <c r="D73" s="36" t="s">
        <v>130</v>
      </c>
      <c r="E73" s="22">
        <v>2004</v>
      </c>
      <c r="F73" s="22">
        <v>2004</v>
      </c>
      <c r="G73" s="17" t="s">
        <v>90</v>
      </c>
      <c r="H73" s="23">
        <v>80000</v>
      </c>
      <c r="I73" s="23"/>
      <c r="J73" s="48">
        <f>SUM(H73:I73)</f>
        <v>80000</v>
      </c>
      <c r="K73" s="99">
        <v>58160</v>
      </c>
      <c r="L73" s="70">
        <f t="shared" si="5"/>
        <v>72.7</v>
      </c>
      <c r="M73" s="95"/>
      <c r="N73" s="78"/>
    </row>
    <row r="74" spans="1:15" s="3" customFormat="1" ht="19.5" customHeight="1">
      <c r="A74" s="13" t="s">
        <v>131</v>
      </c>
      <c r="B74" s="11">
        <v>90095</v>
      </c>
      <c r="C74" s="44">
        <v>6210</v>
      </c>
      <c r="D74" s="36" t="s">
        <v>132</v>
      </c>
      <c r="E74" s="22">
        <v>2004</v>
      </c>
      <c r="F74" s="22">
        <v>2004</v>
      </c>
      <c r="G74" s="17" t="s">
        <v>46</v>
      </c>
      <c r="H74" s="23">
        <v>50000</v>
      </c>
      <c r="I74" s="23"/>
      <c r="J74" s="48">
        <f>SUM(H74:I74)</f>
        <v>50000</v>
      </c>
      <c r="K74" s="99">
        <v>5558</v>
      </c>
      <c r="L74" s="70">
        <f t="shared" si="5"/>
        <v>11.12</v>
      </c>
      <c r="M74" s="95"/>
      <c r="N74" s="78"/>
      <c r="O74" s="105"/>
    </row>
    <row r="75" spans="1:16" s="2" customFormat="1" ht="19.5" customHeight="1">
      <c r="A75" s="13">
        <f>SUM(A73+1)</f>
        <v>50</v>
      </c>
      <c r="B75" s="43">
        <v>90095</v>
      </c>
      <c r="C75" s="43">
        <v>6050</v>
      </c>
      <c r="D75" s="4" t="s">
        <v>133</v>
      </c>
      <c r="E75" s="45">
        <v>2001</v>
      </c>
      <c r="F75" s="45">
        <v>2008</v>
      </c>
      <c r="G75" s="46" t="s">
        <v>90</v>
      </c>
      <c r="H75" s="47">
        <v>800000</v>
      </c>
      <c r="I75" s="47"/>
      <c r="J75" s="48">
        <f t="shared" si="2"/>
        <v>800000</v>
      </c>
      <c r="K75" s="101">
        <v>791970</v>
      </c>
      <c r="L75" s="70">
        <f t="shared" si="5"/>
        <v>99</v>
      </c>
      <c r="M75" s="102"/>
      <c r="N75" s="78"/>
      <c r="P75" s="109"/>
    </row>
    <row r="76" spans="1:15" s="2" customFormat="1" ht="30" customHeight="1">
      <c r="A76" s="13">
        <f t="shared" si="4"/>
        <v>51</v>
      </c>
      <c r="B76" s="43">
        <v>90095</v>
      </c>
      <c r="C76" s="43">
        <v>6050</v>
      </c>
      <c r="D76" s="4" t="s">
        <v>134</v>
      </c>
      <c r="E76" s="45">
        <v>2004</v>
      </c>
      <c r="F76" s="45">
        <v>2004</v>
      </c>
      <c r="G76" s="45" t="s">
        <v>90</v>
      </c>
      <c r="H76" s="47">
        <v>70000</v>
      </c>
      <c r="I76" s="47"/>
      <c r="J76" s="48">
        <f t="shared" si="2"/>
        <v>70000</v>
      </c>
      <c r="K76" s="101">
        <v>69485</v>
      </c>
      <c r="L76" s="70">
        <f t="shared" si="5"/>
        <v>99.26</v>
      </c>
      <c r="M76" s="102" t="s">
        <v>15</v>
      </c>
      <c r="N76" s="78"/>
      <c r="O76" s="109"/>
    </row>
    <row r="77" spans="1:14" s="2" customFormat="1" ht="19.5" customHeight="1">
      <c r="A77" s="13">
        <f t="shared" si="4"/>
        <v>52</v>
      </c>
      <c r="B77" s="11">
        <v>90095</v>
      </c>
      <c r="C77" s="11">
        <v>6060</v>
      </c>
      <c r="D77" s="36" t="s">
        <v>78</v>
      </c>
      <c r="E77" s="22">
        <v>2004</v>
      </c>
      <c r="F77" s="22">
        <v>2004</v>
      </c>
      <c r="G77" s="45" t="s">
        <v>97</v>
      </c>
      <c r="H77" s="23">
        <v>300000</v>
      </c>
      <c r="I77" s="23"/>
      <c r="J77" s="27">
        <f t="shared" si="2"/>
        <v>300000</v>
      </c>
      <c r="K77" s="99">
        <v>0</v>
      </c>
      <c r="L77" s="70">
        <f t="shared" si="5"/>
        <v>0</v>
      </c>
      <c r="M77" s="95"/>
      <c r="N77" s="78"/>
    </row>
    <row r="78" spans="1:14" s="2" customFormat="1" ht="19.5" customHeight="1" thickBot="1">
      <c r="A78" s="13">
        <f t="shared" si="4"/>
        <v>53</v>
      </c>
      <c r="B78" s="40">
        <v>90095</v>
      </c>
      <c r="C78" s="40">
        <v>6050</v>
      </c>
      <c r="D78" s="51" t="s">
        <v>135</v>
      </c>
      <c r="E78" s="31">
        <v>2004</v>
      </c>
      <c r="F78" s="31">
        <v>2005</v>
      </c>
      <c r="G78" s="31" t="s">
        <v>90</v>
      </c>
      <c r="H78" s="32">
        <v>10000</v>
      </c>
      <c r="I78" s="32"/>
      <c r="J78" s="33">
        <f t="shared" si="2"/>
        <v>10000</v>
      </c>
      <c r="K78" s="100">
        <v>88</v>
      </c>
      <c r="L78" s="73">
        <f t="shared" si="5"/>
        <v>0.88</v>
      </c>
      <c r="M78" s="97"/>
      <c r="N78" s="78"/>
    </row>
    <row r="79" spans="1:14" s="2" customFormat="1" ht="19.5" customHeight="1">
      <c r="A79" s="128" t="s">
        <v>79</v>
      </c>
      <c r="B79" s="129"/>
      <c r="C79" s="129"/>
      <c r="D79" s="129"/>
      <c r="E79" s="129"/>
      <c r="F79" s="129"/>
      <c r="G79" s="129"/>
      <c r="H79" s="34">
        <f>SUM(H80:H83)</f>
        <v>113000</v>
      </c>
      <c r="I79" s="34">
        <f>SUM(I80:I83)</f>
        <v>0</v>
      </c>
      <c r="J79" s="34">
        <f>SUM(J80:J83)</f>
        <v>113000</v>
      </c>
      <c r="K79" s="34">
        <f>SUM(K80:K83)</f>
        <v>112278</v>
      </c>
      <c r="L79" s="70">
        <f t="shared" si="5"/>
        <v>99.36</v>
      </c>
      <c r="M79" s="98"/>
      <c r="N79" s="78"/>
    </row>
    <row r="80" spans="1:14" s="2" customFormat="1" ht="19.5" customHeight="1">
      <c r="A80" s="42" t="s">
        <v>136</v>
      </c>
      <c r="B80" s="43">
        <v>92109</v>
      </c>
      <c r="C80" s="14">
        <v>6220</v>
      </c>
      <c r="D80" s="4" t="s">
        <v>137</v>
      </c>
      <c r="E80" s="45">
        <v>2004</v>
      </c>
      <c r="F80" s="45">
        <v>2004</v>
      </c>
      <c r="G80" s="17" t="s">
        <v>81</v>
      </c>
      <c r="H80" s="47">
        <v>7000</v>
      </c>
      <c r="I80" s="47"/>
      <c r="J80" s="48">
        <f>SUM(H80:I80)</f>
        <v>7000</v>
      </c>
      <c r="K80" s="122">
        <v>7000</v>
      </c>
      <c r="L80" s="80">
        <f t="shared" si="5"/>
        <v>100</v>
      </c>
      <c r="M80" s="95"/>
      <c r="N80" s="78"/>
    </row>
    <row r="81" spans="1:14" s="2" customFormat="1" ht="19.5" customHeight="1">
      <c r="A81" s="42">
        <v>54</v>
      </c>
      <c r="B81" s="43">
        <v>92109</v>
      </c>
      <c r="C81" s="14">
        <v>6220</v>
      </c>
      <c r="D81" s="4" t="s">
        <v>80</v>
      </c>
      <c r="E81" s="45">
        <v>2004</v>
      </c>
      <c r="F81" s="45">
        <v>2004</v>
      </c>
      <c r="G81" s="17" t="s">
        <v>81</v>
      </c>
      <c r="H81" s="47">
        <v>70000</v>
      </c>
      <c r="I81" s="47"/>
      <c r="J81" s="48">
        <f>SUM(H81:I81)</f>
        <v>70000</v>
      </c>
      <c r="K81" s="122">
        <v>70000</v>
      </c>
      <c r="L81" s="81">
        <f t="shared" si="5"/>
        <v>100</v>
      </c>
      <c r="M81" s="95"/>
      <c r="N81" s="78"/>
    </row>
    <row r="82" spans="1:14" s="2" customFormat="1" ht="19.5" customHeight="1">
      <c r="A82" s="42" t="s">
        <v>82</v>
      </c>
      <c r="B82" s="43">
        <v>92109</v>
      </c>
      <c r="C82" s="14">
        <v>6050</v>
      </c>
      <c r="D82" s="4" t="s">
        <v>86</v>
      </c>
      <c r="E82" s="45">
        <v>2004</v>
      </c>
      <c r="F82" s="45">
        <v>2004</v>
      </c>
      <c r="G82" s="17" t="s">
        <v>92</v>
      </c>
      <c r="H82" s="47">
        <v>25000</v>
      </c>
      <c r="I82" s="47"/>
      <c r="J82" s="48">
        <f>SUM(H82:I82)</f>
        <v>25000</v>
      </c>
      <c r="K82" s="122">
        <v>24278</v>
      </c>
      <c r="L82" s="81">
        <f t="shared" si="5"/>
        <v>97.11</v>
      </c>
      <c r="M82" s="95"/>
      <c r="N82" s="78"/>
    </row>
    <row r="83" spans="1:14" s="2" customFormat="1" ht="30" customHeight="1" thickBot="1">
      <c r="A83" s="42" t="s">
        <v>138</v>
      </c>
      <c r="B83" s="43">
        <v>92116</v>
      </c>
      <c r="C83" s="14">
        <v>6220</v>
      </c>
      <c r="D83" s="4" t="s">
        <v>139</v>
      </c>
      <c r="E83" s="45">
        <v>2004</v>
      </c>
      <c r="F83" s="45">
        <v>2004</v>
      </c>
      <c r="G83" s="17" t="s">
        <v>140</v>
      </c>
      <c r="H83" s="47">
        <v>11000</v>
      </c>
      <c r="I83" s="47"/>
      <c r="J83" s="48">
        <f>SUM(H83:I83)</f>
        <v>11000</v>
      </c>
      <c r="K83" s="122">
        <v>11000</v>
      </c>
      <c r="L83" s="82">
        <f t="shared" si="5"/>
        <v>100</v>
      </c>
      <c r="M83" s="95"/>
      <c r="N83" s="78"/>
    </row>
    <row r="84" spans="1:14" s="35" customFormat="1" ht="19.5" customHeight="1">
      <c r="A84" s="128" t="s">
        <v>83</v>
      </c>
      <c r="B84" s="129"/>
      <c r="C84" s="129"/>
      <c r="D84" s="129"/>
      <c r="E84" s="129"/>
      <c r="F84" s="129"/>
      <c r="G84" s="129"/>
      <c r="H84" s="34">
        <f>SUM(H85:H87)</f>
        <v>2357800</v>
      </c>
      <c r="I84" s="34">
        <f>SUM(I85:I87)</f>
        <v>0</v>
      </c>
      <c r="J84" s="34">
        <f>SUM(J85:J87)</f>
        <v>2357800</v>
      </c>
      <c r="K84" s="34">
        <f>SUM(K85:K87)</f>
        <v>2233443</v>
      </c>
      <c r="L84" s="72">
        <f t="shared" si="5"/>
        <v>94.73</v>
      </c>
      <c r="M84" s="98"/>
      <c r="N84" s="74"/>
    </row>
    <row r="85" spans="1:14" s="35" customFormat="1" ht="39" customHeight="1">
      <c r="A85" s="42">
        <v>55</v>
      </c>
      <c r="B85" s="43">
        <v>92601</v>
      </c>
      <c r="C85" s="14">
        <v>6050</v>
      </c>
      <c r="D85" s="4" t="s">
        <v>141</v>
      </c>
      <c r="E85" s="45">
        <v>2000</v>
      </c>
      <c r="F85" s="45">
        <v>2007</v>
      </c>
      <c r="G85" s="17" t="s">
        <v>90</v>
      </c>
      <c r="H85" s="47">
        <v>2320000</v>
      </c>
      <c r="I85" s="47"/>
      <c r="J85" s="48">
        <f>SUM(H85:I85)</f>
        <v>2320000</v>
      </c>
      <c r="K85" s="122">
        <v>2195684</v>
      </c>
      <c r="L85" s="81">
        <f t="shared" si="5"/>
        <v>94.64</v>
      </c>
      <c r="M85" s="102"/>
      <c r="N85" s="74"/>
    </row>
    <row r="86" spans="1:14" s="35" customFormat="1" ht="30" customHeight="1">
      <c r="A86" s="42">
        <v>56</v>
      </c>
      <c r="B86" s="43">
        <v>92604</v>
      </c>
      <c r="C86" s="14">
        <v>6060</v>
      </c>
      <c r="D86" s="4" t="s">
        <v>84</v>
      </c>
      <c r="E86" s="45">
        <v>2004</v>
      </c>
      <c r="F86" s="45">
        <v>2004</v>
      </c>
      <c r="G86" s="17" t="s">
        <v>85</v>
      </c>
      <c r="H86" s="47">
        <v>17800</v>
      </c>
      <c r="I86" s="47"/>
      <c r="J86" s="48">
        <f>SUM(H86:I86)</f>
        <v>17800</v>
      </c>
      <c r="K86" s="122">
        <v>17799</v>
      </c>
      <c r="L86" s="81">
        <f t="shared" si="5"/>
        <v>99.99</v>
      </c>
      <c r="M86" s="102"/>
      <c r="N86" s="74"/>
    </row>
    <row r="87" spans="1:15" s="35" customFormat="1" ht="30" customHeight="1" thickBot="1">
      <c r="A87" s="42">
        <v>57</v>
      </c>
      <c r="B87" s="43">
        <v>92604</v>
      </c>
      <c r="C87" s="14">
        <v>6060</v>
      </c>
      <c r="D87" s="4" t="s">
        <v>142</v>
      </c>
      <c r="E87" s="45">
        <v>2004</v>
      </c>
      <c r="F87" s="45">
        <v>2004</v>
      </c>
      <c r="G87" s="17" t="s">
        <v>85</v>
      </c>
      <c r="H87" s="47">
        <v>20000</v>
      </c>
      <c r="I87" s="47"/>
      <c r="J87" s="48">
        <f>SUM(H87:I87)</f>
        <v>20000</v>
      </c>
      <c r="K87" s="122">
        <v>19960</v>
      </c>
      <c r="L87" s="82">
        <f t="shared" si="5"/>
        <v>99.8</v>
      </c>
      <c r="M87" s="102" t="s">
        <v>5</v>
      </c>
      <c r="N87" s="74"/>
      <c r="O87" s="123"/>
    </row>
    <row r="88" spans="1:14" s="64" customFormat="1" ht="24.75" customHeight="1" thickBot="1">
      <c r="A88" s="59"/>
      <c r="B88" s="60"/>
      <c r="C88" s="60"/>
      <c r="D88" s="61" t="s">
        <v>143</v>
      </c>
      <c r="E88" s="62"/>
      <c r="F88" s="62"/>
      <c r="G88" s="62"/>
      <c r="H88" s="63">
        <f>SUM(H5+H11+H19+H22+H27+H32+H36+H43+H46+H49+H79+H84)</f>
        <v>39625193</v>
      </c>
      <c r="I88" s="63">
        <f>SUM(I5+I11+I19+I22+I27+I32+I36+I43+I46+I49+I79+I84)</f>
        <v>1156000</v>
      </c>
      <c r="J88" s="63">
        <f>SUM(J5+J11+J19+J22+J27+J32+J36+J43+J46+J49+J79+J84)</f>
        <v>40781193</v>
      </c>
      <c r="K88" s="63">
        <f>SUM(K5+K11+K19+K22+K27+K32+K36+K43+K46+K49+K79+K84)</f>
        <v>20576623</v>
      </c>
      <c r="L88" s="73">
        <f t="shared" si="5"/>
        <v>50.46</v>
      </c>
      <c r="M88" s="124"/>
      <c r="N88" s="125"/>
    </row>
    <row r="90" spans="10:11" ht="12.75">
      <c r="J90" s="127"/>
      <c r="K90" s="127"/>
    </row>
    <row r="91" spans="10:11" ht="12.75">
      <c r="J91" s="127"/>
      <c r="K91" s="127"/>
    </row>
  </sheetData>
  <mergeCells count="23">
    <mergeCell ref="A27:G27"/>
    <mergeCell ref="A5:G5"/>
    <mergeCell ref="A11:G11"/>
    <mergeCell ref="A19:G19"/>
    <mergeCell ref="A22:G22"/>
    <mergeCell ref="A36:G36"/>
    <mergeCell ref="A43:G43"/>
    <mergeCell ref="A46:G46"/>
    <mergeCell ref="A32:G32"/>
    <mergeCell ref="H2:J2"/>
    <mergeCell ref="K2:K3"/>
    <mergeCell ref="L2:L3"/>
    <mergeCell ref="M2:M3"/>
    <mergeCell ref="A49:G49"/>
    <mergeCell ref="A79:G79"/>
    <mergeCell ref="A84:G84"/>
    <mergeCell ref="A1:L1"/>
    <mergeCell ref="A2:A3"/>
    <mergeCell ref="B2:B3"/>
    <mergeCell ref="C2:C3"/>
    <mergeCell ref="D2:D3"/>
    <mergeCell ref="E2:F2"/>
    <mergeCell ref="G2:G3"/>
  </mergeCells>
  <printOptions horizontalCentered="1"/>
  <pageMargins left="0.3937007874015748" right="0.3937007874015748" top="0.7874015748031497" bottom="0.3937007874015748" header="0.5118110236220472" footer="0.5118110236220472"/>
  <pageSetup horizontalDpi="1200" verticalDpi="1200" orientation="landscape" paperSize="9" scale="70" r:id="rId1"/>
  <rowBreaks count="2" manualBreakCount="2">
    <brk id="30" max="11" man="1"/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2005-03-30T07:00:49Z</cp:lastPrinted>
  <dcterms:created xsi:type="dcterms:W3CDTF">2001-05-16T07:18:04Z</dcterms:created>
  <dcterms:modified xsi:type="dcterms:W3CDTF">2005-04-26T08:07:20Z</dcterms:modified>
  <cp:category/>
  <cp:version/>
  <cp:contentType/>
  <cp:contentStatus/>
</cp:coreProperties>
</file>