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10-Prognoza długu bez umorz. " sheetId="1" r:id="rId1"/>
  </sheets>
  <definedNames>
    <definedName name="_xlnm.Print_Area" localSheetId="0">'10-Prognoza długu bez umorz. '!$A$1:$L$61</definedName>
  </definedNames>
  <calcPr fullCalcOnLoad="1" fullPrecision="0"/>
</workbook>
</file>

<file path=xl/sharedStrings.xml><?xml version="1.0" encoding="utf-8"?>
<sst xmlns="http://schemas.openxmlformats.org/spreadsheetml/2006/main" count="79" uniqueCount="70">
  <si>
    <t>Załącznik nr 10 
do Uchwały Nr XIX/142/04 
Rady Miejskiej w Policach 
z dnia 9 marca 2004 roku</t>
  </si>
  <si>
    <t xml:space="preserve">     6) spłaty zobowiązań związanych z przyrzeczonymi środkami
          z funduszy strukturalnych oraz Funduszu Spójności Unii Europejskiej:</t>
  </si>
  <si>
    <t>I. Wskaźnik rocznej spłaty zadłużenia do dochodu 
(poz.35 (-) poz.41 / poz.1) %</t>
  </si>
  <si>
    <t xml:space="preserve">     5) odsetki od rat dot. modernizacji Gminnego Targowiska w Policach</t>
  </si>
  <si>
    <t>Wyszczególnienie</t>
  </si>
  <si>
    <t>w zł</t>
  </si>
  <si>
    <t>x</t>
  </si>
  <si>
    <t>Lp.</t>
  </si>
  <si>
    <t>Wykonanie</t>
  </si>
  <si>
    <t>Przewidywane wykonanie</t>
  </si>
  <si>
    <t>2001 r.</t>
  </si>
  <si>
    <t>2002 r.</t>
  </si>
  <si>
    <t>2003 r.</t>
  </si>
  <si>
    <t>2004 r.</t>
  </si>
  <si>
    <t>2005 r.</t>
  </si>
  <si>
    <t>A. Dochody:</t>
  </si>
  <si>
    <t>B. Wydatki:</t>
  </si>
  <si>
    <t xml:space="preserve">    - wydatki bieżące</t>
  </si>
  <si>
    <t xml:space="preserve">    z tego:</t>
  </si>
  <si>
    <t xml:space="preserve">    - wydatki majątkowe</t>
  </si>
  <si>
    <t xml:space="preserve">     1) spłaty kredytów,</t>
  </si>
  <si>
    <t xml:space="preserve">     4) wykup papierów wartościowych,</t>
  </si>
  <si>
    <t xml:space="preserve">     5) wykup obligacji samorządowych,</t>
  </si>
  <si>
    <t xml:space="preserve">     6) inne cele.</t>
  </si>
  <si>
    <t xml:space="preserve">     2) pożyczki,</t>
  </si>
  <si>
    <t xml:space="preserve">     3) spłaty pożyczek udzielonych,</t>
  </si>
  <si>
    <t xml:space="preserve">     4) nadwyżka z lat ubiegłych,</t>
  </si>
  <si>
    <t xml:space="preserve">     5) papiery wartościowe,</t>
  </si>
  <si>
    <t xml:space="preserve">     6) obligacje j.s.t.,</t>
  </si>
  <si>
    <t xml:space="preserve">     7) prywatyzacja majątku j.s.t.,</t>
  </si>
  <si>
    <t xml:space="preserve">     8) inne źródła.</t>
  </si>
  <si>
    <t xml:space="preserve">     1) wyemitowane papiery wartościowe,</t>
  </si>
  <si>
    <t xml:space="preserve">     2) zaciągnięte kredyty,</t>
  </si>
  <si>
    <t xml:space="preserve">     3) zaciągnięte pożyczki,</t>
  </si>
  <si>
    <t xml:space="preserve">     5) wymagalne zobowiązania:</t>
  </si>
  <si>
    <t>*Planowane dochody własne w latach 2004 - 2010 uwzględniają przyznane środki z funduszu PHARE  i te, o które Gmina się ubiega i będzie ubiegała oraz planowane dotacje z GFOŚiGW w Policach.</t>
  </si>
  <si>
    <t xml:space="preserve">     3) potenc. spłaty udzielonych poręczeń z należnymi odsetkami,</t>
  </si>
  <si>
    <t xml:space="preserve">     4) wykup papierów wartościowych wyemitowanych przez j.s.t.,</t>
  </si>
  <si>
    <t>GMINY POLICE</t>
  </si>
  <si>
    <t xml:space="preserve">2006 r. </t>
  </si>
  <si>
    <t xml:space="preserve">     4) przyjęte depozyty</t>
  </si>
  <si>
    <t>2007 r.</t>
  </si>
  <si>
    <t>2008 r.</t>
  </si>
  <si>
    <t>2009 r.</t>
  </si>
  <si>
    <t>PROGNOZA ŁĄCZNEJ KWOTY DŁUGU PUBLICZNEGO</t>
  </si>
  <si>
    <t>C. NADWYŻKA/DEFICYT (A-B)</t>
  </si>
  <si>
    <t>D. FINANSOWANIE (D1-D2)</t>
  </si>
  <si>
    <t>D1. Przychody ogółem:</t>
  </si>
  <si>
    <t>D2. Rozchody ogółem:</t>
  </si>
  <si>
    <t xml:space="preserve">     1) kredyty,</t>
  </si>
  <si>
    <t xml:space="preserve">     3) pożyczki udzielone,</t>
  </si>
  <si>
    <t xml:space="preserve">     2) spłaty pożyczek,</t>
  </si>
  <si>
    <t>E. UMORZENIE POŻYCZKI</t>
  </si>
  <si>
    <t>F. DŁUG NA KONIEC ROKU</t>
  </si>
  <si>
    <t xml:space="preserve">     6) zobowiązania związane z przyrzeczonymi środkami z funduszy
         strukturalnych oraz Funduszu Spójności Unii Europejskiej:</t>
  </si>
  <si>
    <t xml:space="preserve">         a) wynikające z ustaw i orzeczeń sądów,</t>
  </si>
  <si>
    <t xml:space="preserve">         b) wynikające z udzielonych poręczeń i gwarancji,</t>
  </si>
  <si>
    <t xml:space="preserve">         c) jednostek sektora finansów publicznych,</t>
  </si>
  <si>
    <t xml:space="preserve">         a) kredyty,</t>
  </si>
  <si>
    <t xml:space="preserve">         b) pożyczki,</t>
  </si>
  <si>
    <t xml:space="preserve">         c) emitowane papiery wartościowe,</t>
  </si>
  <si>
    <t>G. Wskaźnik długu do dochodu (poz.24 (-) poz.33 / poz.1) %</t>
  </si>
  <si>
    <t>H. OBCIĄŻENIE ROCZNE BUDŻETU Z TYT. SPŁATY ZADŁUŻENIA</t>
  </si>
  <si>
    <t xml:space="preserve">     1) spłaty rat kredytów z odsetkami,</t>
  </si>
  <si>
    <t xml:space="preserve">     2) spłaty rat pożyczek z odsetkami,</t>
  </si>
  <si>
    <t xml:space="preserve">         a) spłaty rat kredytów z odsetkami,</t>
  </si>
  <si>
    <t xml:space="preserve">         b) spłaty rat pożyczek z odsetkami,</t>
  </si>
  <si>
    <t xml:space="preserve">         c) wykup papierów wartościowych.</t>
  </si>
  <si>
    <t>2010 r.</t>
  </si>
  <si>
    <t>NA LATA 2004-2010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</si>
</sst>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5" xfId="15" applyNumberFormat="1" applyFont="1" applyBorder="1" applyAlignment="1">
      <alignment horizontal="center" vertical="center" wrapText="1"/>
    </xf>
    <xf numFmtId="1" fontId="8" fillId="0" borderId="6" xfId="15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3" fontId="0" fillId="0" borderId="8" xfId="15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2" xfId="15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16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17" xfId="15" applyNumberFormat="1" applyFont="1" applyBorder="1" applyAlignment="1">
      <alignment horizontal="right" vertical="center" wrapText="1"/>
    </xf>
    <xf numFmtId="167" fontId="0" fillId="0" borderId="18" xfId="15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167" fontId="0" fillId="2" borderId="5" xfId="15" applyNumberFormat="1" applyFont="1" applyFill="1" applyBorder="1" applyAlignment="1">
      <alignment horizontal="right" vertical="center" wrapText="1"/>
    </xf>
    <xf numFmtId="167" fontId="0" fillId="2" borderId="6" xfId="15" applyNumberFormat="1" applyFont="1" applyFill="1" applyBorder="1" applyAlignment="1">
      <alignment horizontal="right" vertical="center" wrapText="1"/>
    </xf>
    <xf numFmtId="167" fontId="0" fillId="0" borderId="20" xfId="15" applyNumberFormat="1" applyFont="1" applyBorder="1" applyAlignment="1">
      <alignment horizontal="right" vertical="center" wrapText="1"/>
    </xf>
    <xf numFmtId="167" fontId="0" fillId="0" borderId="21" xfId="15" applyNumberFormat="1" applyFont="1" applyBorder="1" applyAlignment="1">
      <alignment horizontal="right" vertical="center" wrapText="1"/>
    </xf>
    <xf numFmtId="167" fontId="0" fillId="0" borderId="19" xfId="15" applyNumberFormat="1" applyFont="1" applyBorder="1" applyAlignment="1">
      <alignment horizontal="right" vertical="center" wrapText="1"/>
    </xf>
    <xf numFmtId="10" fontId="0" fillId="2" borderId="5" xfId="17" applyNumberFormat="1" applyFont="1" applyFill="1" applyBorder="1" applyAlignment="1">
      <alignment horizontal="right" vertical="center" wrapText="1"/>
    </xf>
    <xf numFmtId="10" fontId="0" fillId="2" borderId="6" xfId="17" applyNumberFormat="1" applyFont="1" applyFill="1" applyBorder="1" applyAlignment="1">
      <alignment horizontal="right" vertical="center" wrapText="1"/>
    </xf>
    <xf numFmtId="3" fontId="0" fillId="2" borderId="5" xfId="15" applyNumberFormat="1" applyFont="1" applyFill="1" applyBorder="1" applyAlignment="1">
      <alignment horizontal="right" vertical="center" wrapText="1"/>
    </xf>
    <xf numFmtId="3" fontId="0" fillId="2" borderId="6" xfId="15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7" fontId="0" fillId="2" borderId="23" xfId="15" applyNumberFormat="1" applyFont="1" applyFill="1" applyBorder="1" applyAlignment="1">
      <alignment horizontal="right" vertical="center" wrapText="1"/>
    </xf>
    <xf numFmtId="3" fontId="0" fillId="2" borderId="23" xfId="15" applyNumberFormat="1" applyFont="1" applyFill="1" applyBorder="1" applyAlignment="1">
      <alignment horizontal="right" vertical="center" wrapText="1"/>
    </xf>
    <xf numFmtId="1" fontId="8" fillId="0" borderId="23" xfId="15" applyNumberFormat="1" applyFont="1" applyBorder="1" applyAlignment="1">
      <alignment horizontal="center" vertical="center" wrapText="1"/>
    </xf>
    <xf numFmtId="10" fontId="0" fillId="2" borderId="23" xfId="17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167" fontId="0" fillId="2" borderId="25" xfId="15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167" fontId="0" fillId="2" borderId="27" xfId="15" applyNumberFormat="1" applyFont="1" applyFill="1" applyBorder="1" applyAlignment="1">
      <alignment horizontal="right" vertical="center" wrapText="1"/>
    </xf>
    <xf numFmtId="167" fontId="0" fillId="2" borderId="28" xfId="15" applyNumberFormat="1" applyFont="1" applyFill="1" applyBorder="1" applyAlignment="1">
      <alignment horizontal="right" vertical="center" wrapText="1"/>
    </xf>
    <xf numFmtId="167" fontId="0" fillId="2" borderId="29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0" borderId="30" xfId="15" applyNumberFormat="1" applyFont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10" fontId="0" fillId="2" borderId="27" xfId="17" applyNumberFormat="1" applyFont="1" applyFill="1" applyBorder="1" applyAlignment="1">
      <alignment horizontal="right" vertical="center" wrapText="1"/>
    </xf>
    <xf numFmtId="10" fontId="0" fillId="2" borderId="28" xfId="17" applyNumberFormat="1" applyFont="1" applyFill="1" applyBorder="1" applyAlignment="1">
      <alignment horizontal="right" vertical="center" wrapText="1"/>
    </xf>
    <xf numFmtId="10" fontId="0" fillId="2" borderId="29" xfId="17" applyNumberFormat="1" applyFont="1" applyFill="1" applyBorder="1" applyAlignment="1">
      <alignment horizontal="right" vertical="center" wrapText="1"/>
    </xf>
    <xf numFmtId="167" fontId="0" fillId="2" borderId="31" xfId="15" applyNumberFormat="1" applyFont="1" applyFill="1" applyBorder="1" applyAlignment="1">
      <alignment horizontal="right" vertical="center" wrapText="1"/>
    </xf>
    <xf numFmtId="167" fontId="0" fillId="2" borderId="32" xfId="15" applyNumberFormat="1" applyFont="1" applyFill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/>
    </xf>
    <xf numFmtId="167" fontId="0" fillId="2" borderId="5" xfId="15" applyNumberFormat="1" applyFont="1" applyFill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0" fillId="2" borderId="25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167" fontId="0" fillId="2" borderId="27" xfId="15" applyNumberFormat="1" applyFont="1" applyFill="1" applyBorder="1" applyAlignment="1">
      <alignment horizontal="right" vertical="center" wrapText="1"/>
    </xf>
    <xf numFmtId="3" fontId="0" fillId="2" borderId="5" xfId="15" applyNumberFormat="1" applyFont="1" applyFill="1" applyBorder="1" applyAlignment="1">
      <alignment horizontal="right" vertical="center" wrapText="1"/>
    </xf>
    <xf numFmtId="10" fontId="0" fillId="2" borderId="5" xfId="17" applyNumberFormat="1" applyFont="1" applyFill="1" applyBorder="1" applyAlignment="1">
      <alignment horizontal="right" vertical="center" wrapText="1"/>
    </xf>
    <xf numFmtId="167" fontId="0" fillId="2" borderId="5" xfId="15" applyNumberFormat="1" applyFont="1" applyFill="1" applyBorder="1" applyAlignment="1">
      <alignment horizontal="right" vertical="center" wrapText="1"/>
    </xf>
    <xf numFmtId="43" fontId="0" fillId="0" borderId="8" xfId="15" applyFont="1" applyBorder="1" applyAlignment="1">
      <alignment horizontal="center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10" fontId="0" fillId="2" borderId="27" xfId="17" applyNumberFormat="1" applyFont="1" applyFill="1" applyBorder="1" applyAlignment="1">
      <alignment horizontal="right" vertical="center" wrapText="1"/>
    </xf>
    <xf numFmtId="167" fontId="0" fillId="0" borderId="2" xfId="15" applyNumberFormat="1" applyFont="1" applyFill="1" applyBorder="1" applyAlignment="1">
      <alignment horizontal="right" vertical="center" wrapText="1"/>
    </xf>
    <xf numFmtId="167" fontId="0" fillId="0" borderId="16" xfId="15" applyNumberFormat="1" applyFont="1" applyFill="1" applyBorder="1" applyAlignment="1">
      <alignment horizontal="right" vertical="center" wrapText="1"/>
    </xf>
    <xf numFmtId="43" fontId="0" fillId="0" borderId="30" xfId="15" applyFont="1" applyBorder="1" applyAlignment="1">
      <alignment horizontal="center" vertical="center" wrapText="1"/>
    </xf>
    <xf numFmtId="167" fontId="0" fillId="0" borderId="16" xfId="15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view="pageBreakPreview" zoomScaleSheetLayoutView="100" workbookViewId="0" topLeftCell="C31">
      <selection activeCell="D14" sqref="D14"/>
    </sheetView>
  </sheetViews>
  <sheetFormatPr defaultColWidth="9.00390625" defaultRowHeight="12"/>
  <cols>
    <col min="1" max="1" width="4.75390625" style="1" customWidth="1"/>
    <col min="2" max="2" width="62.625" style="1" customWidth="1"/>
    <col min="3" max="3" width="14.75390625" style="1" bestFit="1" customWidth="1"/>
    <col min="4" max="4" width="14.25390625" style="1" bestFit="1" customWidth="1"/>
    <col min="5" max="6" width="14.25390625" style="4" bestFit="1" customWidth="1"/>
    <col min="7" max="7" width="14.625" style="1" customWidth="1"/>
    <col min="8" max="8" width="13.00390625" style="1" customWidth="1"/>
    <col min="9" max="9" width="14.125" style="1" customWidth="1"/>
    <col min="10" max="10" width="12.875" style="1" customWidth="1"/>
    <col min="11" max="11" width="13.00390625" style="1" customWidth="1"/>
    <col min="12" max="12" width="12.875" style="1" customWidth="1"/>
    <col min="13" max="16384" width="9.125" style="1" customWidth="1"/>
  </cols>
  <sheetData>
    <row r="1" spans="5:12" ht="47.25" customHeight="1">
      <c r="E1" s="1"/>
      <c r="F1" s="1"/>
      <c r="K1" s="82" t="s">
        <v>0</v>
      </c>
      <c r="L1" s="83"/>
    </row>
    <row r="3" spans="1:12" ht="15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.75">
      <c r="A4" s="84" t="s">
        <v>38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.75">
      <c r="A5" s="84" t="s">
        <v>69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5:12" ht="12">
      <c r="E6" s="1"/>
      <c r="F6" s="1"/>
      <c r="L6" s="2" t="s">
        <v>5</v>
      </c>
    </row>
    <row r="7" spans="5:6" ht="12.75" thickBot="1">
      <c r="E7" s="64"/>
      <c r="F7" s="1"/>
    </row>
    <row r="8" spans="1:12" ht="12.75" customHeight="1">
      <c r="A8" s="94" t="s">
        <v>7</v>
      </c>
      <c r="B8" s="92" t="s">
        <v>4</v>
      </c>
      <c r="C8" s="96" t="s">
        <v>8</v>
      </c>
      <c r="D8" s="97"/>
      <c r="E8" s="98"/>
      <c r="F8" s="96" t="s">
        <v>9</v>
      </c>
      <c r="G8" s="97"/>
      <c r="H8" s="97"/>
      <c r="I8" s="97"/>
      <c r="J8" s="97"/>
      <c r="K8" s="97"/>
      <c r="L8" s="99"/>
    </row>
    <row r="9" spans="1:12" ht="24.75" customHeight="1" thickBot="1">
      <c r="A9" s="95"/>
      <c r="B9" s="93"/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41" t="s">
        <v>39</v>
      </c>
      <c r="I9" s="3" t="s">
        <v>41</v>
      </c>
      <c r="J9" s="3" t="s">
        <v>42</v>
      </c>
      <c r="K9" s="41" t="s">
        <v>43</v>
      </c>
      <c r="L9" s="30" t="s">
        <v>68</v>
      </c>
    </row>
    <row r="10" spans="1:12" ht="12.75" thickBot="1">
      <c r="A10" s="16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42">
        <v>8</v>
      </c>
      <c r="I10" s="11">
        <v>9</v>
      </c>
      <c r="J10" s="11">
        <v>10</v>
      </c>
      <c r="K10" s="42">
        <v>11</v>
      </c>
      <c r="L10" s="17">
        <v>12</v>
      </c>
    </row>
    <row r="11" spans="1:12" ht="13.5" customHeight="1" thickBot="1">
      <c r="A11" s="12">
        <v>1</v>
      </c>
      <c r="B11" s="13" t="s">
        <v>15</v>
      </c>
      <c r="C11" s="31">
        <v>75649211</v>
      </c>
      <c r="D11" s="31">
        <v>74858624</v>
      </c>
      <c r="E11" s="65">
        <v>74910311</v>
      </c>
      <c r="F11" s="65">
        <v>90243671</v>
      </c>
      <c r="G11" s="31">
        <v>98771000</v>
      </c>
      <c r="H11" s="43">
        <v>81746000</v>
      </c>
      <c r="I11" s="31">
        <v>78332000</v>
      </c>
      <c r="J11" s="31">
        <v>78000000</v>
      </c>
      <c r="K11" s="43">
        <v>78000000</v>
      </c>
      <c r="L11" s="32">
        <v>78000000</v>
      </c>
    </row>
    <row r="12" spans="1:12" ht="13.5" customHeight="1" thickBot="1">
      <c r="A12" s="12">
        <v>2</v>
      </c>
      <c r="B12" s="13" t="s">
        <v>16</v>
      </c>
      <c r="C12" s="31">
        <f aca="true" t="shared" si="0" ref="C12:K12">SUM(C13:C14)</f>
        <v>70893074</v>
      </c>
      <c r="D12" s="31">
        <f t="shared" si="0"/>
        <v>78594285</v>
      </c>
      <c r="E12" s="65">
        <f>SUM(E13:E14)</f>
        <v>73764029</v>
      </c>
      <c r="F12" s="65">
        <f t="shared" si="0"/>
        <v>100079350</v>
      </c>
      <c r="G12" s="31">
        <f t="shared" si="0"/>
        <v>96210600</v>
      </c>
      <c r="H12" s="43">
        <f t="shared" si="0"/>
        <v>79804000</v>
      </c>
      <c r="I12" s="31">
        <f t="shared" si="0"/>
        <v>76332000</v>
      </c>
      <c r="J12" s="31">
        <f t="shared" si="0"/>
        <v>76000000</v>
      </c>
      <c r="K12" s="43">
        <f t="shared" si="0"/>
        <v>76000000</v>
      </c>
      <c r="L12" s="32">
        <f>SUM(L13:L14)</f>
        <v>76000000</v>
      </c>
    </row>
    <row r="13" spans="1:12" ht="13.5" customHeight="1">
      <c r="A13" s="20">
        <v>3</v>
      </c>
      <c r="B13" s="5" t="s">
        <v>17</v>
      </c>
      <c r="C13" s="24">
        <v>59638026</v>
      </c>
      <c r="D13" s="24">
        <v>63211069</v>
      </c>
      <c r="E13" s="63">
        <v>61773621</v>
      </c>
      <c r="F13" s="63">
        <v>63497231</v>
      </c>
      <c r="G13" s="24">
        <v>63600600</v>
      </c>
      <c r="H13" s="25">
        <v>63504000</v>
      </c>
      <c r="I13" s="24">
        <v>63500000</v>
      </c>
      <c r="J13" s="24">
        <v>63500000</v>
      </c>
      <c r="K13" s="25">
        <v>63500000</v>
      </c>
      <c r="L13" s="33">
        <v>63500000</v>
      </c>
    </row>
    <row r="14" spans="1:12" ht="13.5" customHeight="1" thickBot="1">
      <c r="A14" s="21">
        <v>4</v>
      </c>
      <c r="B14" s="6" t="s">
        <v>19</v>
      </c>
      <c r="C14" s="26">
        <v>11255048</v>
      </c>
      <c r="D14" s="26">
        <v>15383216</v>
      </c>
      <c r="E14" s="66">
        <v>11990408</v>
      </c>
      <c r="F14" s="66">
        <v>36582119</v>
      </c>
      <c r="G14" s="26">
        <v>32610000</v>
      </c>
      <c r="H14" s="29">
        <v>16300000</v>
      </c>
      <c r="I14" s="26">
        <v>12832000</v>
      </c>
      <c r="J14" s="26">
        <v>12500000</v>
      </c>
      <c r="K14" s="29">
        <v>12500000</v>
      </c>
      <c r="L14" s="34">
        <v>12500000</v>
      </c>
    </row>
    <row r="15" spans="1:12" ht="13.5" customHeight="1" thickBot="1">
      <c r="A15" s="12">
        <v>5</v>
      </c>
      <c r="B15" s="13" t="s">
        <v>45</v>
      </c>
      <c r="C15" s="31">
        <f>SUM(C11-C12)</f>
        <v>4756137</v>
      </c>
      <c r="D15" s="31">
        <f aca="true" t="shared" si="1" ref="D15:K15">SUM(D11-D12)</f>
        <v>-3735661</v>
      </c>
      <c r="E15" s="65">
        <f t="shared" si="1"/>
        <v>1146282</v>
      </c>
      <c r="F15" s="65">
        <f t="shared" si="1"/>
        <v>-9835679</v>
      </c>
      <c r="G15" s="31">
        <f t="shared" si="1"/>
        <v>2560400</v>
      </c>
      <c r="H15" s="31">
        <f t="shared" si="1"/>
        <v>1942000</v>
      </c>
      <c r="I15" s="31">
        <f t="shared" si="1"/>
        <v>2000000</v>
      </c>
      <c r="J15" s="31">
        <f t="shared" si="1"/>
        <v>2000000</v>
      </c>
      <c r="K15" s="43">
        <f t="shared" si="1"/>
        <v>2000000</v>
      </c>
      <c r="L15" s="32">
        <f>SUM(L11-L12)</f>
        <v>2000000</v>
      </c>
    </row>
    <row r="16" spans="1:12" ht="13.5" customHeight="1" thickBot="1">
      <c r="A16" s="47">
        <v>6</v>
      </c>
      <c r="B16" s="48" t="s">
        <v>46</v>
      </c>
      <c r="C16" s="49">
        <f>SUM(C17-C26)</f>
        <v>3938867</v>
      </c>
      <c r="D16" s="49">
        <f aca="true" t="shared" si="2" ref="D16:K16">SUM(D17-D26)</f>
        <v>5665013</v>
      </c>
      <c r="E16" s="67">
        <f t="shared" si="2"/>
        <v>1231647</v>
      </c>
      <c r="F16" s="67">
        <f t="shared" si="2"/>
        <v>9835679</v>
      </c>
      <c r="G16" s="49">
        <f t="shared" si="2"/>
        <v>-2560400</v>
      </c>
      <c r="H16" s="49">
        <f t="shared" si="2"/>
        <v>-1942000</v>
      </c>
      <c r="I16" s="49">
        <f t="shared" si="2"/>
        <v>-2000000</v>
      </c>
      <c r="J16" s="49">
        <f t="shared" si="2"/>
        <v>-2000000</v>
      </c>
      <c r="K16" s="62">
        <f t="shared" si="2"/>
        <v>-2000000</v>
      </c>
      <c r="L16" s="61">
        <f>SUM(L17-L26)</f>
        <v>-2000000</v>
      </c>
    </row>
    <row r="17" spans="1:12" s="40" customFormat="1" ht="13.5" customHeight="1" thickBot="1">
      <c r="A17" s="12">
        <v>7</v>
      </c>
      <c r="B17" s="13" t="s">
        <v>47</v>
      </c>
      <c r="C17" s="31">
        <f>SUM(C18:C25)</f>
        <v>5538867</v>
      </c>
      <c r="D17" s="31">
        <f aca="true" t="shared" si="3" ref="D17:K17">SUM(D18:D25)</f>
        <v>8765013</v>
      </c>
      <c r="E17" s="65">
        <f>SUM(E18:E25)</f>
        <v>4108402</v>
      </c>
      <c r="F17" s="65">
        <f t="shared" si="3"/>
        <v>13152729</v>
      </c>
      <c r="G17" s="31">
        <f t="shared" si="3"/>
        <v>101600</v>
      </c>
      <c r="H17" s="31">
        <f t="shared" si="3"/>
        <v>88000</v>
      </c>
      <c r="I17" s="31">
        <f t="shared" si="3"/>
        <v>0</v>
      </c>
      <c r="J17" s="31">
        <f t="shared" si="3"/>
        <v>0</v>
      </c>
      <c r="K17" s="43">
        <f t="shared" si="3"/>
        <v>0</v>
      </c>
      <c r="L17" s="32">
        <f>SUM(L18:L25)</f>
        <v>0</v>
      </c>
    </row>
    <row r="18" spans="1:12" ht="13.5" customHeight="1">
      <c r="A18" s="18">
        <v>8</v>
      </c>
      <c r="B18" s="14" t="s">
        <v>49</v>
      </c>
      <c r="C18" s="55"/>
      <c r="D18" s="55"/>
      <c r="E18" s="68">
        <v>2107050</v>
      </c>
      <c r="F18" s="68">
        <v>670000</v>
      </c>
      <c r="G18" s="55"/>
      <c r="H18" s="56"/>
      <c r="I18" s="55"/>
      <c r="J18" s="55"/>
      <c r="K18" s="56"/>
      <c r="L18" s="57"/>
    </row>
    <row r="19" spans="1:12" ht="13.5" customHeight="1">
      <c r="A19" s="20">
        <v>9</v>
      </c>
      <c r="B19" s="5" t="s">
        <v>24</v>
      </c>
      <c r="C19" s="24">
        <v>3998950</v>
      </c>
      <c r="D19" s="24"/>
      <c r="E19" s="63"/>
      <c r="F19" s="63">
        <v>10000000</v>
      </c>
      <c r="G19" s="24"/>
      <c r="H19" s="25"/>
      <c r="I19" s="24"/>
      <c r="J19" s="24"/>
      <c r="K19" s="25"/>
      <c r="L19" s="33"/>
    </row>
    <row r="20" spans="1:12" ht="13.5" customHeight="1">
      <c r="A20" s="20">
        <v>10</v>
      </c>
      <c r="B20" s="5" t="s">
        <v>25</v>
      </c>
      <c r="C20" s="24"/>
      <c r="D20" s="24"/>
      <c r="E20" s="63"/>
      <c r="F20" s="63"/>
      <c r="G20" s="24"/>
      <c r="H20" s="25"/>
      <c r="I20" s="24"/>
      <c r="J20" s="24"/>
      <c r="K20" s="25"/>
      <c r="L20" s="33"/>
    </row>
    <row r="21" spans="1:12" ht="13.5" customHeight="1">
      <c r="A21" s="20">
        <v>11</v>
      </c>
      <c r="B21" s="5" t="s">
        <v>26</v>
      </c>
      <c r="C21" s="24">
        <v>217868</v>
      </c>
      <c r="D21" s="24">
        <v>217868</v>
      </c>
      <c r="E21" s="63"/>
      <c r="F21" s="63"/>
      <c r="G21" s="24"/>
      <c r="H21" s="25"/>
      <c r="I21" s="24"/>
      <c r="J21" s="24"/>
      <c r="K21" s="25"/>
      <c r="L21" s="33"/>
    </row>
    <row r="22" spans="1:12" ht="13.5" customHeight="1">
      <c r="A22" s="20">
        <v>12</v>
      </c>
      <c r="B22" s="5" t="s">
        <v>27</v>
      </c>
      <c r="C22" s="24"/>
      <c r="D22" s="24"/>
      <c r="E22" s="63"/>
      <c r="F22" s="63"/>
      <c r="G22" s="24"/>
      <c r="H22" s="25"/>
      <c r="I22" s="24"/>
      <c r="J22" s="24"/>
      <c r="K22" s="25"/>
      <c r="L22" s="33"/>
    </row>
    <row r="23" spans="1:12" ht="13.5" customHeight="1">
      <c r="A23" s="20">
        <v>13</v>
      </c>
      <c r="B23" s="5" t="s">
        <v>28</v>
      </c>
      <c r="C23" s="24"/>
      <c r="D23" s="24"/>
      <c r="E23" s="63"/>
      <c r="F23" s="63"/>
      <c r="G23" s="24"/>
      <c r="H23" s="25"/>
      <c r="I23" s="24"/>
      <c r="J23" s="24"/>
      <c r="K23" s="25"/>
      <c r="L23" s="33"/>
    </row>
    <row r="24" spans="1:12" ht="13.5" customHeight="1">
      <c r="A24" s="20">
        <v>14</v>
      </c>
      <c r="B24" s="5" t="s">
        <v>29</v>
      </c>
      <c r="C24" s="24">
        <v>80000</v>
      </c>
      <c r="D24" s="24">
        <v>150009</v>
      </c>
      <c r="E24" s="63">
        <v>72000</v>
      </c>
      <c r="F24" s="63">
        <v>104800</v>
      </c>
      <c r="G24" s="24">
        <v>101600</v>
      </c>
      <c r="H24" s="25">
        <v>88000</v>
      </c>
      <c r="I24" s="24"/>
      <c r="J24" s="24"/>
      <c r="K24" s="25"/>
      <c r="L24" s="33"/>
    </row>
    <row r="25" spans="1:12" ht="13.5" customHeight="1" thickBot="1">
      <c r="A25" s="22">
        <v>15</v>
      </c>
      <c r="B25" s="23" t="s">
        <v>30</v>
      </c>
      <c r="C25" s="27">
        <v>1242049</v>
      </c>
      <c r="D25" s="27">
        <v>8397136</v>
      </c>
      <c r="E25" s="69">
        <v>1929352</v>
      </c>
      <c r="F25" s="69">
        <v>2377929</v>
      </c>
      <c r="G25" s="27"/>
      <c r="H25" s="28"/>
      <c r="I25" s="27"/>
      <c r="J25" s="27"/>
      <c r="K25" s="28"/>
      <c r="L25" s="35"/>
    </row>
    <row r="26" spans="1:12" ht="13.5" customHeight="1" thickBot="1">
      <c r="A26" s="50">
        <v>16</v>
      </c>
      <c r="B26" s="51" t="s">
        <v>48</v>
      </c>
      <c r="C26" s="52">
        <f aca="true" t="shared" si="4" ref="C26:K26">SUM(C27:C32)</f>
        <v>1600000</v>
      </c>
      <c r="D26" s="52">
        <f t="shared" si="4"/>
        <v>3100000</v>
      </c>
      <c r="E26" s="70">
        <f t="shared" si="4"/>
        <v>2876755</v>
      </c>
      <c r="F26" s="70">
        <f>SUM(F27:F32)</f>
        <v>3317050</v>
      </c>
      <c r="G26" s="52">
        <f t="shared" si="4"/>
        <v>2662000</v>
      </c>
      <c r="H26" s="53">
        <f t="shared" si="4"/>
        <v>2030000</v>
      </c>
      <c r="I26" s="52">
        <f t="shared" si="4"/>
        <v>2000000</v>
      </c>
      <c r="J26" s="52">
        <f t="shared" si="4"/>
        <v>2000000</v>
      </c>
      <c r="K26" s="53">
        <f t="shared" si="4"/>
        <v>2000000</v>
      </c>
      <c r="L26" s="54">
        <f>SUM(L27:L32)</f>
        <v>2000000</v>
      </c>
    </row>
    <row r="27" spans="1:12" ht="13.5" customHeight="1">
      <c r="A27" s="20">
        <v>17</v>
      </c>
      <c r="B27" s="5" t="s">
        <v>20</v>
      </c>
      <c r="C27" s="24">
        <v>600000</v>
      </c>
      <c r="D27" s="24">
        <v>700000</v>
      </c>
      <c r="E27" s="63">
        <v>700000</v>
      </c>
      <c r="F27" s="63">
        <v>707050</v>
      </c>
      <c r="G27" s="78">
        <v>1040000</v>
      </c>
      <c r="H27" s="79">
        <v>1030000</v>
      </c>
      <c r="I27" s="78"/>
      <c r="J27" s="24"/>
      <c r="K27" s="25"/>
      <c r="L27" s="33"/>
    </row>
    <row r="28" spans="1:12" ht="13.5" customHeight="1">
      <c r="A28" s="20">
        <v>18</v>
      </c>
      <c r="B28" s="5" t="s">
        <v>51</v>
      </c>
      <c r="C28" s="24">
        <v>1000000</v>
      </c>
      <c r="D28" s="24">
        <v>2400000</v>
      </c>
      <c r="E28" s="63">
        <v>2176755</v>
      </c>
      <c r="F28" s="63">
        <v>2160000</v>
      </c>
      <c r="G28" s="24">
        <v>1622000</v>
      </c>
      <c r="H28" s="25">
        <v>1000000</v>
      </c>
      <c r="I28" s="24">
        <v>2000000</v>
      </c>
      <c r="J28" s="24">
        <v>2000000</v>
      </c>
      <c r="K28" s="25">
        <v>2000000</v>
      </c>
      <c r="L28" s="33">
        <v>2000000</v>
      </c>
    </row>
    <row r="29" spans="1:12" ht="13.5" customHeight="1">
      <c r="A29" s="20">
        <v>19</v>
      </c>
      <c r="B29" s="5" t="s">
        <v>50</v>
      </c>
      <c r="C29" s="24"/>
      <c r="D29" s="24"/>
      <c r="E29" s="63"/>
      <c r="F29" s="63">
        <v>450000</v>
      </c>
      <c r="G29" s="24"/>
      <c r="H29" s="25"/>
      <c r="I29" s="24"/>
      <c r="J29" s="24"/>
      <c r="K29" s="25"/>
      <c r="L29" s="33"/>
    </row>
    <row r="30" spans="1:12" ht="13.5" customHeight="1">
      <c r="A30" s="20">
        <v>20</v>
      </c>
      <c r="B30" s="5" t="s">
        <v>21</v>
      </c>
      <c r="C30" s="24"/>
      <c r="D30" s="24"/>
      <c r="E30" s="63"/>
      <c r="F30" s="63"/>
      <c r="G30" s="24"/>
      <c r="H30" s="25"/>
      <c r="I30" s="24"/>
      <c r="J30" s="24"/>
      <c r="K30" s="25"/>
      <c r="L30" s="33"/>
    </row>
    <row r="31" spans="1:12" ht="13.5" customHeight="1">
      <c r="A31" s="20">
        <v>21</v>
      </c>
      <c r="B31" s="5" t="s">
        <v>22</v>
      </c>
      <c r="C31" s="24"/>
      <c r="D31" s="24"/>
      <c r="E31" s="63"/>
      <c r="F31" s="63"/>
      <c r="G31" s="24"/>
      <c r="H31" s="25"/>
      <c r="I31" s="24"/>
      <c r="J31" s="24"/>
      <c r="K31" s="25"/>
      <c r="L31" s="33"/>
    </row>
    <row r="32" spans="1:12" ht="13.5" customHeight="1" thickBot="1">
      <c r="A32" s="21">
        <v>22</v>
      </c>
      <c r="B32" s="6" t="s">
        <v>23</v>
      </c>
      <c r="C32" s="26"/>
      <c r="D32" s="26"/>
      <c r="E32" s="66"/>
      <c r="F32" s="66"/>
      <c r="G32" s="26"/>
      <c r="H32" s="29"/>
      <c r="I32" s="26"/>
      <c r="J32" s="26"/>
      <c r="K32" s="29"/>
      <c r="L32" s="34"/>
    </row>
    <row r="33" spans="1:12" ht="13.5" customHeight="1" thickBot="1">
      <c r="A33" s="12">
        <v>23</v>
      </c>
      <c r="B33" s="13" t="s">
        <v>52</v>
      </c>
      <c r="C33" s="38"/>
      <c r="D33" s="38"/>
      <c r="E33" s="71">
        <v>175195</v>
      </c>
      <c r="F33" s="71"/>
      <c r="G33" s="38"/>
      <c r="H33" s="44"/>
      <c r="I33" s="38"/>
      <c r="J33" s="38"/>
      <c r="K33" s="44"/>
      <c r="L33" s="39"/>
    </row>
    <row r="34" spans="1:12" ht="13.5" customHeight="1" thickBot="1">
      <c r="A34" s="12">
        <v>24</v>
      </c>
      <c r="B34" s="13" t="s">
        <v>53</v>
      </c>
      <c r="C34" s="31">
        <f>SUM(C35:C39,C43)</f>
        <v>8977049</v>
      </c>
      <c r="D34" s="31">
        <f>SUM(D35:D39,D43)</f>
        <v>5854641</v>
      </c>
      <c r="E34" s="65">
        <f aca="true" t="shared" si="5" ref="E34:L34">SUM(E35:E39,E43)</f>
        <v>4992220</v>
      </c>
      <c r="F34" s="65">
        <f t="shared" si="5"/>
        <v>12692000</v>
      </c>
      <c r="G34" s="31">
        <f t="shared" si="5"/>
        <v>10030000</v>
      </c>
      <c r="H34" s="31">
        <f t="shared" si="5"/>
        <v>8000000</v>
      </c>
      <c r="I34" s="31">
        <f t="shared" si="5"/>
        <v>6000000</v>
      </c>
      <c r="J34" s="31">
        <f t="shared" si="5"/>
        <v>4000000</v>
      </c>
      <c r="K34" s="43">
        <f t="shared" si="5"/>
        <v>2000000</v>
      </c>
      <c r="L34" s="32">
        <f t="shared" si="5"/>
        <v>0</v>
      </c>
    </row>
    <row r="35" spans="1:12" ht="13.5" customHeight="1">
      <c r="A35" s="20">
        <v>25</v>
      </c>
      <c r="B35" s="5" t="s">
        <v>31</v>
      </c>
      <c r="C35" s="24"/>
      <c r="D35" s="24"/>
      <c r="E35" s="63"/>
      <c r="F35" s="63"/>
      <c r="G35" s="24"/>
      <c r="H35" s="25"/>
      <c r="I35" s="24"/>
      <c r="J35" s="24"/>
      <c r="K35" s="25"/>
      <c r="L35" s="33"/>
    </row>
    <row r="36" spans="1:12" ht="13.5" customHeight="1">
      <c r="A36" s="20">
        <v>26</v>
      </c>
      <c r="B36" s="5" t="s">
        <v>32</v>
      </c>
      <c r="C36" s="24">
        <v>1400000</v>
      </c>
      <c r="D36" s="24">
        <v>700000</v>
      </c>
      <c r="E36" s="63">
        <v>2107050</v>
      </c>
      <c r="F36" s="63">
        <v>2070000</v>
      </c>
      <c r="G36" s="24">
        <v>1030000</v>
      </c>
      <c r="H36" s="25"/>
      <c r="I36" s="24"/>
      <c r="J36" s="24"/>
      <c r="K36" s="25"/>
      <c r="L36" s="33"/>
    </row>
    <row r="37" spans="1:12" ht="13.5" customHeight="1">
      <c r="A37" s="20">
        <v>27</v>
      </c>
      <c r="B37" s="5" t="s">
        <v>33</v>
      </c>
      <c r="C37" s="24">
        <v>7533950</v>
      </c>
      <c r="D37" s="24">
        <v>5133950</v>
      </c>
      <c r="E37" s="63">
        <v>2782000</v>
      </c>
      <c r="F37" s="63">
        <v>10622000</v>
      </c>
      <c r="G37" s="24">
        <v>9000000</v>
      </c>
      <c r="H37" s="25">
        <v>8000000</v>
      </c>
      <c r="I37" s="24">
        <v>6000000</v>
      </c>
      <c r="J37" s="24">
        <v>4000000</v>
      </c>
      <c r="K37" s="25">
        <v>2000000</v>
      </c>
      <c r="L37" s="33"/>
    </row>
    <row r="38" spans="1:12" ht="13.5" customHeight="1">
      <c r="A38" s="20">
        <v>28</v>
      </c>
      <c r="B38" s="5" t="s">
        <v>40</v>
      </c>
      <c r="C38" s="24"/>
      <c r="D38" s="24"/>
      <c r="E38" s="63"/>
      <c r="F38" s="63"/>
      <c r="G38" s="24"/>
      <c r="H38" s="25"/>
      <c r="I38" s="24"/>
      <c r="J38" s="24"/>
      <c r="K38" s="25"/>
      <c r="L38" s="33"/>
    </row>
    <row r="39" spans="1:12" ht="13.5" customHeight="1">
      <c r="A39" s="20">
        <v>29</v>
      </c>
      <c r="B39" s="5" t="s">
        <v>34</v>
      </c>
      <c r="C39" s="63">
        <f aca="true" t="shared" si="6" ref="C39:L39">SUM(C40:C42)</f>
        <v>43099</v>
      </c>
      <c r="D39" s="63">
        <f t="shared" si="6"/>
        <v>20691</v>
      </c>
      <c r="E39" s="63">
        <f t="shared" si="6"/>
        <v>103170</v>
      </c>
      <c r="F39" s="63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5">
        <f t="shared" si="6"/>
        <v>0</v>
      </c>
      <c r="L39" s="33">
        <f t="shared" si="6"/>
        <v>0</v>
      </c>
    </row>
    <row r="40" spans="1:12" ht="13.5" customHeight="1">
      <c r="A40" s="20">
        <v>30</v>
      </c>
      <c r="B40" s="5" t="s">
        <v>55</v>
      </c>
      <c r="C40" s="24"/>
      <c r="D40" s="24"/>
      <c r="E40" s="63"/>
      <c r="F40" s="63"/>
      <c r="G40" s="24"/>
      <c r="H40" s="25"/>
      <c r="I40" s="24"/>
      <c r="J40" s="24"/>
      <c r="K40" s="25"/>
      <c r="L40" s="33"/>
    </row>
    <row r="41" spans="1:12" ht="13.5" customHeight="1">
      <c r="A41" s="20">
        <v>31</v>
      </c>
      <c r="B41" s="5" t="s">
        <v>56</v>
      </c>
      <c r="C41" s="24"/>
      <c r="D41" s="24"/>
      <c r="E41" s="63"/>
      <c r="F41" s="63"/>
      <c r="G41" s="24"/>
      <c r="H41" s="25"/>
      <c r="I41" s="24"/>
      <c r="J41" s="24"/>
      <c r="K41" s="25"/>
      <c r="L41" s="33"/>
    </row>
    <row r="42" spans="1:12" ht="13.5" customHeight="1">
      <c r="A42" s="20">
        <v>32</v>
      </c>
      <c r="B42" s="5" t="s">
        <v>57</v>
      </c>
      <c r="C42" s="24">
        <v>43099</v>
      </c>
      <c r="D42" s="24">
        <v>20691</v>
      </c>
      <c r="E42" s="63">
        <v>103170</v>
      </c>
      <c r="F42" s="63"/>
      <c r="G42" s="24"/>
      <c r="H42" s="25"/>
      <c r="I42" s="24"/>
      <c r="J42" s="24"/>
      <c r="K42" s="25"/>
      <c r="L42" s="33"/>
    </row>
    <row r="43" spans="1:12" ht="28.5" customHeight="1">
      <c r="A43" s="85">
        <v>33</v>
      </c>
      <c r="B43" s="6" t="s">
        <v>54</v>
      </c>
      <c r="C43" s="26">
        <f>SUM(C44:C46)</f>
        <v>0</v>
      </c>
      <c r="D43" s="26">
        <f aca="true" t="shared" si="7" ref="D43:L43">SUM(D44:D46)</f>
        <v>0</v>
      </c>
      <c r="E43" s="66">
        <f t="shared" si="7"/>
        <v>0</v>
      </c>
      <c r="F43" s="66">
        <f t="shared" si="7"/>
        <v>0</v>
      </c>
      <c r="G43" s="26">
        <f t="shared" si="7"/>
        <v>0</v>
      </c>
      <c r="H43" s="26">
        <f t="shared" si="7"/>
        <v>0</v>
      </c>
      <c r="I43" s="26">
        <f t="shared" si="7"/>
        <v>0</v>
      </c>
      <c r="J43" s="26">
        <f t="shared" si="7"/>
        <v>0</v>
      </c>
      <c r="K43" s="29">
        <f t="shared" si="7"/>
        <v>0</v>
      </c>
      <c r="L43" s="34">
        <f t="shared" si="7"/>
        <v>0</v>
      </c>
    </row>
    <row r="44" spans="1:12" ht="13.5" customHeight="1">
      <c r="A44" s="86"/>
      <c r="B44" s="6" t="s">
        <v>58</v>
      </c>
      <c r="C44" s="26"/>
      <c r="D44" s="26"/>
      <c r="E44" s="66"/>
      <c r="F44" s="66"/>
      <c r="G44" s="26"/>
      <c r="H44" s="29"/>
      <c r="I44" s="26"/>
      <c r="J44" s="26"/>
      <c r="K44" s="29"/>
      <c r="L44" s="34"/>
    </row>
    <row r="45" spans="1:12" ht="13.5" customHeight="1">
      <c r="A45" s="86"/>
      <c r="B45" s="6" t="s">
        <v>59</v>
      </c>
      <c r="C45" s="26"/>
      <c r="D45" s="26"/>
      <c r="E45" s="66"/>
      <c r="F45" s="66"/>
      <c r="G45" s="26"/>
      <c r="H45" s="29"/>
      <c r="I45" s="26"/>
      <c r="J45" s="26"/>
      <c r="K45" s="29"/>
      <c r="L45" s="34"/>
    </row>
    <row r="46" spans="1:12" ht="13.5" customHeight="1" thickBot="1">
      <c r="A46" s="87"/>
      <c r="B46" s="23" t="s">
        <v>60</v>
      </c>
      <c r="C46" s="27"/>
      <c r="D46" s="27"/>
      <c r="E46" s="69"/>
      <c r="F46" s="69"/>
      <c r="G46" s="27"/>
      <c r="H46" s="28"/>
      <c r="I46" s="27"/>
      <c r="J46" s="27"/>
      <c r="K46" s="28"/>
      <c r="L46" s="35"/>
    </row>
    <row r="47" spans="1:12" ht="13.5" customHeight="1" thickBot="1">
      <c r="A47" s="12">
        <v>34</v>
      </c>
      <c r="B47" s="13" t="s">
        <v>61</v>
      </c>
      <c r="C47" s="36">
        <f aca="true" t="shared" si="8" ref="C47:L47">SUM(C34-C43)/C11</f>
        <v>0.1187</v>
      </c>
      <c r="D47" s="36">
        <f t="shared" si="8"/>
        <v>0.0782</v>
      </c>
      <c r="E47" s="72">
        <f t="shared" si="8"/>
        <v>0.0666</v>
      </c>
      <c r="F47" s="72">
        <f t="shared" si="8"/>
        <v>0.1406</v>
      </c>
      <c r="G47" s="36">
        <f t="shared" si="8"/>
        <v>0.1015</v>
      </c>
      <c r="H47" s="36">
        <f t="shared" si="8"/>
        <v>0.0979</v>
      </c>
      <c r="I47" s="36">
        <f t="shared" si="8"/>
        <v>0.0766</v>
      </c>
      <c r="J47" s="36">
        <f t="shared" si="8"/>
        <v>0.0513</v>
      </c>
      <c r="K47" s="46">
        <f t="shared" si="8"/>
        <v>0.0256</v>
      </c>
      <c r="L47" s="37">
        <f t="shared" si="8"/>
        <v>0</v>
      </c>
    </row>
    <row r="48" spans="1:12" ht="12.75" thickBot="1">
      <c r="A48" s="7">
        <v>1</v>
      </c>
      <c r="B48" s="8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45">
        <v>8</v>
      </c>
      <c r="I48" s="9">
        <v>9</v>
      </c>
      <c r="J48" s="9">
        <v>10</v>
      </c>
      <c r="K48" s="45">
        <v>11</v>
      </c>
      <c r="L48" s="10">
        <v>12</v>
      </c>
    </row>
    <row r="49" spans="1:12" ht="13.5" customHeight="1" thickBot="1">
      <c r="A49" s="12">
        <v>35</v>
      </c>
      <c r="B49" s="13" t="s">
        <v>62</v>
      </c>
      <c r="C49" s="31">
        <f aca="true" t="shared" si="9" ref="C49:L49">SUM(C51:C56)</f>
        <v>2500278</v>
      </c>
      <c r="D49" s="31">
        <f t="shared" si="9"/>
        <v>3596583</v>
      </c>
      <c r="E49" s="73">
        <f t="shared" si="9"/>
        <v>3051074</v>
      </c>
      <c r="F49" s="73">
        <f t="shared" si="9"/>
        <v>3540750</v>
      </c>
      <c r="G49" s="73">
        <f t="shared" si="9"/>
        <v>3335744</v>
      </c>
      <c r="H49" s="73">
        <f>SUM(H51:H56)</f>
        <v>2562550</v>
      </c>
      <c r="I49" s="73">
        <f t="shared" si="9"/>
        <v>2437000</v>
      </c>
      <c r="J49" s="73">
        <f t="shared" si="9"/>
        <v>2356000</v>
      </c>
      <c r="K49" s="73">
        <f t="shared" si="9"/>
        <v>2285000</v>
      </c>
      <c r="L49" s="32">
        <f t="shared" si="9"/>
        <v>2240000</v>
      </c>
    </row>
    <row r="50" spans="1:12" ht="13.5" customHeight="1">
      <c r="A50" s="18"/>
      <c r="B50" s="14" t="s">
        <v>18</v>
      </c>
      <c r="C50" s="15" t="s">
        <v>6</v>
      </c>
      <c r="D50" s="15" t="s">
        <v>6</v>
      </c>
      <c r="E50" s="74" t="s">
        <v>6</v>
      </c>
      <c r="F50" s="74" t="s">
        <v>6</v>
      </c>
      <c r="G50" s="74" t="s">
        <v>6</v>
      </c>
      <c r="H50" s="80" t="s">
        <v>6</v>
      </c>
      <c r="I50" s="74" t="s">
        <v>6</v>
      </c>
      <c r="J50" s="74" t="s">
        <v>6</v>
      </c>
      <c r="K50" s="80" t="s">
        <v>6</v>
      </c>
      <c r="L50" s="19" t="s">
        <v>6</v>
      </c>
    </row>
    <row r="51" spans="1:12" ht="13.5" customHeight="1">
      <c r="A51" s="20">
        <v>36</v>
      </c>
      <c r="B51" s="5" t="s">
        <v>63</v>
      </c>
      <c r="C51" s="24">
        <v>969225</v>
      </c>
      <c r="D51" s="24">
        <v>857051</v>
      </c>
      <c r="E51" s="75">
        <v>760084</v>
      </c>
      <c r="F51" s="75">
        <v>858250</v>
      </c>
      <c r="G51" s="75">
        <v>1140500</v>
      </c>
      <c r="H51" s="81">
        <v>1058550</v>
      </c>
      <c r="I51" s="75"/>
      <c r="J51" s="75"/>
      <c r="K51" s="81"/>
      <c r="L51" s="33"/>
    </row>
    <row r="52" spans="1:12" ht="13.5" customHeight="1">
      <c r="A52" s="20">
        <v>37</v>
      </c>
      <c r="B52" s="5" t="s">
        <v>64</v>
      </c>
      <c r="C52" s="24">
        <v>1531053</v>
      </c>
      <c r="D52" s="24">
        <v>2739532</v>
      </c>
      <c r="E52" s="75">
        <v>2290990</v>
      </c>
      <c r="F52" s="75">
        <v>2346500</v>
      </c>
      <c r="G52" s="75">
        <v>1825244</v>
      </c>
      <c r="H52" s="81">
        <v>1175000</v>
      </c>
      <c r="I52" s="75">
        <v>2150000</v>
      </c>
      <c r="J52" s="75">
        <v>2110000</v>
      </c>
      <c r="K52" s="81">
        <v>2070000</v>
      </c>
      <c r="L52" s="33">
        <v>2030000</v>
      </c>
    </row>
    <row r="53" spans="1:12" ht="13.5" customHeight="1">
      <c r="A53" s="20">
        <v>38</v>
      </c>
      <c r="B53" s="5" t="s">
        <v>36</v>
      </c>
      <c r="C53" s="24"/>
      <c r="D53" s="24"/>
      <c r="E53" s="75"/>
      <c r="F53" s="75">
        <v>215000</v>
      </c>
      <c r="G53" s="75">
        <v>215000</v>
      </c>
      <c r="H53" s="81">
        <v>215000</v>
      </c>
      <c r="I53" s="81">
        <v>215000</v>
      </c>
      <c r="J53" s="81">
        <v>215000</v>
      </c>
      <c r="K53" s="81">
        <v>215000</v>
      </c>
      <c r="L53" s="33">
        <v>210000</v>
      </c>
    </row>
    <row r="54" spans="1:12" ht="13.5" customHeight="1">
      <c r="A54" s="20">
        <v>39</v>
      </c>
      <c r="B54" s="5" t="s">
        <v>37</v>
      </c>
      <c r="C54" s="24"/>
      <c r="D54" s="24"/>
      <c r="E54" s="75"/>
      <c r="F54" s="75"/>
      <c r="G54" s="75"/>
      <c r="H54" s="75"/>
      <c r="I54" s="75"/>
      <c r="J54" s="75"/>
      <c r="K54" s="81"/>
      <c r="L54" s="33"/>
    </row>
    <row r="55" spans="1:12" ht="12">
      <c r="A55" s="21">
        <v>40</v>
      </c>
      <c r="B55" s="5" t="s">
        <v>3</v>
      </c>
      <c r="C55" s="24"/>
      <c r="D55" s="24"/>
      <c r="E55" s="75"/>
      <c r="F55" s="75">
        <v>121000</v>
      </c>
      <c r="G55" s="75">
        <v>155000</v>
      </c>
      <c r="H55" s="75">
        <v>114000</v>
      </c>
      <c r="I55" s="75">
        <v>72000</v>
      </c>
      <c r="J55" s="75">
        <v>31000</v>
      </c>
      <c r="K55" s="81"/>
      <c r="L55" s="33"/>
    </row>
    <row r="56" spans="1:12" ht="27" customHeight="1">
      <c r="A56" s="89">
        <v>41</v>
      </c>
      <c r="B56" s="5" t="s">
        <v>1</v>
      </c>
      <c r="C56" s="24">
        <f>SUM(C57:C59)</f>
        <v>0</v>
      </c>
      <c r="D56" s="24">
        <f aca="true" t="shared" si="10" ref="D56:L56">SUM(D57:D59)</f>
        <v>0</v>
      </c>
      <c r="E56" s="75">
        <f t="shared" si="10"/>
        <v>0</v>
      </c>
      <c r="F56" s="75">
        <f t="shared" si="10"/>
        <v>0</v>
      </c>
      <c r="G56" s="24">
        <f t="shared" si="10"/>
        <v>0</v>
      </c>
      <c r="H56" s="24">
        <f t="shared" si="10"/>
        <v>0</v>
      </c>
      <c r="I56" s="24">
        <f t="shared" si="10"/>
        <v>0</v>
      </c>
      <c r="J56" s="24">
        <f t="shared" si="10"/>
        <v>0</v>
      </c>
      <c r="K56" s="25">
        <f t="shared" si="10"/>
        <v>0</v>
      </c>
      <c r="L56" s="33">
        <f t="shared" si="10"/>
        <v>0</v>
      </c>
    </row>
    <row r="57" spans="1:12" ht="13.5" customHeight="1">
      <c r="A57" s="90"/>
      <c r="B57" s="5" t="s">
        <v>65</v>
      </c>
      <c r="C57" s="24"/>
      <c r="D57" s="24"/>
      <c r="E57" s="75"/>
      <c r="F57" s="75"/>
      <c r="G57" s="24"/>
      <c r="H57" s="24"/>
      <c r="I57" s="24"/>
      <c r="J57" s="24"/>
      <c r="K57" s="25"/>
      <c r="L57" s="33"/>
    </row>
    <row r="58" spans="1:12" ht="13.5" customHeight="1">
      <c r="A58" s="90"/>
      <c r="B58" s="5" t="s">
        <v>66</v>
      </c>
      <c r="C58" s="24"/>
      <c r="D58" s="24"/>
      <c r="E58" s="75"/>
      <c r="F58" s="75"/>
      <c r="G58" s="24"/>
      <c r="H58" s="24"/>
      <c r="I58" s="24"/>
      <c r="J58" s="24"/>
      <c r="K58" s="25"/>
      <c r="L58" s="33"/>
    </row>
    <row r="59" spans="1:12" ht="13.5" customHeight="1" thickBot="1">
      <c r="A59" s="91"/>
      <c r="B59" s="23" t="s">
        <v>67</v>
      </c>
      <c r="C59" s="27"/>
      <c r="D59" s="27"/>
      <c r="E59" s="76"/>
      <c r="F59" s="76"/>
      <c r="G59" s="27"/>
      <c r="H59" s="27"/>
      <c r="I59" s="27"/>
      <c r="J59" s="27"/>
      <c r="K59" s="28"/>
      <c r="L59" s="35"/>
    </row>
    <row r="60" spans="1:12" ht="29.25" customHeight="1" thickBot="1">
      <c r="A60" s="50">
        <v>42</v>
      </c>
      <c r="B60" s="51" t="s">
        <v>2</v>
      </c>
      <c r="C60" s="58">
        <f aca="true" t="shared" si="11" ref="C60:L60">SUM(C49-C56)/C11</f>
        <v>0.0331</v>
      </c>
      <c r="D60" s="58">
        <f t="shared" si="11"/>
        <v>0.048</v>
      </c>
      <c r="E60" s="77">
        <f t="shared" si="11"/>
        <v>0.0407</v>
      </c>
      <c r="F60" s="77">
        <f t="shared" si="11"/>
        <v>0.0392</v>
      </c>
      <c r="G60" s="58">
        <f t="shared" si="11"/>
        <v>0.0338</v>
      </c>
      <c r="H60" s="58">
        <f t="shared" si="11"/>
        <v>0.0313</v>
      </c>
      <c r="I60" s="58">
        <f t="shared" si="11"/>
        <v>0.0311</v>
      </c>
      <c r="J60" s="58">
        <f t="shared" si="11"/>
        <v>0.0302</v>
      </c>
      <c r="K60" s="59">
        <f t="shared" si="11"/>
        <v>0.0293</v>
      </c>
      <c r="L60" s="60">
        <f t="shared" si="11"/>
        <v>0.0287</v>
      </c>
    </row>
    <row r="61" spans="1:12" ht="19.5" customHeight="1">
      <c r="A61" s="88" t="s">
        <v>35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</sheetData>
  <mergeCells count="11">
    <mergeCell ref="A61:L61"/>
    <mergeCell ref="A56:A59"/>
    <mergeCell ref="A5:L5"/>
    <mergeCell ref="B8:B9"/>
    <mergeCell ref="A8:A9"/>
    <mergeCell ref="C8:E8"/>
    <mergeCell ref="F8:L8"/>
    <mergeCell ref="K1:L1"/>
    <mergeCell ref="A3:L3"/>
    <mergeCell ref="A4:L4"/>
    <mergeCell ref="A43:A46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3" r:id="rId1"/>
  <headerFooter alignWithMargins="0">
    <oddFooter>&amp;R&amp;P</oddFooter>
  </headerFooter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10</dc:title>
  <dc:subject/>
  <dc:creator>Wydział FN</dc:creator>
  <cp:keywords/>
  <dc:description/>
  <cp:lastModifiedBy>El</cp:lastModifiedBy>
  <cp:lastPrinted>2004-03-09T14:29:42Z</cp:lastPrinted>
  <dcterms:created xsi:type="dcterms:W3CDTF">2001-05-16T07:18:04Z</dcterms:created>
  <dcterms:modified xsi:type="dcterms:W3CDTF">2004-04-01T07:41:18Z</dcterms:modified>
  <cp:category/>
  <cp:version/>
  <cp:contentType/>
  <cp:contentStatus/>
</cp:coreProperties>
</file>