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2 - wydatki" sheetId="1" r:id="rId1"/>
  </sheets>
  <definedNames>
    <definedName name="_xlnm.Print_Area" localSheetId="0">'2 - wydatki'!$A$1:$M$272</definedName>
  </definedNames>
  <calcPr fullCalcOnLoad="1" fullPrecision="0"/>
</workbook>
</file>

<file path=xl/sharedStrings.xml><?xml version="1.0" encoding="utf-8"?>
<sst xmlns="http://schemas.openxmlformats.org/spreadsheetml/2006/main" count="229" uniqueCount="138">
  <si>
    <t>oraz niektóre świadczenia rodzinne</t>
  </si>
  <si>
    <t>Składki na ubezpieczenia zdrowotne opłacane za osoby</t>
  </si>
  <si>
    <t>pobierające niektóre świadczenia z pomocy społecznej</t>
  </si>
  <si>
    <t xml:space="preserve">          Załącznik nr 2 
          do Uchwały Nr XIX/142/04 
          Rady Miejskiej w Policach 
          z dnia 9 marca 2004 roku</t>
  </si>
  <si>
    <t xml:space="preserve"> </t>
  </si>
  <si>
    <t>Plan</t>
  </si>
  <si>
    <t>Dział</t>
  </si>
  <si>
    <t>TRANSPORT I ŁĄCZNOŚĆ</t>
  </si>
  <si>
    <t>TURYSTYKA</t>
  </si>
  <si>
    <t>GOSPODARKA MIESZKANIOWA</t>
  </si>
  <si>
    <t>DZIAŁALNOŚĆ USŁUGOWA</t>
  </si>
  <si>
    <t>ADMINISTRACJA PUBLICZNA</t>
  </si>
  <si>
    <t>URZĘDY NACZELNYCH ORGANÓW WŁADZY</t>
  </si>
  <si>
    <t>RÓŻNE ROZLICZENIA</t>
  </si>
  <si>
    <t>OŚWIATA I WYCHOWANIE</t>
  </si>
  <si>
    <t>OCHRONA ZDROWIA</t>
  </si>
  <si>
    <t>EDUKACYJNA OPIEKA WYCHOWAWCZA</t>
  </si>
  <si>
    <t>GOSPODARKA KOMUNALNA</t>
  </si>
  <si>
    <t>KULTURA I OCHRONA DZIEDZICTWA</t>
  </si>
  <si>
    <t>NARODOWEGO</t>
  </si>
  <si>
    <t>Rozdział</t>
  </si>
  <si>
    <t>Treść</t>
  </si>
  <si>
    <t>WYTWARZANIE I ZAOPATRYWANIE W ENERGIĘ</t>
  </si>
  <si>
    <t>ELEKTRYCZNĄ, GAZ I WODĘ</t>
  </si>
  <si>
    <t>Dostarczanie wody</t>
  </si>
  <si>
    <t>Drogi publiczne gminne</t>
  </si>
  <si>
    <t>Zadania w zakresie upowszechniania turystyki</t>
  </si>
  <si>
    <t>Gospodarka gruntami i nieruchomościami</t>
  </si>
  <si>
    <t>Opracowania geodezyjne i kartograficzne</t>
  </si>
  <si>
    <t>Pozostała działalność</t>
  </si>
  <si>
    <t>BEZPIECZEŃSTWO PUBLICZNE I OCHRONA</t>
  </si>
  <si>
    <t>PRZECIWPOŻAROWA</t>
  </si>
  <si>
    <t>Straż Miejska</t>
  </si>
  <si>
    <t>Szkoły podstawowe</t>
  </si>
  <si>
    <t>Gimnazja</t>
  </si>
  <si>
    <t>Dodatki mieszkaniowe</t>
  </si>
  <si>
    <t>ŚRODOWISKA</t>
  </si>
  <si>
    <t>Urzędy naczelnych organów władzy państwowej,</t>
  </si>
  <si>
    <t>kontroli i ochrony prawa</t>
  </si>
  <si>
    <t>Obrona cywilna</t>
  </si>
  <si>
    <t>Ochotnicze straże pożarne</t>
  </si>
  <si>
    <t>Zasiłki rodzinne, pielęgnacyjne i wychowawcze</t>
  </si>
  <si>
    <t>GOSPODARKA KOMUNALNA I OCHRONA</t>
  </si>
  <si>
    <t>Oświetlenie ulic, placów i dróg</t>
  </si>
  <si>
    <t>Drogi publiczne powiatowe</t>
  </si>
  <si>
    <t>z tego:</t>
  </si>
  <si>
    <t>w tym:</t>
  </si>
  <si>
    <t>dotacje</t>
  </si>
  <si>
    <t>010</t>
  </si>
  <si>
    <t>ROLNICTWO I ŁOWIECTWO</t>
  </si>
  <si>
    <t>400</t>
  </si>
  <si>
    <t xml:space="preserve">URZĘDY NACZELNYCH ORGANÓW WŁADZY </t>
  </si>
  <si>
    <t>PAŃSTWOWEJ, KONTROLI I OCHRONY</t>
  </si>
  <si>
    <t>PRAWA ORAZ SĄDOWNICTWA</t>
  </si>
  <si>
    <t>OBSŁUGA DŁUGU PUBLICZNEGO</t>
  </si>
  <si>
    <t>KULTURA FIZYCZNA I SPORT</t>
  </si>
  <si>
    <t>OGÓŁEM</t>
  </si>
  <si>
    <t>Pomoc dla repatriantów</t>
  </si>
  <si>
    <t>01030</t>
  </si>
  <si>
    <t>Izby rolnicze</t>
  </si>
  <si>
    <t>Lokalny transport zbiorowy</t>
  </si>
  <si>
    <t>Plany zagospodarowania przestrzennego</t>
  </si>
  <si>
    <t>Obsługa papierów wartościowych, kredytów</t>
  </si>
  <si>
    <t>i pożyczek jednostek samorządu terytorialnego</t>
  </si>
  <si>
    <t>Rezerwa ogólna i celowa</t>
  </si>
  <si>
    <t>Dowożenie uczniów do szkół</t>
  </si>
  <si>
    <t>Komisje egzaminacyjne</t>
  </si>
  <si>
    <t>Przeciwdziałanie alkoholizmowi</t>
  </si>
  <si>
    <t xml:space="preserve">Zasiłki i pomoc w naturze oraz składki na </t>
  </si>
  <si>
    <t>ubezpieczenia społeczne</t>
  </si>
  <si>
    <t>Usługi opiekuńcze i specjalistyczne</t>
  </si>
  <si>
    <t>usługi opiekuńcze</t>
  </si>
  <si>
    <t>Przedszkola</t>
  </si>
  <si>
    <t>Przedszkola specjalne</t>
  </si>
  <si>
    <t>Kolonie i obozy oraz inne formy wypoczynku</t>
  </si>
  <si>
    <t>Kolonie i obozy dla młodzieży polonijnej w kraju</t>
  </si>
  <si>
    <t>Gospodarka ściekowa i ochrona wód</t>
  </si>
  <si>
    <t>Oczyszczanie miast i wsi</t>
  </si>
  <si>
    <t>Domy i ośrodki kultury, świetlice i kluby</t>
  </si>
  <si>
    <t>Ochrona i konserwacja zabytków</t>
  </si>
  <si>
    <t>Obiekty sportowe</t>
  </si>
  <si>
    <t>Zadania w zakresie kultury fizycznej i sportu</t>
  </si>
  <si>
    <t>Urzędy wojewódzkie</t>
  </si>
  <si>
    <t xml:space="preserve">PAŃSTWOWEJ, KONTROLI I OCHRONY </t>
  </si>
  <si>
    <t>w zł</t>
  </si>
  <si>
    <t>zestawienie zbiorcze wg działów klasyfikacji budżetowej.</t>
  </si>
  <si>
    <t>według działów i rozdziałów klasyfikacji budżetowej</t>
  </si>
  <si>
    <t>01002</t>
  </si>
  <si>
    <t>Ośrodki doradztwa rolniczego</t>
  </si>
  <si>
    <t>Ochotnicze Hufce Pracy</t>
  </si>
  <si>
    <t>Dokształcanie i doskonalenie nauczycieli</t>
  </si>
  <si>
    <t>Biblioteki</t>
  </si>
  <si>
    <t>Pozostała działalność (promocja i informacja)</t>
  </si>
  <si>
    <t>Komendy powiatowe Państwowej Straży Pożarnej</t>
  </si>
  <si>
    <t>Dostarczanie paliw gazowych</t>
  </si>
  <si>
    <t>2. WYDATKI BUDŻETU GMINY W 2004 ROKU związane z realizacją zadań własnych.</t>
  </si>
  <si>
    <t>1. WYDATKI BUDŻETU GMINY W 2004 ROKU</t>
  </si>
  <si>
    <t>3. WYDATKI BUDŻETU GMINY W 2004 ROKU  związane z realizacją zadań z zakresu administracji rządowej</t>
  </si>
  <si>
    <t>POMOC SPOŁECZNA</t>
  </si>
  <si>
    <t>I OCHRONA ŚRODOWISKA</t>
  </si>
  <si>
    <t>POLITYKI SPOŁECZNEJ</t>
  </si>
  <si>
    <t>POZOSTAŁE ZADANIA W ZAKRESIE</t>
  </si>
  <si>
    <t>ORAZ WYDATKI ZWIĄZANE Z ICH POBOREM</t>
  </si>
  <si>
    <t>NIEPOSIADAJĄCYCH OSOBOWOŚCI PRAWNEJ</t>
  </si>
  <si>
    <t xml:space="preserve">DOCHODY OD OSÓB PRAWNYCH, </t>
  </si>
  <si>
    <t>OD OSÓB FIZYCZNYCH I OD INNYCH JEDNOSTEK</t>
  </si>
  <si>
    <t xml:space="preserve"> I OCHRONA ŚRODOWISKA</t>
  </si>
  <si>
    <t>dzieci i młodzieży szkolnej, a także</t>
  </si>
  <si>
    <t>szkolenia młodzieży</t>
  </si>
  <si>
    <t>opiekuńcze</t>
  </si>
  <si>
    <t>Usługi opiekuńcze i specjalistyczne usługi</t>
  </si>
  <si>
    <t>Ośrodki wsparcia</t>
  </si>
  <si>
    <t>Pomoc materialna dla uczniów - stypendia</t>
  </si>
  <si>
    <t>Instytucje kultury fizycznej - Ośrodek Sportu i Rekreacji</t>
  </si>
  <si>
    <t>Referenda ogólnokrajowe i konstytucyjne</t>
  </si>
  <si>
    <t xml:space="preserve">Pobór podatków, opłat i niepodatkowych </t>
  </si>
  <si>
    <t>należności budżetowych</t>
  </si>
  <si>
    <t>wydatki na obsługę długu</t>
  </si>
  <si>
    <t>wydatki z tytułu poręczeń i gwarancji</t>
  </si>
  <si>
    <t>wydatki majątkowe</t>
  </si>
  <si>
    <t>wydatki bieżące</t>
  </si>
  <si>
    <t>wynagrodzenia i pochodne od wynagrodzeń</t>
  </si>
  <si>
    <t>oraz innych zadań zleconych ustawami.</t>
  </si>
  <si>
    <t>4. WYDATKI BUDŻETU GMINY W 2004 ROKU  związane z realizacją zadań z zakresu właściwości powiatu</t>
  </si>
  <si>
    <t xml:space="preserve">          na podstawie porozumień.</t>
  </si>
  <si>
    <t>Wpływy i wydatki związane z gromadzeniem</t>
  </si>
  <si>
    <t>środków z opłat produktowych</t>
  </si>
  <si>
    <t>Zadania ratownictwa górskiego i wodnego</t>
  </si>
  <si>
    <t>Straż Graniczna</t>
  </si>
  <si>
    <t>Uzupełnienie subwencji ogólnej</t>
  </si>
  <si>
    <t>dla jednostek samorządu terytorialnego</t>
  </si>
  <si>
    <t>Rady gmin</t>
  </si>
  <si>
    <t>Urzędy gmin</t>
  </si>
  <si>
    <t>Zakłady gospodarki komunalnej i mieszkaniowej</t>
  </si>
  <si>
    <t>Komendy powiatowe Policji</t>
  </si>
  <si>
    <t>Programy polityki zdrowotnej</t>
  </si>
  <si>
    <t>Ośrodki pomocy społecznej</t>
  </si>
  <si>
    <t>Żłobki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</si>
</sst>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0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i/>
      <u val="single"/>
      <sz val="9"/>
      <name val="Arial CE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/>
    </xf>
    <xf numFmtId="3" fontId="0" fillId="0" borderId="19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3" fontId="0" fillId="0" borderId="13" xfId="0" applyNumberFormat="1" applyFont="1" applyBorder="1" applyAlignment="1">
      <alignment/>
    </xf>
    <xf numFmtId="49" fontId="0" fillId="0" borderId="6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8" xfId="0" applyFont="1" applyBorder="1" applyAlignment="1">
      <alignment/>
    </xf>
    <xf numFmtId="3" fontId="0" fillId="0" borderId="29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30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0" borderId="3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5" fillId="0" borderId="16" xfId="0" applyFont="1" applyBorder="1" applyAlignment="1">
      <alignment/>
    </xf>
    <xf numFmtId="3" fontId="5" fillId="0" borderId="41" xfId="0" applyNumberFormat="1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16" xfId="0" applyFont="1" applyBorder="1" applyAlignment="1">
      <alignment/>
    </xf>
    <xf numFmtId="3" fontId="5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5" fillId="0" borderId="18" xfId="0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1"/>
  <sheetViews>
    <sheetView showGridLines="0" tabSelected="1" view="pageBreakPreview" zoomScaleSheetLayoutView="100" workbookViewId="0" topLeftCell="D1">
      <selection activeCell="A3" sqref="A3:M3"/>
    </sheetView>
  </sheetViews>
  <sheetFormatPr defaultColWidth="9.00390625" defaultRowHeight="12"/>
  <cols>
    <col min="1" max="1" width="6.75390625" style="3" customWidth="1"/>
    <col min="2" max="5" width="9.125" style="3" customWidth="1"/>
    <col min="6" max="6" width="19.625" style="3" customWidth="1"/>
    <col min="7" max="7" width="13.625" style="3" customWidth="1"/>
    <col min="8" max="9" width="12.75390625" style="3" customWidth="1"/>
    <col min="10" max="10" width="15.875" style="3" customWidth="1"/>
    <col min="11" max="12" width="14.875" style="3" customWidth="1"/>
    <col min="13" max="13" width="13.625" style="3" customWidth="1"/>
    <col min="14" max="16384" width="9.125" style="3" customWidth="1"/>
  </cols>
  <sheetData>
    <row r="1" spans="11:13" ht="48" customHeight="1">
      <c r="K1" s="37"/>
      <c r="L1" s="143" t="s">
        <v>3</v>
      </c>
      <c r="M1" s="143"/>
    </row>
    <row r="2" spans="1:13" ht="15.75">
      <c r="A2" s="146" t="s">
        <v>96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8" customHeight="1">
      <c r="A3" s="121" t="s">
        <v>85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s="36" customFormat="1" ht="18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04" t="s">
        <v>84</v>
      </c>
    </row>
    <row r="5" spans="2:13" s="45" customFormat="1" ht="12.75">
      <c r="B5" s="137" t="s">
        <v>6</v>
      </c>
      <c r="C5" s="127" t="s">
        <v>21</v>
      </c>
      <c r="D5" s="128"/>
      <c r="E5" s="128"/>
      <c r="F5" s="129"/>
      <c r="G5" s="125" t="s">
        <v>5</v>
      </c>
      <c r="H5" s="147" t="s">
        <v>45</v>
      </c>
      <c r="I5" s="148"/>
      <c r="J5" s="148"/>
      <c r="K5" s="148"/>
      <c r="L5" s="148"/>
      <c r="M5" s="149"/>
    </row>
    <row r="6" spans="2:13" s="45" customFormat="1" ht="12.75">
      <c r="B6" s="138"/>
      <c r="C6" s="130"/>
      <c r="D6" s="119"/>
      <c r="E6" s="119"/>
      <c r="F6" s="120"/>
      <c r="G6" s="126"/>
      <c r="H6" s="140" t="s">
        <v>120</v>
      </c>
      <c r="I6" s="124" t="s">
        <v>46</v>
      </c>
      <c r="J6" s="124"/>
      <c r="K6" s="124"/>
      <c r="L6" s="124"/>
      <c r="M6" s="131" t="s">
        <v>119</v>
      </c>
    </row>
    <row r="7" spans="2:13" s="45" customFormat="1" ht="60.75" customHeight="1" thickBot="1">
      <c r="B7" s="153"/>
      <c r="C7" s="150"/>
      <c r="D7" s="151"/>
      <c r="E7" s="151"/>
      <c r="F7" s="152"/>
      <c r="G7" s="141"/>
      <c r="H7" s="141"/>
      <c r="I7" s="102" t="s">
        <v>47</v>
      </c>
      <c r="J7" s="102" t="s">
        <v>121</v>
      </c>
      <c r="K7" s="102" t="s">
        <v>117</v>
      </c>
      <c r="L7" s="102" t="s">
        <v>118</v>
      </c>
      <c r="M7" s="132"/>
    </row>
    <row r="8" spans="2:13" s="38" customFormat="1" ht="11.25">
      <c r="B8" s="12">
        <v>1</v>
      </c>
      <c r="C8" s="8">
        <v>2</v>
      </c>
      <c r="D8" s="9"/>
      <c r="E8" s="9"/>
      <c r="F8" s="17"/>
      <c r="G8" s="16">
        <v>3</v>
      </c>
      <c r="H8" s="16">
        <v>4</v>
      </c>
      <c r="I8" s="16">
        <v>5</v>
      </c>
      <c r="J8" s="16">
        <v>6</v>
      </c>
      <c r="K8" s="16">
        <v>7</v>
      </c>
      <c r="L8" s="16">
        <v>8</v>
      </c>
      <c r="M8" s="18">
        <v>9</v>
      </c>
    </row>
    <row r="9" spans="2:13" ht="12">
      <c r="B9" s="11"/>
      <c r="C9" s="1"/>
      <c r="D9" s="2"/>
      <c r="E9" s="2"/>
      <c r="F9" s="2"/>
      <c r="G9" s="1"/>
      <c r="H9" s="1"/>
      <c r="I9" s="1"/>
      <c r="J9" s="1"/>
      <c r="K9" s="1"/>
      <c r="L9" s="1"/>
      <c r="M9" s="105"/>
    </row>
    <row r="10" spans="2:13" ht="12">
      <c r="B10" s="51" t="s">
        <v>48</v>
      </c>
      <c r="C10" s="28" t="s">
        <v>49</v>
      </c>
      <c r="D10" s="52"/>
      <c r="E10" s="52"/>
      <c r="F10" s="52"/>
      <c r="G10" s="53">
        <f>SUM(H10+M10)</f>
        <v>9500</v>
      </c>
      <c r="H10" s="53">
        <f aca="true" t="shared" si="0" ref="H10:M10">SUM(H71)</f>
        <v>9500</v>
      </c>
      <c r="I10" s="53">
        <f t="shared" si="0"/>
        <v>0</v>
      </c>
      <c r="J10" s="53">
        <f t="shared" si="0"/>
        <v>0</v>
      </c>
      <c r="K10" s="53">
        <f t="shared" si="0"/>
        <v>0</v>
      </c>
      <c r="L10" s="53">
        <f t="shared" si="0"/>
        <v>0</v>
      </c>
      <c r="M10" s="34">
        <f t="shared" si="0"/>
        <v>0</v>
      </c>
    </row>
    <row r="11" spans="2:13" ht="12">
      <c r="B11" s="54"/>
      <c r="C11" s="15"/>
      <c r="D11" s="5"/>
      <c r="E11" s="5"/>
      <c r="F11" s="5"/>
      <c r="G11" s="40"/>
      <c r="H11" s="40"/>
      <c r="I11" s="40"/>
      <c r="J11" s="40"/>
      <c r="K11" s="40"/>
      <c r="L11" s="40"/>
      <c r="M11" s="33"/>
    </row>
    <row r="12" spans="2:13" ht="12">
      <c r="B12" s="54" t="s">
        <v>50</v>
      </c>
      <c r="C12" s="15" t="s">
        <v>22</v>
      </c>
      <c r="D12" s="5"/>
      <c r="E12" s="5"/>
      <c r="F12" s="5"/>
      <c r="G12" s="40"/>
      <c r="H12" s="40"/>
      <c r="I12" s="40"/>
      <c r="J12" s="40"/>
      <c r="K12" s="40"/>
      <c r="L12" s="40"/>
      <c r="M12" s="33"/>
    </row>
    <row r="13" spans="2:13" ht="12">
      <c r="B13" s="51"/>
      <c r="C13" s="28" t="s">
        <v>23</v>
      </c>
      <c r="D13" s="52"/>
      <c r="E13" s="52"/>
      <c r="F13" s="52"/>
      <c r="G13" s="53">
        <f>SUM(H13+M13)</f>
        <v>3055500</v>
      </c>
      <c r="H13" s="53">
        <f aca="true" t="shared" si="1" ref="H13:M13">SUM(H77)</f>
        <v>105500</v>
      </c>
      <c r="I13" s="53">
        <f t="shared" si="1"/>
        <v>0</v>
      </c>
      <c r="J13" s="53">
        <f t="shared" si="1"/>
        <v>0</v>
      </c>
      <c r="K13" s="53">
        <f t="shared" si="1"/>
        <v>0</v>
      </c>
      <c r="L13" s="53">
        <f t="shared" si="1"/>
        <v>0</v>
      </c>
      <c r="M13" s="34">
        <f t="shared" si="1"/>
        <v>2950000</v>
      </c>
    </row>
    <row r="14" spans="2:13" ht="12">
      <c r="B14" s="24"/>
      <c r="C14" s="15"/>
      <c r="D14" s="5"/>
      <c r="E14" s="5"/>
      <c r="F14" s="5"/>
      <c r="G14" s="40"/>
      <c r="H14" s="40"/>
      <c r="I14" s="40"/>
      <c r="J14" s="40"/>
      <c r="K14" s="40"/>
      <c r="L14" s="40"/>
      <c r="M14" s="33"/>
    </row>
    <row r="15" spans="2:13" ht="12">
      <c r="B15" s="55">
        <v>600</v>
      </c>
      <c r="C15" s="28" t="s">
        <v>7</v>
      </c>
      <c r="D15" s="52"/>
      <c r="E15" s="52"/>
      <c r="F15" s="52"/>
      <c r="G15" s="53">
        <f>SUM(H15+M15)</f>
        <v>5674317</v>
      </c>
      <c r="H15" s="53">
        <f aca="true" t="shared" si="2" ref="H15:M15">SUM(H82+H266)</f>
        <v>4779317</v>
      </c>
      <c r="I15" s="53">
        <f t="shared" si="2"/>
        <v>0</v>
      </c>
      <c r="J15" s="53">
        <f t="shared" si="2"/>
        <v>0</v>
      </c>
      <c r="K15" s="53">
        <f t="shared" si="2"/>
        <v>0</v>
      </c>
      <c r="L15" s="53">
        <f t="shared" si="2"/>
        <v>0</v>
      </c>
      <c r="M15" s="34">
        <f t="shared" si="2"/>
        <v>895000</v>
      </c>
    </row>
    <row r="16" spans="2:13" ht="12">
      <c r="B16" s="24"/>
      <c r="C16" s="15"/>
      <c r="D16" s="5"/>
      <c r="E16" s="5"/>
      <c r="F16" s="5"/>
      <c r="G16" s="40"/>
      <c r="H16" s="40"/>
      <c r="I16" s="40"/>
      <c r="J16" s="40"/>
      <c r="K16" s="40"/>
      <c r="L16" s="40"/>
      <c r="M16" s="33"/>
    </row>
    <row r="17" spans="2:13" ht="12">
      <c r="B17" s="55">
        <v>630</v>
      </c>
      <c r="C17" s="28" t="s">
        <v>8</v>
      </c>
      <c r="D17" s="52"/>
      <c r="E17" s="52"/>
      <c r="F17" s="52"/>
      <c r="G17" s="53">
        <f>SUM(H17+M17)</f>
        <v>1301750</v>
      </c>
      <c r="H17" s="53">
        <f>SUM(H88)</f>
        <v>101750</v>
      </c>
      <c r="I17" s="53">
        <f>(I88)</f>
        <v>3000</v>
      </c>
      <c r="J17" s="53">
        <f>(J88)</f>
        <v>900</v>
      </c>
      <c r="K17" s="53">
        <f>(K88)</f>
        <v>0</v>
      </c>
      <c r="L17" s="53">
        <f>(L88)</f>
        <v>0</v>
      </c>
      <c r="M17" s="34">
        <f>(M88)</f>
        <v>1200000</v>
      </c>
    </row>
    <row r="18" spans="2:13" ht="12">
      <c r="B18" s="24"/>
      <c r="C18" s="15"/>
      <c r="D18" s="5"/>
      <c r="E18" s="5"/>
      <c r="F18" s="5"/>
      <c r="G18" s="40"/>
      <c r="H18" s="40"/>
      <c r="I18" s="40"/>
      <c r="J18" s="40"/>
      <c r="K18" s="40"/>
      <c r="L18" s="40"/>
      <c r="M18" s="33"/>
    </row>
    <row r="19" spans="2:13" ht="12">
      <c r="B19" s="55">
        <v>700</v>
      </c>
      <c r="C19" s="28" t="s">
        <v>9</v>
      </c>
      <c r="D19" s="52"/>
      <c r="E19" s="52"/>
      <c r="F19" s="52"/>
      <c r="G19" s="53">
        <f>SUM(H19+M19)</f>
        <v>4129900</v>
      </c>
      <c r="H19" s="53">
        <f aca="true" t="shared" si="3" ref="H19:M19">SUM(H93)</f>
        <v>1945000</v>
      </c>
      <c r="I19" s="53">
        <f t="shared" si="3"/>
        <v>1850000</v>
      </c>
      <c r="J19" s="53">
        <f t="shared" si="3"/>
        <v>0</v>
      </c>
      <c r="K19" s="53">
        <f t="shared" si="3"/>
        <v>0</v>
      </c>
      <c r="L19" s="53">
        <f t="shared" si="3"/>
        <v>0</v>
      </c>
      <c r="M19" s="34">
        <f t="shared" si="3"/>
        <v>2184900</v>
      </c>
    </row>
    <row r="20" spans="2:13" ht="12">
      <c r="B20" s="24"/>
      <c r="C20" s="15"/>
      <c r="D20" s="5"/>
      <c r="E20" s="5"/>
      <c r="F20" s="5"/>
      <c r="G20" s="40"/>
      <c r="H20" s="40"/>
      <c r="I20" s="40"/>
      <c r="J20" s="40"/>
      <c r="K20" s="40"/>
      <c r="L20" s="40"/>
      <c r="M20" s="33"/>
    </row>
    <row r="21" spans="2:13" ht="12">
      <c r="B21" s="55">
        <v>710</v>
      </c>
      <c r="C21" s="28" t="s">
        <v>10</v>
      </c>
      <c r="D21" s="52"/>
      <c r="E21" s="52"/>
      <c r="F21" s="52"/>
      <c r="G21" s="53">
        <f>SUM(H21+M21)</f>
        <v>1604000</v>
      </c>
      <c r="H21" s="53">
        <f>SUM(H99)</f>
        <v>1444000</v>
      </c>
      <c r="I21" s="53">
        <f>SUM(I106)</f>
        <v>0</v>
      </c>
      <c r="J21" s="53">
        <f>SUM(J99)</f>
        <v>0</v>
      </c>
      <c r="K21" s="53">
        <f>SUM(K99)</f>
        <v>0</v>
      </c>
      <c r="L21" s="53">
        <f>SUM(L99)</f>
        <v>0</v>
      </c>
      <c r="M21" s="34">
        <f>SUM(M99)</f>
        <v>160000</v>
      </c>
    </row>
    <row r="22" spans="2:13" ht="12">
      <c r="B22" s="24"/>
      <c r="C22" s="15"/>
      <c r="D22" s="5"/>
      <c r="E22" s="5"/>
      <c r="F22" s="5"/>
      <c r="G22" s="40"/>
      <c r="H22" s="40"/>
      <c r="I22" s="40"/>
      <c r="J22" s="40"/>
      <c r="K22" s="40"/>
      <c r="L22" s="40"/>
      <c r="M22" s="33"/>
    </row>
    <row r="23" spans="2:13" ht="12">
      <c r="B23" s="55">
        <v>750</v>
      </c>
      <c r="C23" s="28" t="s">
        <v>11</v>
      </c>
      <c r="D23" s="52"/>
      <c r="E23" s="52"/>
      <c r="F23" s="52"/>
      <c r="G23" s="53">
        <f>SUM(H23+M23)</f>
        <v>8604700</v>
      </c>
      <c r="H23" s="53">
        <f>SUM(H106+H222)</f>
        <v>8217700</v>
      </c>
      <c r="I23" s="53">
        <f>(I106+I222)</f>
        <v>0</v>
      </c>
      <c r="J23" s="53">
        <f>(J106+J222)</f>
        <v>5699000</v>
      </c>
      <c r="K23" s="53">
        <f>(K106+K222)</f>
        <v>0</v>
      </c>
      <c r="L23" s="53">
        <f>(L106+L222)</f>
        <v>0</v>
      </c>
      <c r="M23" s="34">
        <f>(M106+M222)</f>
        <v>387000</v>
      </c>
    </row>
    <row r="24" spans="2:13" ht="12">
      <c r="B24" s="24"/>
      <c r="C24" s="15"/>
      <c r="D24" s="5"/>
      <c r="E24" s="5"/>
      <c r="F24" s="5"/>
      <c r="G24" s="40"/>
      <c r="H24" s="40"/>
      <c r="I24" s="40"/>
      <c r="J24" s="40"/>
      <c r="K24" s="40"/>
      <c r="L24" s="40"/>
      <c r="M24" s="33"/>
    </row>
    <row r="25" spans="2:13" ht="12">
      <c r="B25" s="24">
        <v>751</v>
      </c>
      <c r="C25" s="15" t="s">
        <v>51</v>
      </c>
      <c r="D25" s="5"/>
      <c r="E25" s="5"/>
      <c r="F25" s="5"/>
      <c r="G25" s="40"/>
      <c r="H25" s="40"/>
      <c r="I25" s="40"/>
      <c r="J25" s="40"/>
      <c r="K25" s="40"/>
      <c r="L25" s="40"/>
      <c r="M25" s="33"/>
    </row>
    <row r="26" spans="2:13" ht="12">
      <c r="B26" s="24"/>
      <c r="C26" s="15" t="s">
        <v>52</v>
      </c>
      <c r="D26" s="5"/>
      <c r="E26" s="5"/>
      <c r="F26" s="5"/>
      <c r="G26" s="40"/>
      <c r="H26" s="40"/>
      <c r="I26" s="40"/>
      <c r="J26" s="40"/>
      <c r="K26" s="40"/>
      <c r="L26" s="40"/>
      <c r="M26" s="33"/>
    </row>
    <row r="27" spans="2:13" ht="12">
      <c r="B27" s="55"/>
      <c r="C27" s="28" t="s">
        <v>53</v>
      </c>
      <c r="D27" s="52"/>
      <c r="E27" s="52"/>
      <c r="F27" s="52"/>
      <c r="G27" s="53">
        <f>SUM(H27+M27)</f>
        <v>6460</v>
      </c>
      <c r="H27" s="53">
        <f aca="true" t="shared" si="4" ref="H27:M27">SUM(H228)</f>
        <v>6460</v>
      </c>
      <c r="I27" s="53">
        <f t="shared" si="4"/>
        <v>0</v>
      </c>
      <c r="J27" s="53">
        <f t="shared" si="4"/>
        <v>1063</v>
      </c>
      <c r="K27" s="53">
        <f t="shared" si="4"/>
        <v>0</v>
      </c>
      <c r="L27" s="53">
        <f t="shared" si="4"/>
        <v>0</v>
      </c>
      <c r="M27" s="34">
        <f t="shared" si="4"/>
        <v>0</v>
      </c>
    </row>
    <row r="28" spans="2:13" ht="12">
      <c r="B28" s="24"/>
      <c r="C28" s="15"/>
      <c r="D28" s="5"/>
      <c r="E28" s="5"/>
      <c r="F28" s="5"/>
      <c r="G28" s="40"/>
      <c r="H28" s="40"/>
      <c r="I28" s="40"/>
      <c r="J28" s="40"/>
      <c r="K28" s="40"/>
      <c r="L28" s="40"/>
      <c r="M28" s="33"/>
    </row>
    <row r="29" spans="2:13" ht="12">
      <c r="B29" s="24">
        <v>754</v>
      </c>
      <c r="C29" s="15" t="s">
        <v>30</v>
      </c>
      <c r="D29" s="5"/>
      <c r="E29" s="5"/>
      <c r="F29" s="5"/>
      <c r="G29" s="40"/>
      <c r="H29" s="40"/>
      <c r="I29" s="40"/>
      <c r="J29" s="40"/>
      <c r="K29" s="40"/>
      <c r="L29" s="40"/>
      <c r="M29" s="33"/>
    </row>
    <row r="30" spans="2:13" ht="12">
      <c r="B30" s="55"/>
      <c r="C30" s="28" t="s">
        <v>31</v>
      </c>
      <c r="D30" s="52"/>
      <c r="E30" s="52"/>
      <c r="F30" s="52"/>
      <c r="G30" s="53">
        <f>SUM(H30+M30)</f>
        <v>1096000</v>
      </c>
      <c r="H30" s="53">
        <f>SUM(H114+H234)</f>
        <v>962500</v>
      </c>
      <c r="I30" s="53">
        <f>(I114+I234)</f>
        <v>85000</v>
      </c>
      <c r="J30" s="53">
        <f>(J114+J234)</f>
        <v>526200</v>
      </c>
      <c r="K30" s="53">
        <f>(K114+K234)</f>
        <v>0</v>
      </c>
      <c r="L30" s="53">
        <f>(L114+L234)</f>
        <v>0</v>
      </c>
      <c r="M30" s="34">
        <f>(M114+M234)</f>
        <v>133500</v>
      </c>
    </row>
    <row r="31" spans="2:13" ht="12">
      <c r="B31" s="24"/>
      <c r="C31" s="15"/>
      <c r="D31" s="5"/>
      <c r="E31" s="5"/>
      <c r="F31" s="5"/>
      <c r="G31" s="40"/>
      <c r="H31" s="40"/>
      <c r="I31" s="40"/>
      <c r="J31" s="40"/>
      <c r="K31" s="40"/>
      <c r="L31" s="40"/>
      <c r="M31" s="33"/>
    </row>
    <row r="32" spans="2:13" ht="12">
      <c r="B32" s="24">
        <v>756</v>
      </c>
      <c r="C32" s="15" t="s">
        <v>104</v>
      </c>
      <c r="D32" s="5"/>
      <c r="E32" s="5"/>
      <c r="F32" s="5"/>
      <c r="G32" s="40"/>
      <c r="H32" s="40"/>
      <c r="I32" s="40"/>
      <c r="J32" s="40"/>
      <c r="K32" s="40"/>
      <c r="L32" s="40"/>
      <c r="M32" s="33"/>
    </row>
    <row r="33" spans="2:13" ht="12">
      <c r="B33" s="24"/>
      <c r="C33" s="15" t="s">
        <v>105</v>
      </c>
      <c r="D33" s="5"/>
      <c r="E33" s="5"/>
      <c r="F33" s="5"/>
      <c r="G33" s="40"/>
      <c r="H33" s="40"/>
      <c r="I33" s="40"/>
      <c r="J33" s="40"/>
      <c r="K33" s="40"/>
      <c r="L33" s="40"/>
      <c r="M33" s="33"/>
    </row>
    <row r="34" spans="2:13" ht="12">
      <c r="B34" s="24"/>
      <c r="C34" s="15" t="s">
        <v>103</v>
      </c>
      <c r="D34" s="5"/>
      <c r="E34" s="5"/>
      <c r="F34" s="5"/>
      <c r="G34" s="40"/>
      <c r="H34" s="40"/>
      <c r="I34" s="40"/>
      <c r="J34" s="40"/>
      <c r="K34" s="40"/>
      <c r="L34" s="40"/>
      <c r="M34" s="33"/>
    </row>
    <row r="35" spans="2:13" ht="12">
      <c r="B35" s="55"/>
      <c r="C35" s="28" t="s">
        <v>102</v>
      </c>
      <c r="D35" s="52"/>
      <c r="E35" s="52"/>
      <c r="F35" s="52"/>
      <c r="G35" s="53">
        <f>SUM(H35+M35)</f>
        <v>129500</v>
      </c>
      <c r="H35" s="53">
        <f aca="true" t="shared" si="5" ref="H35:M35">SUM(H127)</f>
        <v>129500</v>
      </c>
      <c r="I35" s="53">
        <f t="shared" si="5"/>
        <v>0</v>
      </c>
      <c r="J35" s="53">
        <f t="shared" si="5"/>
        <v>55000</v>
      </c>
      <c r="K35" s="53">
        <f t="shared" si="5"/>
        <v>0</v>
      </c>
      <c r="L35" s="53">
        <f t="shared" si="5"/>
        <v>0</v>
      </c>
      <c r="M35" s="34">
        <f t="shared" si="5"/>
        <v>0</v>
      </c>
    </row>
    <row r="36" spans="2:13" ht="12">
      <c r="B36" s="24"/>
      <c r="C36" s="15"/>
      <c r="D36" s="5"/>
      <c r="E36" s="5"/>
      <c r="F36" s="5"/>
      <c r="G36" s="40"/>
      <c r="H36" s="40"/>
      <c r="I36" s="40"/>
      <c r="J36" s="40"/>
      <c r="K36" s="40"/>
      <c r="L36" s="40"/>
      <c r="M36" s="33"/>
    </row>
    <row r="37" spans="2:13" ht="12">
      <c r="B37" s="55">
        <v>757</v>
      </c>
      <c r="C37" s="28" t="s">
        <v>54</v>
      </c>
      <c r="D37" s="52"/>
      <c r="E37" s="52"/>
      <c r="F37" s="52"/>
      <c r="G37" s="53">
        <f>SUM(H37+M37)</f>
        <v>484416</v>
      </c>
      <c r="H37" s="53">
        <f aca="true" t="shared" si="6" ref="H37:M37">SUM(H132)</f>
        <v>484416</v>
      </c>
      <c r="I37" s="53">
        <f t="shared" si="6"/>
        <v>0</v>
      </c>
      <c r="J37" s="53">
        <f t="shared" si="6"/>
        <v>0</v>
      </c>
      <c r="K37" s="53">
        <f t="shared" si="6"/>
        <v>337700</v>
      </c>
      <c r="L37" s="53">
        <f t="shared" si="6"/>
        <v>0</v>
      </c>
      <c r="M37" s="34">
        <f t="shared" si="6"/>
        <v>0</v>
      </c>
    </row>
    <row r="38" spans="2:13" ht="12">
      <c r="B38" s="24"/>
      <c r="C38" s="15"/>
      <c r="D38" s="5"/>
      <c r="E38" s="5"/>
      <c r="F38" s="5"/>
      <c r="G38" s="40"/>
      <c r="H38" s="40"/>
      <c r="I38" s="40"/>
      <c r="J38" s="40"/>
      <c r="K38" s="40"/>
      <c r="L38" s="40"/>
      <c r="M38" s="33"/>
    </row>
    <row r="39" spans="2:13" ht="12.75" thickBot="1">
      <c r="B39" s="25">
        <v>758</v>
      </c>
      <c r="C39" s="29" t="s">
        <v>13</v>
      </c>
      <c r="D39" s="14"/>
      <c r="E39" s="14"/>
      <c r="F39" s="14"/>
      <c r="G39" s="56">
        <f>SUM(H39+M39)</f>
        <v>1520616</v>
      </c>
      <c r="H39" s="56">
        <f aca="true" t="shared" si="7" ref="H39:M39">(H137)</f>
        <v>1520616</v>
      </c>
      <c r="I39" s="56">
        <f t="shared" si="7"/>
        <v>0</v>
      </c>
      <c r="J39" s="56">
        <f t="shared" si="7"/>
        <v>0</v>
      </c>
      <c r="K39" s="56">
        <f t="shared" si="7"/>
        <v>0</v>
      </c>
      <c r="L39" s="56">
        <f t="shared" si="7"/>
        <v>0</v>
      </c>
      <c r="M39" s="35">
        <f t="shared" si="7"/>
        <v>0</v>
      </c>
    </row>
    <row r="40" spans="2:13" s="38" customFormat="1" ht="12" thickBot="1">
      <c r="B40" s="21">
        <v>1</v>
      </c>
      <c r="C40" s="134">
        <v>2</v>
      </c>
      <c r="D40" s="135"/>
      <c r="E40" s="135"/>
      <c r="F40" s="136"/>
      <c r="G40" s="23">
        <v>3</v>
      </c>
      <c r="H40" s="23">
        <v>4</v>
      </c>
      <c r="I40" s="23">
        <v>5</v>
      </c>
      <c r="J40" s="23">
        <v>6</v>
      </c>
      <c r="K40" s="23">
        <v>7</v>
      </c>
      <c r="L40" s="23">
        <v>8</v>
      </c>
      <c r="M40" s="106">
        <v>9</v>
      </c>
    </row>
    <row r="41" spans="2:13" ht="12">
      <c r="B41" s="46"/>
      <c r="C41" s="99"/>
      <c r="D41" s="47"/>
      <c r="E41" s="47"/>
      <c r="F41" s="47"/>
      <c r="G41" s="100"/>
      <c r="H41" s="100"/>
      <c r="I41" s="100"/>
      <c r="J41" s="100"/>
      <c r="K41" s="100"/>
      <c r="L41" s="100"/>
      <c r="M41" s="48"/>
    </row>
    <row r="42" spans="2:13" ht="12">
      <c r="B42" s="55">
        <v>801</v>
      </c>
      <c r="C42" s="28" t="s">
        <v>14</v>
      </c>
      <c r="D42" s="52"/>
      <c r="E42" s="52"/>
      <c r="F42" s="52"/>
      <c r="G42" s="53">
        <f>SUM(H42+M42)</f>
        <v>27157000</v>
      </c>
      <c r="H42" s="53">
        <f>SUM(H143)</f>
        <v>26857000</v>
      </c>
      <c r="I42" s="53">
        <f>(I143)</f>
        <v>26213000</v>
      </c>
      <c r="J42" s="53">
        <f>(J143)</f>
        <v>6910</v>
      </c>
      <c r="K42" s="53">
        <f>(K143)</f>
        <v>0</v>
      </c>
      <c r="L42" s="53">
        <f>(L143)</f>
        <v>0</v>
      </c>
      <c r="M42" s="34">
        <f>SUM(M143)</f>
        <v>300000</v>
      </c>
    </row>
    <row r="43" spans="2:13" ht="12">
      <c r="B43" s="24"/>
      <c r="C43" s="15"/>
      <c r="D43" s="5"/>
      <c r="E43" s="5"/>
      <c r="F43" s="5"/>
      <c r="G43" s="40"/>
      <c r="H43" s="40"/>
      <c r="I43" s="40"/>
      <c r="J43" s="40"/>
      <c r="K43" s="40"/>
      <c r="L43" s="40"/>
      <c r="M43" s="33"/>
    </row>
    <row r="44" spans="2:13" ht="12">
      <c r="B44" s="55">
        <v>851</v>
      </c>
      <c r="C44" s="28" t="s">
        <v>15</v>
      </c>
      <c r="D44" s="52"/>
      <c r="E44" s="52"/>
      <c r="F44" s="52"/>
      <c r="G44" s="53">
        <f>SUM(H44+M44)</f>
        <v>683488</v>
      </c>
      <c r="H44" s="53">
        <f>SUM(H155)</f>
        <v>683488</v>
      </c>
      <c r="I44" s="53">
        <f>(I155)</f>
        <v>113000</v>
      </c>
      <c r="J44" s="53">
        <f>(J155)</f>
        <v>12000</v>
      </c>
      <c r="K44" s="53">
        <f>(K155)</f>
        <v>0</v>
      </c>
      <c r="L44" s="53">
        <f>(L155)</f>
        <v>0</v>
      </c>
      <c r="M44" s="34">
        <f>(M155)</f>
        <v>0</v>
      </c>
    </row>
    <row r="45" spans="2:13" ht="12">
      <c r="B45" s="24"/>
      <c r="C45" s="15"/>
      <c r="D45" s="5"/>
      <c r="E45" s="5"/>
      <c r="F45" s="5"/>
      <c r="G45" s="40"/>
      <c r="H45" s="40"/>
      <c r="I45" s="40"/>
      <c r="J45" s="40"/>
      <c r="K45" s="40"/>
      <c r="L45" s="40"/>
      <c r="M45" s="33"/>
    </row>
    <row r="46" spans="2:13" ht="12">
      <c r="B46" s="55">
        <v>852</v>
      </c>
      <c r="C46" s="28" t="s">
        <v>98</v>
      </c>
      <c r="D46" s="52"/>
      <c r="E46" s="52"/>
      <c r="F46" s="52"/>
      <c r="G46" s="53">
        <f>SUM(H46+M46)</f>
        <v>7744000</v>
      </c>
      <c r="H46" s="53">
        <f aca="true" t="shared" si="8" ref="H46:M46">SUM(H161+H238)</f>
        <v>7724000</v>
      </c>
      <c r="I46" s="53">
        <f t="shared" si="8"/>
        <v>110000</v>
      </c>
      <c r="J46" s="53">
        <f t="shared" si="8"/>
        <v>2030000</v>
      </c>
      <c r="K46" s="53">
        <f t="shared" si="8"/>
        <v>0</v>
      </c>
      <c r="L46" s="53">
        <f t="shared" si="8"/>
        <v>0</v>
      </c>
      <c r="M46" s="34">
        <f t="shared" si="8"/>
        <v>20000</v>
      </c>
    </row>
    <row r="47" spans="2:13" ht="12">
      <c r="B47" s="92"/>
      <c r="C47" s="57"/>
      <c r="D47" s="58"/>
      <c r="E47" s="58"/>
      <c r="F47" s="58"/>
      <c r="G47" s="97"/>
      <c r="H47" s="58"/>
      <c r="I47" s="97"/>
      <c r="J47" s="57"/>
      <c r="K47" s="57"/>
      <c r="L47" s="57"/>
      <c r="M47" s="107"/>
    </row>
    <row r="48" spans="2:13" ht="12">
      <c r="B48" s="24">
        <v>853</v>
      </c>
      <c r="C48" s="15" t="s">
        <v>101</v>
      </c>
      <c r="D48" s="5"/>
      <c r="E48" s="5"/>
      <c r="F48" s="5"/>
      <c r="G48" s="98"/>
      <c r="H48" s="5"/>
      <c r="I48" s="98"/>
      <c r="J48" s="98"/>
      <c r="K48" s="98"/>
      <c r="L48" s="98"/>
      <c r="M48" s="108"/>
    </row>
    <row r="49" spans="2:13" ht="12">
      <c r="B49" s="55"/>
      <c r="C49" s="28" t="s">
        <v>100</v>
      </c>
      <c r="D49" s="52"/>
      <c r="E49" s="52"/>
      <c r="F49" s="52"/>
      <c r="G49" s="63">
        <f>SUM(H49+M49)</f>
        <v>605000</v>
      </c>
      <c r="H49" s="96">
        <f>SUM(H172)</f>
        <v>605000</v>
      </c>
      <c r="I49" s="63">
        <f>(I172)</f>
        <v>600000</v>
      </c>
      <c r="J49" s="63">
        <f>(J172)</f>
        <v>0</v>
      </c>
      <c r="K49" s="63">
        <f>(K172)</f>
        <v>0</v>
      </c>
      <c r="L49" s="63">
        <f>(L172)</f>
        <v>0</v>
      </c>
      <c r="M49" s="34">
        <f>(M172)</f>
        <v>0</v>
      </c>
    </row>
    <row r="50" spans="2:13" ht="12">
      <c r="B50" s="10"/>
      <c r="C50" s="1"/>
      <c r="D50" s="2"/>
      <c r="E50" s="2"/>
      <c r="F50" s="2"/>
      <c r="G50" s="19"/>
      <c r="H50" s="19"/>
      <c r="I50" s="19"/>
      <c r="J50" s="19"/>
      <c r="K50" s="19"/>
      <c r="L50" s="19"/>
      <c r="M50" s="109"/>
    </row>
    <row r="51" spans="2:13" ht="12">
      <c r="B51" s="55">
        <v>854</v>
      </c>
      <c r="C51" s="28" t="s">
        <v>16</v>
      </c>
      <c r="D51" s="52"/>
      <c r="E51" s="52"/>
      <c r="F51" s="52"/>
      <c r="G51" s="53">
        <f>SUM(H51+M51)</f>
        <v>73000</v>
      </c>
      <c r="H51" s="53">
        <f aca="true" t="shared" si="9" ref="H51:M51">SUM(H177)</f>
        <v>73000</v>
      </c>
      <c r="I51" s="53">
        <f t="shared" si="9"/>
        <v>33000</v>
      </c>
      <c r="J51" s="53">
        <f t="shared" si="9"/>
        <v>0</v>
      </c>
      <c r="K51" s="53">
        <f t="shared" si="9"/>
        <v>0</v>
      </c>
      <c r="L51" s="53">
        <f t="shared" si="9"/>
        <v>0</v>
      </c>
      <c r="M51" s="34">
        <f t="shared" si="9"/>
        <v>0</v>
      </c>
    </row>
    <row r="52" spans="2:13" ht="12">
      <c r="B52" s="24"/>
      <c r="C52" s="15"/>
      <c r="D52" s="5"/>
      <c r="E52" s="5"/>
      <c r="F52" s="5"/>
      <c r="G52" s="40"/>
      <c r="H52" s="40"/>
      <c r="I52" s="40"/>
      <c r="J52" s="40"/>
      <c r="K52" s="40"/>
      <c r="L52" s="40"/>
      <c r="M52" s="33"/>
    </row>
    <row r="53" spans="2:13" ht="12">
      <c r="B53" s="24">
        <v>900</v>
      </c>
      <c r="C53" s="15" t="s">
        <v>17</v>
      </c>
      <c r="D53" s="5"/>
      <c r="E53" s="5"/>
      <c r="F53" s="5"/>
      <c r="G53" s="40"/>
      <c r="H53" s="40"/>
      <c r="I53" s="40"/>
      <c r="J53" s="40"/>
      <c r="K53" s="40"/>
      <c r="L53" s="40"/>
      <c r="M53" s="33"/>
    </row>
    <row r="54" spans="2:13" ht="12">
      <c r="B54" s="55"/>
      <c r="C54" s="28" t="s">
        <v>106</v>
      </c>
      <c r="D54" s="52"/>
      <c r="E54" s="52"/>
      <c r="F54" s="52"/>
      <c r="G54" s="53">
        <f>SUM(H54+M54)</f>
        <v>30570953</v>
      </c>
      <c r="H54" s="53">
        <f aca="true" t="shared" si="10" ref="H54:M54">SUM(H187+H252)</f>
        <v>3352534</v>
      </c>
      <c r="I54" s="53">
        <f t="shared" si="10"/>
        <v>132000</v>
      </c>
      <c r="J54" s="53">
        <f t="shared" si="10"/>
        <v>50580</v>
      </c>
      <c r="K54" s="53">
        <f t="shared" si="10"/>
        <v>0</v>
      </c>
      <c r="L54" s="53">
        <f t="shared" si="10"/>
        <v>0</v>
      </c>
      <c r="M54" s="34">
        <f t="shared" si="10"/>
        <v>27218419</v>
      </c>
    </row>
    <row r="55" spans="2:13" ht="12">
      <c r="B55" s="24"/>
      <c r="C55" s="15"/>
      <c r="D55" s="5"/>
      <c r="E55" s="5"/>
      <c r="F55" s="5"/>
      <c r="G55" s="40"/>
      <c r="H55" s="40"/>
      <c r="I55" s="40"/>
      <c r="J55" s="40"/>
      <c r="K55" s="40"/>
      <c r="L55" s="40"/>
      <c r="M55" s="33"/>
    </row>
    <row r="56" spans="2:13" ht="12">
      <c r="B56" s="24">
        <v>921</v>
      </c>
      <c r="C56" s="15" t="s">
        <v>18</v>
      </c>
      <c r="D56" s="5"/>
      <c r="E56" s="5"/>
      <c r="F56" s="5"/>
      <c r="G56" s="40"/>
      <c r="H56" s="40"/>
      <c r="I56" s="40"/>
      <c r="J56" s="40"/>
      <c r="K56" s="40"/>
      <c r="L56" s="40"/>
      <c r="M56" s="33"/>
    </row>
    <row r="57" spans="2:13" ht="12">
      <c r="B57" s="55"/>
      <c r="C57" s="28" t="s">
        <v>19</v>
      </c>
      <c r="D57" s="52"/>
      <c r="E57" s="52"/>
      <c r="F57" s="52"/>
      <c r="G57" s="53">
        <f>SUM(H57+M57)</f>
        <v>2915250</v>
      </c>
      <c r="H57" s="53">
        <f aca="true" t="shared" si="11" ref="H57:M57">SUM(H197)</f>
        <v>2845250</v>
      </c>
      <c r="I57" s="53">
        <f t="shared" si="11"/>
        <v>2403000</v>
      </c>
      <c r="J57" s="53">
        <f t="shared" si="11"/>
        <v>5765</v>
      </c>
      <c r="K57" s="53">
        <f t="shared" si="11"/>
        <v>0</v>
      </c>
      <c r="L57" s="53">
        <f t="shared" si="11"/>
        <v>0</v>
      </c>
      <c r="M57" s="34">
        <f t="shared" si="11"/>
        <v>70000</v>
      </c>
    </row>
    <row r="58" spans="2:13" ht="12">
      <c r="B58" s="24"/>
      <c r="C58" s="57"/>
      <c r="D58" s="58"/>
      <c r="E58" s="58"/>
      <c r="F58" s="59"/>
      <c r="G58" s="40"/>
      <c r="H58" s="40"/>
      <c r="I58" s="40"/>
      <c r="J58" s="40"/>
      <c r="K58" s="40"/>
      <c r="L58" s="40"/>
      <c r="M58" s="33"/>
    </row>
    <row r="59" spans="2:13" ht="12">
      <c r="B59" s="55">
        <v>926</v>
      </c>
      <c r="C59" s="60" t="s">
        <v>55</v>
      </c>
      <c r="D59" s="61"/>
      <c r="E59" s="61"/>
      <c r="F59" s="62"/>
      <c r="G59" s="63">
        <f>SUM(H59+M59)</f>
        <v>2714000</v>
      </c>
      <c r="H59" s="53">
        <f>SUM(H205)</f>
        <v>1650700</v>
      </c>
      <c r="I59" s="53">
        <f>(I205)</f>
        <v>500000</v>
      </c>
      <c r="J59" s="53">
        <f>(J205)</f>
        <v>526500</v>
      </c>
      <c r="K59" s="53">
        <f>(K205)</f>
        <v>0</v>
      </c>
      <c r="L59" s="53">
        <f>(L205)</f>
        <v>0</v>
      </c>
      <c r="M59" s="34">
        <f>SUM(M205)</f>
        <v>1063300</v>
      </c>
    </row>
    <row r="60" spans="2:13" ht="12">
      <c r="B60" s="10"/>
      <c r="C60" s="1"/>
      <c r="D60" s="2"/>
      <c r="E60" s="2"/>
      <c r="F60" s="30"/>
      <c r="G60" s="19"/>
      <c r="H60" s="19"/>
      <c r="I60" s="19"/>
      <c r="J60" s="19"/>
      <c r="K60" s="19"/>
      <c r="L60" s="19"/>
      <c r="M60" s="109"/>
    </row>
    <row r="61" spans="2:13" s="45" customFormat="1" ht="12.75">
      <c r="B61" s="43"/>
      <c r="C61" s="64" t="s">
        <v>56</v>
      </c>
      <c r="D61" s="65"/>
      <c r="E61" s="65"/>
      <c r="F61" s="66"/>
      <c r="G61" s="67">
        <f aca="true" t="shared" si="12" ref="G61:M61">SUM(G10+G13+G15+G17+G19+G21+G23+G27+G30+G35+G37+G39+G42+G44+G46+G49+G51+G54+G57+G59)</f>
        <v>100079350</v>
      </c>
      <c r="H61" s="67">
        <f t="shared" si="12"/>
        <v>63497231</v>
      </c>
      <c r="I61" s="67">
        <f>SUM(I10+I13+I15+I17+I19+I21+I23+I27+I30+I35+I37+I39+I42+I44+I46+I49+I51+I54+I57+I59)</f>
        <v>32042000</v>
      </c>
      <c r="J61" s="67">
        <f>SUM(J10+J13+J15+J17+J19+J21+J23+J27+J30+J35+J37+J39+J42+J44+J46+J49+J51+J54+J57+J59)</f>
        <v>8913918</v>
      </c>
      <c r="K61" s="67">
        <f>SUM(K10+K13+K15+K17+K19+K21+K23+K27+K30+K35+K37+K39+K42+K44+K46+K49+K51+K54+K57+K59)</f>
        <v>337700</v>
      </c>
      <c r="L61" s="67">
        <f t="shared" si="12"/>
        <v>0</v>
      </c>
      <c r="M61" s="110">
        <f t="shared" si="12"/>
        <v>36582119</v>
      </c>
    </row>
    <row r="62" spans="2:13" ht="12.75" thickBot="1">
      <c r="B62" s="20"/>
      <c r="C62" s="6"/>
      <c r="D62" s="7"/>
      <c r="E62" s="7"/>
      <c r="F62" s="32"/>
      <c r="G62" s="6"/>
      <c r="H62" s="6"/>
      <c r="I62" s="6"/>
      <c r="J62" s="6"/>
      <c r="K62" s="6"/>
      <c r="L62" s="6"/>
      <c r="M62" s="111"/>
    </row>
    <row r="63" spans="1:13" ht="15">
      <c r="A63" s="122" t="s">
        <v>95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</row>
    <row r="64" spans="1:13" ht="15.75" customHeight="1">
      <c r="A64" s="123" t="s">
        <v>86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</row>
    <row r="65" spans="1:13" s="36" customFormat="1" ht="15.75" customHeight="1" thickBo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104" t="s">
        <v>84</v>
      </c>
    </row>
    <row r="66" spans="1:13" s="103" customFormat="1" ht="12.75">
      <c r="A66" s="137" t="s">
        <v>6</v>
      </c>
      <c r="B66" s="125" t="s">
        <v>20</v>
      </c>
      <c r="C66" s="127" t="s">
        <v>21</v>
      </c>
      <c r="D66" s="128"/>
      <c r="E66" s="128"/>
      <c r="F66" s="129"/>
      <c r="G66" s="125" t="s">
        <v>5</v>
      </c>
      <c r="H66" s="144" t="s">
        <v>45</v>
      </c>
      <c r="I66" s="145"/>
      <c r="J66" s="145"/>
      <c r="K66" s="145"/>
      <c r="L66" s="145"/>
      <c r="M66" s="139"/>
    </row>
    <row r="67" spans="1:13" s="103" customFormat="1" ht="12.75">
      <c r="A67" s="138"/>
      <c r="B67" s="126"/>
      <c r="C67" s="130"/>
      <c r="D67" s="119"/>
      <c r="E67" s="119"/>
      <c r="F67" s="120"/>
      <c r="G67" s="126"/>
      <c r="H67" s="140" t="s">
        <v>120</v>
      </c>
      <c r="I67" s="142" t="s">
        <v>46</v>
      </c>
      <c r="J67" s="142"/>
      <c r="K67" s="142"/>
      <c r="L67" s="142"/>
      <c r="M67" s="131" t="s">
        <v>119</v>
      </c>
    </row>
    <row r="68" spans="1:13" s="103" customFormat="1" ht="57" customHeight="1" thickBot="1">
      <c r="A68" s="138"/>
      <c r="B68" s="126"/>
      <c r="C68" s="130"/>
      <c r="D68" s="119"/>
      <c r="E68" s="119"/>
      <c r="F68" s="120"/>
      <c r="G68" s="126"/>
      <c r="H68" s="141"/>
      <c r="I68" s="102" t="s">
        <v>47</v>
      </c>
      <c r="J68" s="102" t="s">
        <v>121</v>
      </c>
      <c r="K68" s="102" t="s">
        <v>117</v>
      </c>
      <c r="L68" s="102" t="s">
        <v>118</v>
      </c>
      <c r="M68" s="132"/>
    </row>
    <row r="69" spans="1:13" ht="12">
      <c r="A69" s="12">
        <v>1</v>
      </c>
      <c r="B69" s="16">
        <v>2</v>
      </c>
      <c r="C69" s="8">
        <v>3</v>
      </c>
      <c r="D69" s="9"/>
      <c r="E69" s="9"/>
      <c r="F69" s="17"/>
      <c r="G69" s="16">
        <v>4</v>
      </c>
      <c r="H69" s="16">
        <v>5</v>
      </c>
      <c r="I69" s="16">
        <v>6</v>
      </c>
      <c r="J69" s="16">
        <v>7</v>
      </c>
      <c r="K69" s="16">
        <v>8</v>
      </c>
      <c r="L69" s="16">
        <v>9</v>
      </c>
      <c r="M69" s="18">
        <v>10</v>
      </c>
    </row>
    <row r="70" spans="1:13" ht="12">
      <c r="A70" s="13"/>
      <c r="B70" s="15"/>
      <c r="C70" s="15"/>
      <c r="D70" s="5"/>
      <c r="E70" s="5"/>
      <c r="F70" s="5"/>
      <c r="G70" s="15"/>
      <c r="H70" s="15"/>
      <c r="I70" s="15"/>
      <c r="J70" s="15"/>
      <c r="K70" s="15"/>
      <c r="L70" s="15"/>
      <c r="M70" s="108"/>
    </row>
    <row r="71" spans="1:13" ht="12">
      <c r="A71" s="54" t="s">
        <v>48</v>
      </c>
      <c r="B71" s="68"/>
      <c r="C71" s="28" t="s">
        <v>49</v>
      </c>
      <c r="D71" s="52"/>
      <c r="E71" s="52"/>
      <c r="F71" s="52"/>
      <c r="G71" s="53">
        <f aca="true" t="shared" si="13" ref="G71:M71">SUM(G73:G74)</f>
        <v>9500</v>
      </c>
      <c r="H71" s="53">
        <f t="shared" si="13"/>
        <v>9500</v>
      </c>
      <c r="I71" s="53">
        <f t="shared" si="13"/>
        <v>0</v>
      </c>
      <c r="J71" s="53">
        <f t="shared" si="13"/>
        <v>0</v>
      </c>
      <c r="K71" s="53">
        <f t="shared" si="13"/>
        <v>0</v>
      </c>
      <c r="L71" s="53">
        <f t="shared" si="13"/>
        <v>0</v>
      </c>
      <c r="M71" s="34">
        <f t="shared" si="13"/>
        <v>0</v>
      </c>
    </row>
    <row r="72" spans="1:13" ht="12">
      <c r="A72" s="24"/>
      <c r="B72" s="27"/>
      <c r="C72" s="15"/>
      <c r="D72" s="5"/>
      <c r="E72" s="5"/>
      <c r="F72" s="5"/>
      <c r="G72" s="40"/>
      <c r="H72" s="40"/>
      <c r="I72" s="40"/>
      <c r="J72" s="40"/>
      <c r="K72" s="40"/>
      <c r="L72" s="40"/>
      <c r="M72" s="33"/>
    </row>
    <row r="73" spans="1:13" ht="12">
      <c r="A73" s="24"/>
      <c r="B73" s="69" t="s">
        <v>87</v>
      </c>
      <c r="C73" s="70" t="s">
        <v>88</v>
      </c>
      <c r="D73" s="71"/>
      <c r="E73" s="71"/>
      <c r="F73" s="71"/>
      <c r="G73" s="40">
        <f>SUM(H73+M73)</f>
        <v>4000</v>
      </c>
      <c r="H73" s="72">
        <v>4000</v>
      </c>
      <c r="I73" s="72"/>
      <c r="J73" s="72"/>
      <c r="K73" s="72"/>
      <c r="L73" s="72"/>
      <c r="M73" s="112"/>
    </row>
    <row r="74" spans="1:13" ht="12.75" thickBot="1">
      <c r="A74" s="73"/>
      <c r="B74" s="74" t="s">
        <v>58</v>
      </c>
      <c r="C74" s="75" t="s">
        <v>59</v>
      </c>
      <c r="D74" s="76"/>
      <c r="E74" s="76"/>
      <c r="F74" s="76"/>
      <c r="G74" s="39">
        <f>SUM(H74+M74)</f>
        <v>5500</v>
      </c>
      <c r="H74" s="39">
        <v>5500</v>
      </c>
      <c r="I74" s="39"/>
      <c r="J74" s="39"/>
      <c r="K74" s="39"/>
      <c r="L74" s="39"/>
      <c r="M74" s="101"/>
    </row>
    <row r="75" spans="1:13" ht="12.75" thickTop="1">
      <c r="A75" s="24"/>
      <c r="B75" s="27"/>
      <c r="C75" s="15"/>
      <c r="D75" s="5"/>
      <c r="E75" s="5"/>
      <c r="F75" s="5"/>
      <c r="G75" s="40"/>
      <c r="H75" s="40"/>
      <c r="I75" s="40"/>
      <c r="J75" s="40"/>
      <c r="K75" s="40"/>
      <c r="L75" s="40"/>
      <c r="M75" s="33"/>
    </row>
    <row r="76" spans="1:13" ht="12">
      <c r="A76" s="24">
        <v>400</v>
      </c>
      <c r="B76" s="27"/>
      <c r="C76" s="15" t="s">
        <v>22</v>
      </c>
      <c r="D76" s="5"/>
      <c r="E76" s="5"/>
      <c r="F76" s="5"/>
      <c r="G76" s="40"/>
      <c r="H76" s="40"/>
      <c r="I76" s="40"/>
      <c r="J76" s="40"/>
      <c r="K76" s="40"/>
      <c r="L76" s="40"/>
      <c r="M76" s="33"/>
    </row>
    <row r="77" spans="1:13" ht="12">
      <c r="A77" s="24"/>
      <c r="B77" s="68"/>
      <c r="C77" s="28" t="s">
        <v>23</v>
      </c>
      <c r="D77" s="52"/>
      <c r="E77" s="52"/>
      <c r="F77" s="52"/>
      <c r="G77" s="63">
        <f aca="true" t="shared" si="14" ref="G77:M77">SUM(G79:G80)</f>
        <v>3055500</v>
      </c>
      <c r="H77" s="63">
        <f t="shared" si="14"/>
        <v>105500</v>
      </c>
      <c r="I77" s="63">
        <f t="shared" si="14"/>
        <v>0</v>
      </c>
      <c r="J77" s="63">
        <f t="shared" si="14"/>
        <v>0</v>
      </c>
      <c r="K77" s="63">
        <f t="shared" si="14"/>
        <v>0</v>
      </c>
      <c r="L77" s="63">
        <f t="shared" si="14"/>
        <v>0</v>
      </c>
      <c r="M77" s="34">
        <f t="shared" si="14"/>
        <v>2950000</v>
      </c>
    </row>
    <row r="78" spans="1:13" ht="12">
      <c r="A78" s="24"/>
      <c r="B78" s="27"/>
      <c r="C78" s="15"/>
      <c r="D78" s="5"/>
      <c r="E78" s="5"/>
      <c r="F78" s="5"/>
      <c r="G78" s="40"/>
      <c r="H78" s="40"/>
      <c r="I78" s="40"/>
      <c r="J78" s="40"/>
      <c r="K78" s="40"/>
      <c r="L78" s="40"/>
      <c r="M78" s="33"/>
    </row>
    <row r="79" spans="1:13" ht="12">
      <c r="A79" s="24"/>
      <c r="B79" s="27">
        <v>40002</v>
      </c>
      <c r="C79" s="15" t="s">
        <v>24</v>
      </c>
      <c r="D79" s="5"/>
      <c r="E79" s="5"/>
      <c r="F79" s="5"/>
      <c r="G79" s="40">
        <f>SUM(H79+M79)</f>
        <v>2955500</v>
      </c>
      <c r="H79" s="40">
        <v>5500</v>
      </c>
      <c r="I79" s="40"/>
      <c r="J79" s="40"/>
      <c r="K79" s="40"/>
      <c r="L79" s="40"/>
      <c r="M79" s="33">
        <v>2950000</v>
      </c>
    </row>
    <row r="80" spans="1:13" ht="12.75" thickBot="1">
      <c r="A80" s="73"/>
      <c r="B80" s="77">
        <v>40004</v>
      </c>
      <c r="C80" s="75" t="s">
        <v>94</v>
      </c>
      <c r="D80" s="76"/>
      <c r="E80" s="76"/>
      <c r="F80" s="76"/>
      <c r="G80" s="84">
        <f>SUM(H80+M80)</f>
        <v>100000</v>
      </c>
      <c r="H80" s="39">
        <v>100000</v>
      </c>
      <c r="I80" s="39"/>
      <c r="J80" s="39"/>
      <c r="K80" s="39"/>
      <c r="L80" s="39"/>
      <c r="M80" s="101"/>
    </row>
    <row r="81" spans="1:13" ht="12.75" thickTop="1">
      <c r="A81" s="24"/>
      <c r="B81" s="27"/>
      <c r="C81" s="15"/>
      <c r="D81" s="5"/>
      <c r="E81" s="5"/>
      <c r="F81" s="5"/>
      <c r="G81" s="40"/>
      <c r="H81" s="40"/>
      <c r="I81" s="40"/>
      <c r="J81" s="40"/>
      <c r="K81" s="40"/>
      <c r="L81" s="40"/>
      <c r="M81" s="33"/>
    </row>
    <row r="82" spans="1:13" ht="12">
      <c r="A82" s="24">
        <v>600</v>
      </c>
      <c r="B82" s="68"/>
      <c r="C82" s="28" t="s">
        <v>7</v>
      </c>
      <c r="D82" s="52"/>
      <c r="E82" s="52"/>
      <c r="F82" s="52"/>
      <c r="G82" s="53">
        <f aca="true" t="shared" si="15" ref="G82:M82">SUM(G84:G86)</f>
        <v>4842817</v>
      </c>
      <c r="H82" s="53">
        <f t="shared" si="15"/>
        <v>3947817</v>
      </c>
      <c r="I82" s="53">
        <f t="shared" si="15"/>
        <v>0</v>
      </c>
      <c r="J82" s="53">
        <f t="shared" si="15"/>
        <v>0</v>
      </c>
      <c r="K82" s="53">
        <f t="shared" si="15"/>
        <v>0</v>
      </c>
      <c r="L82" s="53">
        <f t="shared" si="15"/>
        <v>0</v>
      </c>
      <c r="M82" s="34">
        <f t="shared" si="15"/>
        <v>895000</v>
      </c>
    </row>
    <row r="83" spans="1:13" ht="12">
      <c r="A83" s="24"/>
      <c r="B83" s="27"/>
      <c r="C83" s="15"/>
      <c r="D83" s="5"/>
      <c r="E83" s="5"/>
      <c r="F83" s="5"/>
      <c r="G83" s="40"/>
      <c r="H83" s="40"/>
      <c r="I83" s="40"/>
      <c r="J83" s="40"/>
      <c r="K83" s="40"/>
      <c r="L83" s="40"/>
      <c r="M83" s="33"/>
    </row>
    <row r="84" spans="1:13" ht="12">
      <c r="A84" s="24"/>
      <c r="B84" s="27">
        <v>60004</v>
      </c>
      <c r="C84" s="15" t="s">
        <v>60</v>
      </c>
      <c r="D84" s="5"/>
      <c r="E84" s="5"/>
      <c r="F84" s="5"/>
      <c r="G84" s="40">
        <f>SUM(H84+M84)</f>
        <v>3143617</v>
      </c>
      <c r="H84" s="40">
        <v>3143617</v>
      </c>
      <c r="I84" s="40"/>
      <c r="J84" s="40"/>
      <c r="K84" s="40"/>
      <c r="L84" s="40"/>
      <c r="M84" s="33"/>
    </row>
    <row r="85" spans="1:13" ht="12">
      <c r="A85" s="24"/>
      <c r="B85" s="27">
        <v>60016</v>
      </c>
      <c r="C85" s="15" t="s">
        <v>25</v>
      </c>
      <c r="D85" s="5"/>
      <c r="E85" s="5"/>
      <c r="F85" s="5"/>
      <c r="G85" s="40">
        <f>SUM(H85+M85)</f>
        <v>1659200</v>
      </c>
      <c r="H85" s="40">
        <v>764200</v>
      </c>
      <c r="I85" s="40"/>
      <c r="J85" s="40"/>
      <c r="K85" s="40"/>
      <c r="L85" s="40"/>
      <c r="M85" s="33">
        <v>895000</v>
      </c>
    </row>
    <row r="86" spans="1:13" ht="12.75" thickBot="1">
      <c r="A86" s="73"/>
      <c r="B86" s="77">
        <v>60095</v>
      </c>
      <c r="C86" s="75" t="s">
        <v>29</v>
      </c>
      <c r="D86" s="76"/>
      <c r="E86" s="76"/>
      <c r="F86" s="76"/>
      <c r="G86" s="39">
        <f>SUM(H86+M86)</f>
        <v>40000</v>
      </c>
      <c r="H86" s="39">
        <v>40000</v>
      </c>
      <c r="I86" s="39"/>
      <c r="J86" s="39"/>
      <c r="K86" s="39"/>
      <c r="L86" s="39"/>
      <c r="M86" s="101"/>
    </row>
    <row r="87" spans="1:13" ht="12.75" thickTop="1">
      <c r="A87" s="24"/>
      <c r="B87" s="27"/>
      <c r="C87" s="15"/>
      <c r="D87" s="5"/>
      <c r="E87" s="5"/>
      <c r="F87" s="5"/>
      <c r="G87" s="40"/>
      <c r="H87" s="40"/>
      <c r="I87" s="40"/>
      <c r="J87" s="40"/>
      <c r="K87" s="40"/>
      <c r="L87" s="40"/>
      <c r="M87" s="33"/>
    </row>
    <row r="88" spans="1:13" ht="12">
      <c r="A88" s="24">
        <v>630</v>
      </c>
      <c r="B88" s="68"/>
      <c r="C88" s="28" t="s">
        <v>8</v>
      </c>
      <c r="D88" s="52"/>
      <c r="E88" s="52"/>
      <c r="F88" s="52"/>
      <c r="G88" s="53">
        <f aca="true" t="shared" si="16" ref="G88:M88">SUM(G90:G91)</f>
        <v>1301750</v>
      </c>
      <c r="H88" s="53">
        <f t="shared" si="16"/>
        <v>101750</v>
      </c>
      <c r="I88" s="53">
        <f t="shared" si="16"/>
        <v>3000</v>
      </c>
      <c r="J88" s="53">
        <f t="shared" si="16"/>
        <v>900</v>
      </c>
      <c r="K88" s="53">
        <f t="shared" si="16"/>
        <v>0</v>
      </c>
      <c r="L88" s="53">
        <f t="shared" si="16"/>
        <v>0</v>
      </c>
      <c r="M88" s="34">
        <f t="shared" si="16"/>
        <v>1200000</v>
      </c>
    </row>
    <row r="89" spans="1:13" ht="12">
      <c r="A89" s="24"/>
      <c r="B89" s="27"/>
      <c r="C89" s="15"/>
      <c r="D89" s="5"/>
      <c r="E89" s="5"/>
      <c r="F89" s="5"/>
      <c r="G89" s="40"/>
      <c r="H89" s="40"/>
      <c r="I89" s="40"/>
      <c r="J89" s="40"/>
      <c r="K89" s="40"/>
      <c r="L89" s="40"/>
      <c r="M89" s="33"/>
    </row>
    <row r="90" spans="1:13" ht="12">
      <c r="A90" s="24"/>
      <c r="B90" s="27">
        <v>63003</v>
      </c>
      <c r="C90" s="15" t="s">
        <v>26</v>
      </c>
      <c r="D90" s="5"/>
      <c r="E90" s="5"/>
      <c r="F90" s="5"/>
      <c r="G90" s="40">
        <f>SUM(H90+M90)</f>
        <v>1251750</v>
      </c>
      <c r="H90" s="40">
        <v>51750</v>
      </c>
      <c r="I90" s="40">
        <v>3000</v>
      </c>
      <c r="J90" s="40">
        <v>900</v>
      </c>
      <c r="K90" s="40"/>
      <c r="L90" s="40"/>
      <c r="M90" s="33">
        <v>1200000</v>
      </c>
    </row>
    <row r="91" spans="1:13" ht="12.75" thickBot="1">
      <c r="A91" s="73"/>
      <c r="B91" s="77">
        <v>63095</v>
      </c>
      <c r="C91" s="75" t="s">
        <v>29</v>
      </c>
      <c r="D91" s="76"/>
      <c r="E91" s="76"/>
      <c r="F91" s="76"/>
      <c r="G91" s="39">
        <f>SUM(H91+M91)</f>
        <v>50000</v>
      </c>
      <c r="H91" s="39">
        <v>50000</v>
      </c>
      <c r="I91" s="39"/>
      <c r="J91" s="39"/>
      <c r="K91" s="39"/>
      <c r="L91" s="39"/>
      <c r="M91" s="101"/>
    </row>
    <row r="92" spans="1:13" ht="12.75" thickTop="1">
      <c r="A92" s="24"/>
      <c r="B92" s="27"/>
      <c r="C92" s="15"/>
      <c r="D92" s="5"/>
      <c r="E92" s="5"/>
      <c r="F92" s="5"/>
      <c r="G92" s="40"/>
      <c r="H92" s="40"/>
      <c r="I92" s="40"/>
      <c r="J92" s="40"/>
      <c r="K92" s="40"/>
      <c r="L92" s="40"/>
      <c r="M92" s="33"/>
    </row>
    <row r="93" spans="1:13" ht="12">
      <c r="A93" s="24">
        <v>700</v>
      </c>
      <c r="B93" s="68"/>
      <c r="C93" s="28" t="s">
        <v>9</v>
      </c>
      <c r="D93" s="52"/>
      <c r="E93" s="52"/>
      <c r="F93" s="52"/>
      <c r="G93" s="53">
        <f aca="true" t="shared" si="17" ref="G93:M93">SUM(G95:G97)</f>
        <v>4129900</v>
      </c>
      <c r="H93" s="53">
        <f t="shared" si="17"/>
        <v>1945000</v>
      </c>
      <c r="I93" s="53">
        <f t="shared" si="17"/>
        <v>1850000</v>
      </c>
      <c r="J93" s="53">
        <f t="shared" si="17"/>
        <v>0</v>
      </c>
      <c r="K93" s="53">
        <f t="shared" si="17"/>
        <v>0</v>
      </c>
      <c r="L93" s="53">
        <f t="shared" si="17"/>
        <v>0</v>
      </c>
      <c r="M93" s="34">
        <f t="shared" si="17"/>
        <v>2184900</v>
      </c>
    </row>
    <row r="94" spans="1:13" ht="12">
      <c r="A94" s="24"/>
      <c r="B94" s="27"/>
      <c r="C94" s="15"/>
      <c r="D94" s="5"/>
      <c r="E94" s="5"/>
      <c r="F94" s="5"/>
      <c r="G94" s="40"/>
      <c r="H94" s="40"/>
      <c r="I94" s="40"/>
      <c r="J94" s="40"/>
      <c r="K94" s="40"/>
      <c r="L94" s="40"/>
      <c r="M94" s="33"/>
    </row>
    <row r="95" spans="1:13" ht="12">
      <c r="A95" s="24"/>
      <c r="B95" s="27">
        <v>70001</v>
      </c>
      <c r="C95" s="15" t="s">
        <v>133</v>
      </c>
      <c r="D95" s="5"/>
      <c r="E95" s="5"/>
      <c r="F95" s="5"/>
      <c r="G95" s="40">
        <f>SUM(H95+M95)</f>
        <v>2234900</v>
      </c>
      <c r="H95" s="40">
        <v>1850000</v>
      </c>
      <c r="I95" s="40">
        <v>1850000</v>
      </c>
      <c r="J95" s="40"/>
      <c r="K95" s="40"/>
      <c r="L95" s="40"/>
      <c r="M95" s="33">
        <v>384900</v>
      </c>
    </row>
    <row r="96" spans="1:13" ht="12">
      <c r="A96" s="24"/>
      <c r="B96" s="27">
        <v>70005</v>
      </c>
      <c r="C96" s="15" t="s">
        <v>27</v>
      </c>
      <c r="D96" s="5"/>
      <c r="E96" s="5"/>
      <c r="F96" s="5"/>
      <c r="G96" s="40">
        <f>SUM(H96+M96)</f>
        <v>95000</v>
      </c>
      <c r="H96" s="40">
        <v>95000</v>
      </c>
      <c r="I96" s="40"/>
      <c r="J96" s="40"/>
      <c r="K96" s="40"/>
      <c r="L96" s="40"/>
      <c r="M96" s="33"/>
    </row>
    <row r="97" spans="1:13" ht="12.75" thickBot="1">
      <c r="A97" s="73"/>
      <c r="B97" s="77">
        <v>70095</v>
      </c>
      <c r="C97" s="75" t="s">
        <v>29</v>
      </c>
      <c r="D97" s="76"/>
      <c r="E97" s="76"/>
      <c r="F97" s="76"/>
      <c r="G97" s="39">
        <f>SUM(H97+M97)</f>
        <v>1800000</v>
      </c>
      <c r="H97" s="39"/>
      <c r="I97" s="39"/>
      <c r="J97" s="39"/>
      <c r="K97" s="39"/>
      <c r="L97" s="39"/>
      <c r="M97" s="101">
        <v>1800000</v>
      </c>
    </row>
    <row r="98" spans="1:13" ht="12.75" thickTop="1">
      <c r="A98" s="24"/>
      <c r="B98" s="27"/>
      <c r="C98" s="15"/>
      <c r="D98" s="5"/>
      <c r="E98" s="5"/>
      <c r="F98" s="5"/>
      <c r="G98" s="40"/>
      <c r="H98" s="40"/>
      <c r="I98" s="40"/>
      <c r="J98" s="40"/>
      <c r="K98" s="40"/>
      <c r="L98" s="40"/>
      <c r="M98" s="33"/>
    </row>
    <row r="99" spans="1:13" ht="12">
      <c r="A99" s="24">
        <v>710</v>
      </c>
      <c r="B99" s="68"/>
      <c r="C99" s="28" t="s">
        <v>10</v>
      </c>
      <c r="D99" s="52"/>
      <c r="E99" s="52"/>
      <c r="F99" s="52"/>
      <c r="G99" s="53">
        <f aca="true" t="shared" si="18" ref="G99:M99">SUM(G101:G103)</f>
        <v>1604000</v>
      </c>
      <c r="H99" s="53">
        <f t="shared" si="18"/>
        <v>1444000</v>
      </c>
      <c r="I99" s="53">
        <f t="shared" si="18"/>
        <v>0</v>
      </c>
      <c r="J99" s="53">
        <f t="shared" si="18"/>
        <v>0</v>
      </c>
      <c r="K99" s="53">
        <f t="shared" si="18"/>
        <v>0</v>
      </c>
      <c r="L99" s="53">
        <f t="shared" si="18"/>
        <v>0</v>
      </c>
      <c r="M99" s="34">
        <f t="shared" si="18"/>
        <v>160000</v>
      </c>
    </row>
    <row r="100" spans="1:13" ht="12">
      <c r="A100" s="24"/>
      <c r="B100" s="27"/>
      <c r="C100" s="15"/>
      <c r="D100" s="5"/>
      <c r="E100" s="5"/>
      <c r="F100" s="5"/>
      <c r="G100" s="40"/>
      <c r="H100" s="40"/>
      <c r="I100" s="40"/>
      <c r="J100" s="40"/>
      <c r="K100" s="40"/>
      <c r="L100" s="40"/>
      <c r="M100" s="33"/>
    </row>
    <row r="101" spans="1:13" ht="12">
      <c r="A101" s="24"/>
      <c r="B101" s="27">
        <v>71004</v>
      </c>
      <c r="C101" s="15" t="s">
        <v>61</v>
      </c>
      <c r="D101" s="5"/>
      <c r="E101" s="5"/>
      <c r="F101" s="5"/>
      <c r="G101" s="40">
        <f>SUM(H101+M101)</f>
        <v>621000</v>
      </c>
      <c r="H101" s="40">
        <v>621000</v>
      </c>
      <c r="I101" s="40"/>
      <c r="J101" s="40"/>
      <c r="K101" s="40"/>
      <c r="L101" s="40"/>
      <c r="M101" s="33"/>
    </row>
    <row r="102" spans="1:13" ht="12">
      <c r="A102" s="24"/>
      <c r="B102" s="27">
        <v>71014</v>
      </c>
      <c r="C102" s="15" t="s">
        <v>28</v>
      </c>
      <c r="D102" s="5"/>
      <c r="E102" s="5"/>
      <c r="F102" s="5"/>
      <c r="G102" s="40">
        <f>SUM(H102+M102)</f>
        <v>232000</v>
      </c>
      <c r="H102" s="40">
        <v>232000</v>
      </c>
      <c r="I102" s="40"/>
      <c r="J102" s="40"/>
      <c r="K102" s="40"/>
      <c r="L102" s="40"/>
      <c r="M102" s="33"/>
    </row>
    <row r="103" spans="1:13" ht="12.75" thickBot="1">
      <c r="A103" s="25"/>
      <c r="B103" s="26">
        <v>71095</v>
      </c>
      <c r="C103" s="29" t="s">
        <v>29</v>
      </c>
      <c r="D103" s="14"/>
      <c r="E103" s="14"/>
      <c r="F103" s="14"/>
      <c r="G103" s="56">
        <f>SUM(H103+M103)</f>
        <v>751000</v>
      </c>
      <c r="H103" s="56">
        <v>591000</v>
      </c>
      <c r="I103" s="56"/>
      <c r="J103" s="56"/>
      <c r="K103" s="56"/>
      <c r="L103" s="56"/>
      <c r="M103" s="35">
        <v>160000</v>
      </c>
    </row>
    <row r="104" spans="1:13" s="38" customFormat="1" ht="12" thickBot="1">
      <c r="A104" s="21">
        <v>1</v>
      </c>
      <c r="B104" s="22">
        <v>2</v>
      </c>
      <c r="C104" s="134">
        <v>3</v>
      </c>
      <c r="D104" s="135"/>
      <c r="E104" s="135"/>
      <c r="F104" s="136"/>
      <c r="G104" s="23">
        <v>4</v>
      </c>
      <c r="H104" s="23">
        <v>5</v>
      </c>
      <c r="I104" s="23">
        <v>6</v>
      </c>
      <c r="J104" s="23">
        <v>7</v>
      </c>
      <c r="K104" s="23">
        <v>8</v>
      </c>
      <c r="L104" s="23">
        <v>9</v>
      </c>
      <c r="M104" s="106">
        <v>10</v>
      </c>
    </row>
    <row r="105" spans="1:13" ht="12">
      <c r="A105" s="24"/>
      <c r="B105" s="27"/>
      <c r="C105" s="15"/>
      <c r="D105" s="5"/>
      <c r="E105" s="5"/>
      <c r="F105" s="5"/>
      <c r="G105" s="40"/>
      <c r="H105" s="40"/>
      <c r="I105" s="40"/>
      <c r="J105" s="40"/>
      <c r="K105" s="40"/>
      <c r="L105" s="40"/>
      <c r="M105" s="33"/>
    </row>
    <row r="106" spans="1:13" ht="12">
      <c r="A106" s="24">
        <v>750</v>
      </c>
      <c r="B106" s="68"/>
      <c r="C106" s="28" t="s">
        <v>11</v>
      </c>
      <c r="D106" s="52"/>
      <c r="E106" s="52"/>
      <c r="F106" s="52"/>
      <c r="G106" s="53">
        <f aca="true" t="shared" si="19" ref="G106:M106">SUM(G108:G111)</f>
        <v>8321700</v>
      </c>
      <c r="H106" s="53">
        <f t="shared" si="19"/>
        <v>7934700</v>
      </c>
      <c r="I106" s="53">
        <f t="shared" si="19"/>
        <v>0</v>
      </c>
      <c r="J106" s="53">
        <f t="shared" si="19"/>
        <v>5416000</v>
      </c>
      <c r="K106" s="53">
        <f t="shared" si="19"/>
        <v>0</v>
      </c>
      <c r="L106" s="53">
        <f t="shared" si="19"/>
        <v>0</v>
      </c>
      <c r="M106" s="34">
        <f t="shared" si="19"/>
        <v>387000</v>
      </c>
    </row>
    <row r="107" spans="1:13" ht="12">
      <c r="A107" s="24"/>
      <c r="B107" s="27"/>
      <c r="C107" s="15"/>
      <c r="D107" s="5"/>
      <c r="E107" s="5"/>
      <c r="F107" s="5"/>
      <c r="G107" s="40"/>
      <c r="H107" s="40"/>
      <c r="I107" s="40"/>
      <c r="J107" s="40"/>
      <c r="K107" s="40"/>
      <c r="L107" s="40"/>
      <c r="M107" s="33"/>
    </row>
    <row r="108" spans="1:13" ht="12">
      <c r="A108" s="24"/>
      <c r="B108" s="27">
        <v>75022</v>
      </c>
      <c r="C108" s="15" t="s">
        <v>131</v>
      </c>
      <c r="D108" s="5"/>
      <c r="E108" s="5"/>
      <c r="F108" s="5"/>
      <c r="G108" s="40">
        <f>SUM(H108+M108)</f>
        <v>382000</v>
      </c>
      <c r="H108" s="40">
        <v>332000</v>
      </c>
      <c r="I108" s="40"/>
      <c r="J108" s="40"/>
      <c r="K108" s="40"/>
      <c r="L108" s="40"/>
      <c r="M108" s="33">
        <v>50000</v>
      </c>
    </row>
    <row r="109" spans="1:13" ht="12">
      <c r="A109" s="24"/>
      <c r="B109" s="27">
        <v>75023</v>
      </c>
      <c r="C109" s="15" t="s">
        <v>132</v>
      </c>
      <c r="D109" s="5"/>
      <c r="E109" s="5"/>
      <c r="F109" s="5"/>
      <c r="G109" s="40">
        <f>SUM(H109+M109)</f>
        <v>7504700</v>
      </c>
      <c r="H109" s="40">
        <v>7167700</v>
      </c>
      <c r="I109" s="40"/>
      <c r="J109" s="40">
        <v>5402000</v>
      </c>
      <c r="K109" s="40"/>
      <c r="L109" s="40"/>
      <c r="M109" s="33">
        <v>337000</v>
      </c>
    </row>
    <row r="110" spans="1:13" ht="12">
      <c r="A110" s="24"/>
      <c r="B110" s="27">
        <v>75054</v>
      </c>
      <c r="C110" s="15" t="s">
        <v>114</v>
      </c>
      <c r="D110" s="5"/>
      <c r="E110" s="5"/>
      <c r="F110" s="5"/>
      <c r="G110" s="40">
        <f>SUM(H110+M110)</f>
        <v>45000</v>
      </c>
      <c r="H110" s="40">
        <v>45000</v>
      </c>
      <c r="I110" s="40"/>
      <c r="J110" s="40">
        <v>14000</v>
      </c>
      <c r="K110" s="40"/>
      <c r="L110" s="40"/>
      <c r="M110" s="33"/>
    </row>
    <row r="111" spans="1:13" ht="12.75" thickBot="1">
      <c r="A111" s="73"/>
      <c r="B111" s="77">
        <v>75095</v>
      </c>
      <c r="C111" s="75" t="s">
        <v>92</v>
      </c>
      <c r="D111" s="76"/>
      <c r="E111" s="76"/>
      <c r="F111" s="76"/>
      <c r="G111" s="39">
        <f>SUM(H111+M111)</f>
        <v>390000</v>
      </c>
      <c r="H111" s="39">
        <v>390000</v>
      </c>
      <c r="I111" s="39"/>
      <c r="J111" s="39"/>
      <c r="K111" s="39"/>
      <c r="L111" s="39"/>
      <c r="M111" s="101"/>
    </row>
    <row r="112" spans="1:13" ht="12.75" thickTop="1">
      <c r="A112" s="24"/>
      <c r="B112" s="27"/>
      <c r="C112" s="15"/>
      <c r="D112" s="5"/>
      <c r="E112" s="5"/>
      <c r="F112" s="5"/>
      <c r="G112" s="40"/>
      <c r="H112" s="40"/>
      <c r="I112" s="40"/>
      <c r="J112" s="40"/>
      <c r="K112" s="40"/>
      <c r="L112" s="40"/>
      <c r="M112" s="33"/>
    </row>
    <row r="113" spans="1:13" ht="12">
      <c r="A113" s="24">
        <v>754</v>
      </c>
      <c r="B113" s="27"/>
      <c r="C113" s="15" t="s">
        <v>30</v>
      </c>
      <c r="D113" s="5"/>
      <c r="E113" s="5"/>
      <c r="F113" s="5"/>
      <c r="G113" s="40"/>
      <c r="H113" s="40"/>
      <c r="I113" s="40"/>
      <c r="J113" s="40"/>
      <c r="K113" s="40"/>
      <c r="L113" s="40"/>
      <c r="M113" s="33"/>
    </row>
    <row r="114" spans="1:13" ht="12">
      <c r="A114" s="24"/>
      <c r="B114" s="68"/>
      <c r="C114" s="28" t="s">
        <v>31</v>
      </c>
      <c r="D114" s="52"/>
      <c r="E114" s="52"/>
      <c r="F114" s="52"/>
      <c r="G114" s="53">
        <f aca="true" t="shared" si="20" ref="G114:M114">SUM(G116:G122)</f>
        <v>1094000</v>
      </c>
      <c r="H114" s="53">
        <f t="shared" si="20"/>
        <v>960500</v>
      </c>
      <c r="I114" s="53">
        <f t="shared" si="20"/>
        <v>85000</v>
      </c>
      <c r="J114" s="53">
        <f t="shared" si="20"/>
        <v>526200</v>
      </c>
      <c r="K114" s="53">
        <f t="shared" si="20"/>
        <v>0</v>
      </c>
      <c r="L114" s="53">
        <f t="shared" si="20"/>
        <v>0</v>
      </c>
      <c r="M114" s="34">
        <f t="shared" si="20"/>
        <v>133500</v>
      </c>
    </row>
    <row r="115" spans="1:13" ht="12">
      <c r="A115" s="24"/>
      <c r="B115" s="27"/>
      <c r="C115" s="15"/>
      <c r="D115" s="5"/>
      <c r="E115" s="5"/>
      <c r="F115" s="5"/>
      <c r="G115" s="40"/>
      <c r="H115" s="40"/>
      <c r="I115" s="40"/>
      <c r="J115" s="40"/>
      <c r="K115" s="40"/>
      <c r="L115" s="40"/>
      <c r="M115" s="33"/>
    </row>
    <row r="116" spans="1:13" ht="12">
      <c r="A116" s="24"/>
      <c r="B116" s="27">
        <v>75405</v>
      </c>
      <c r="C116" s="15" t="s">
        <v>134</v>
      </c>
      <c r="D116" s="5"/>
      <c r="E116" s="5"/>
      <c r="F116" s="5"/>
      <c r="G116" s="40">
        <f aca="true" t="shared" si="21" ref="G116:G122">SUM(H116+M116)</f>
        <v>75000</v>
      </c>
      <c r="H116" s="40">
        <v>75000</v>
      </c>
      <c r="I116" s="40">
        <v>65000</v>
      </c>
      <c r="J116" s="40"/>
      <c r="K116" s="40"/>
      <c r="L116" s="40"/>
      <c r="M116" s="33"/>
    </row>
    <row r="117" spans="1:13" ht="12">
      <c r="A117" s="24"/>
      <c r="B117" s="27">
        <v>75406</v>
      </c>
      <c r="C117" s="15" t="s">
        <v>128</v>
      </c>
      <c r="D117" s="5"/>
      <c r="E117" s="5"/>
      <c r="F117" s="5"/>
      <c r="G117" s="40">
        <f t="shared" si="21"/>
        <v>5000</v>
      </c>
      <c r="H117" s="40">
        <v>5000</v>
      </c>
      <c r="I117" s="40"/>
      <c r="J117" s="40"/>
      <c r="K117" s="40"/>
      <c r="L117" s="40"/>
      <c r="M117" s="33"/>
    </row>
    <row r="118" spans="1:13" ht="12">
      <c r="A118" s="24"/>
      <c r="B118" s="27">
        <v>75411</v>
      </c>
      <c r="C118" s="15" t="s">
        <v>93</v>
      </c>
      <c r="D118" s="5"/>
      <c r="E118" s="5"/>
      <c r="F118" s="5"/>
      <c r="G118" s="40">
        <f t="shared" si="21"/>
        <v>8500</v>
      </c>
      <c r="H118" s="40"/>
      <c r="I118" s="40"/>
      <c r="J118" s="40"/>
      <c r="K118" s="40"/>
      <c r="L118" s="40"/>
      <c r="M118" s="33">
        <v>8500</v>
      </c>
    </row>
    <row r="119" spans="1:13" ht="12">
      <c r="A119" s="24"/>
      <c r="B119" s="27">
        <v>75412</v>
      </c>
      <c r="C119" s="15" t="s">
        <v>40</v>
      </c>
      <c r="D119" s="5"/>
      <c r="E119" s="5"/>
      <c r="F119" s="5"/>
      <c r="G119" s="40">
        <f t="shared" si="21"/>
        <v>215000</v>
      </c>
      <c r="H119" s="40">
        <v>150000</v>
      </c>
      <c r="I119" s="40"/>
      <c r="J119" s="40">
        <v>39000</v>
      </c>
      <c r="K119" s="40"/>
      <c r="L119" s="40"/>
      <c r="M119" s="33">
        <v>65000</v>
      </c>
    </row>
    <row r="120" spans="1:13" ht="12">
      <c r="A120" s="24"/>
      <c r="B120" s="27">
        <v>75415</v>
      </c>
      <c r="C120" s="15" t="s">
        <v>127</v>
      </c>
      <c r="D120" s="5"/>
      <c r="E120" s="5"/>
      <c r="F120" s="5"/>
      <c r="G120" s="40">
        <f t="shared" si="21"/>
        <v>20000</v>
      </c>
      <c r="H120" s="40">
        <v>20000</v>
      </c>
      <c r="I120" s="40">
        <v>20000</v>
      </c>
      <c r="J120" s="40"/>
      <c r="K120" s="40"/>
      <c r="L120" s="40"/>
      <c r="M120" s="33"/>
    </row>
    <row r="121" spans="1:13" ht="12">
      <c r="A121" s="24"/>
      <c r="B121" s="27">
        <v>75416</v>
      </c>
      <c r="C121" s="15" t="s">
        <v>32</v>
      </c>
      <c r="D121" s="5"/>
      <c r="E121" s="5"/>
      <c r="F121" s="5"/>
      <c r="G121" s="40">
        <f t="shared" si="21"/>
        <v>720500</v>
      </c>
      <c r="H121" s="40">
        <v>660500</v>
      </c>
      <c r="I121" s="40"/>
      <c r="J121" s="40">
        <v>487200</v>
      </c>
      <c r="K121" s="40"/>
      <c r="L121" s="40"/>
      <c r="M121" s="33">
        <v>60000</v>
      </c>
    </row>
    <row r="122" spans="1:13" ht="12.75" thickBot="1">
      <c r="A122" s="73"/>
      <c r="B122" s="77">
        <v>75495</v>
      </c>
      <c r="C122" s="75" t="s">
        <v>29</v>
      </c>
      <c r="D122" s="76"/>
      <c r="E122" s="76"/>
      <c r="F122" s="76"/>
      <c r="G122" s="39">
        <f t="shared" si="21"/>
        <v>50000</v>
      </c>
      <c r="H122" s="39">
        <v>50000</v>
      </c>
      <c r="I122" s="39"/>
      <c r="J122" s="39"/>
      <c r="K122" s="39"/>
      <c r="L122" s="39"/>
      <c r="M122" s="101"/>
    </row>
    <row r="123" spans="1:13" ht="12.75" thickTop="1">
      <c r="A123" s="24"/>
      <c r="B123" s="27"/>
      <c r="C123" s="15"/>
      <c r="D123" s="5"/>
      <c r="E123" s="5"/>
      <c r="F123" s="5"/>
      <c r="G123" s="40"/>
      <c r="H123" s="40"/>
      <c r="I123" s="40"/>
      <c r="J123" s="40"/>
      <c r="K123" s="40"/>
      <c r="L123" s="40"/>
      <c r="M123" s="33"/>
    </row>
    <row r="124" spans="1:13" ht="12">
      <c r="A124" s="24">
        <v>756</v>
      </c>
      <c r="B124" s="89"/>
      <c r="C124" s="15" t="s">
        <v>104</v>
      </c>
      <c r="D124" s="5"/>
      <c r="E124" s="5"/>
      <c r="F124" s="5"/>
      <c r="G124" s="40"/>
      <c r="H124" s="40"/>
      <c r="I124" s="40"/>
      <c r="J124" s="40"/>
      <c r="K124" s="40"/>
      <c r="L124" s="40"/>
      <c r="M124" s="33"/>
    </row>
    <row r="125" spans="1:13" ht="12">
      <c r="A125" s="13"/>
      <c r="B125" s="89"/>
      <c r="C125" s="15" t="s">
        <v>105</v>
      </c>
      <c r="D125" s="5"/>
      <c r="E125" s="5"/>
      <c r="F125" s="5"/>
      <c r="G125" s="40"/>
      <c r="H125" s="40"/>
      <c r="I125" s="40"/>
      <c r="J125" s="40"/>
      <c r="K125" s="40"/>
      <c r="L125" s="40"/>
      <c r="M125" s="33"/>
    </row>
    <row r="126" spans="1:13" ht="12">
      <c r="A126" s="13"/>
      <c r="B126" s="89"/>
      <c r="C126" s="15" t="s">
        <v>103</v>
      </c>
      <c r="D126" s="5"/>
      <c r="E126" s="5"/>
      <c r="F126" s="5"/>
      <c r="G126" s="40"/>
      <c r="H126" s="40"/>
      <c r="I126" s="40"/>
      <c r="J126" s="40"/>
      <c r="K126" s="40"/>
      <c r="L126" s="40"/>
      <c r="M126" s="33"/>
    </row>
    <row r="127" spans="1:13" ht="12">
      <c r="A127" s="13"/>
      <c r="B127" s="90"/>
      <c r="C127" s="28" t="s">
        <v>102</v>
      </c>
      <c r="D127" s="52"/>
      <c r="E127" s="52"/>
      <c r="F127" s="52"/>
      <c r="G127" s="53">
        <f aca="true" t="shared" si="22" ref="G127:M127">SUM(G130)</f>
        <v>129500</v>
      </c>
      <c r="H127" s="53">
        <f t="shared" si="22"/>
        <v>129500</v>
      </c>
      <c r="I127" s="53">
        <f t="shared" si="22"/>
        <v>0</v>
      </c>
      <c r="J127" s="53">
        <f t="shared" si="22"/>
        <v>55000</v>
      </c>
      <c r="K127" s="53">
        <f t="shared" si="22"/>
        <v>0</v>
      </c>
      <c r="L127" s="53">
        <f t="shared" si="22"/>
        <v>0</v>
      </c>
      <c r="M127" s="34">
        <f t="shared" si="22"/>
        <v>0</v>
      </c>
    </row>
    <row r="128" spans="1:13" ht="12">
      <c r="A128" s="24"/>
      <c r="B128" s="27"/>
      <c r="C128" s="15"/>
      <c r="D128" s="5"/>
      <c r="E128" s="5"/>
      <c r="F128" s="5"/>
      <c r="G128" s="40"/>
      <c r="H128" s="40"/>
      <c r="I128" s="40"/>
      <c r="J128" s="40"/>
      <c r="K128" s="40"/>
      <c r="L128" s="40"/>
      <c r="M128" s="33"/>
    </row>
    <row r="129" spans="1:13" ht="12">
      <c r="A129" s="24"/>
      <c r="B129" s="27">
        <v>75647</v>
      </c>
      <c r="C129" s="15" t="s">
        <v>115</v>
      </c>
      <c r="D129" s="5"/>
      <c r="E129" s="5"/>
      <c r="F129" s="5"/>
      <c r="G129" s="40"/>
      <c r="H129" s="40"/>
      <c r="I129" s="40"/>
      <c r="J129" s="40"/>
      <c r="K129" s="40"/>
      <c r="L129" s="40"/>
      <c r="M129" s="33"/>
    </row>
    <row r="130" spans="1:13" ht="12.75" thickBot="1">
      <c r="A130" s="73"/>
      <c r="B130" s="77"/>
      <c r="C130" s="75" t="s">
        <v>116</v>
      </c>
      <c r="D130" s="76"/>
      <c r="E130" s="76"/>
      <c r="F130" s="76"/>
      <c r="G130" s="39">
        <f>SUM(H130+M130)</f>
        <v>129500</v>
      </c>
      <c r="H130" s="39">
        <v>129500</v>
      </c>
      <c r="I130" s="39"/>
      <c r="J130" s="39">
        <v>55000</v>
      </c>
      <c r="K130" s="39"/>
      <c r="L130" s="39"/>
      <c r="M130" s="101"/>
    </row>
    <row r="131" spans="1:13" ht="12.75" thickTop="1">
      <c r="A131" s="24"/>
      <c r="B131" s="27"/>
      <c r="C131" s="15"/>
      <c r="D131" s="5"/>
      <c r="E131" s="5"/>
      <c r="F131" s="5"/>
      <c r="G131" s="40"/>
      <c r="H131" s="40"/>
      <c r="I131" s="40"/>
      <c r="J131" s="40"/>
      <c r="K131" s="40"/>
      <c r="L131" s="40"/>
      <c r="M131" s="33"/>
    </row>
    <row r="132" spans="1:13" ht="12">
      <c r="A132" s="24">
        <v>757</v>
      </c>
      <c r="B132" s="68"/>
      <c r="C132" s="28" t="s">
        <v>54</v>
      </c>
      <c r="D132" s="52"/>
      <c r="E132" s="52"/>
      <c r="F132" s="52"/>
      <c r="G132" s="53">
        <f aca="true" t="shared" si="23" ref="G132:M132">SUM(G135)</f>
        <v>484416</v>
      </c>
      <c r="H132" s="53">
        <f t="shared" si="23"/>
        <v>484416</v>
      </c>
      <c r="I132" s="53">
        <f t="shared" si="23"/>
        <v>0</v>
      </c>
      <c r="J132" s="53">
        <f t="shared" si="23"/>
        <v>0</v>
      </c>
      <c r="K132" s="53">
        <f t="shared" si="23"/>
        <v>337700</v>
      </c>
      <c r="L132" s="53">
        <f t="shared" si="23"/>
        <v>0</v>
      </c>
      <c r="M132" s="34">
        <f t="shared" si="23"/>
        <v>0</v>
      </c>
    </row>
    <row r="133" spans="1:13" ht="12">
      <c r="A133" s="24"/>
      <c r="B133" s="27"/>
      <c r="C133" s="15"/>
      <c r="D133" s="5"/>
      <c r="E133" s="5"/>
      <c r="F133" s="5"/>
      <c r="G133" s="40"/>
      <c r="H133" s="40"/>
      <c r="I133" s="40"/>
      <c r="J133" s="40"/>
      <c r="K133" s="40"/>
      <c r="L133" s="40"/>
      <c r="M133" s="33"/>
    </row>
    <row r="134" spans="1:13" ht="12">
      <c r="A134" s="24"/>
      <c r="B134" s="27">
        <v>75702</v>
      </c>
      <c r="C134" s="15" t="s">
        <v>62</v>
      </c>
      <c r="D134" s="5"/>
      <c r="E134" s="5"/>
      <c r="F134" s="5"/>
      <c r="G134" s="40"/>
      <c r="H134" s="40"/>
      <c r="I134" s="40"/>
      <c r="J134" s="40"/>
      <c r="K134" s="40"/>
      <c r="L134" s="40"/>
      <c r="M134" s="33"/>
    </row>
    <row r="135" spans="1:13" ht="12.75" thickBot="1">
      <c r="A135" s="73"/>
      <c r="B135" s="77"/>
      <c r="C135" s="75" t="s">
        <v>63</v>
      </c>
      <c r="D135" s="76"/>
      <c r="E135" s="76"/>
      <c r="F135" s="76"/>
      <c r="G135" s="39">
        <f>SUM(H135+M135)</f>
        <v>484416</v>
      </c>
      <c r="H135" s="39">
        <v>484416</v>
      </c>
      <c r="I135" s="39"/>
      <c r="J135" s="39"/>
      <c r="K135" s="39">
        <v>337700</v>
      </c>
      <c r="L135" s="39"/>
      <c r="M135" s="101"/>
    </row>
    <row r="136" spans="1:13" ht="12.75" thickTop="1">
      <c r="A136" s="24"/>
      <c r="B136" s="27"/>
      <c r="C136" s="15"/>
      <c r="D136" s="5"/>
      <c r="E136" s="5"/>
      <c r="F136" s="5"/>
      <c r="G136" s="40"/>
      <c r="H136" s="40"/>
      <c r="I136" s="40"/>
      <c r="J136" s="40"/>
      <c r="K136" s="40"/>
      <c r="L136" s="40"/>
      <c r="M136" s="33"/>
    </row>
    <row r="137" spans="1:13" ht="12">
      <c r="A137" s="24">
        <v>758</v>
      </c>
      <c r="B137" s="68"/>
      <c r="C137" s="28" t="s">
        <v>13</v>
      </c>
      <c r="D137" s="52"/>
      <c r="E137" s="52"/>
      <c r="F137" s="52"/>
      <c r="G137" s="53">
        <f aca="true" t="shared" si="24" ref="G137:M137">SUM(G140:G141)</f>
        <v>1520616</v>
      </c>
      <c r="H137" s="53">
        <f t="shared" si="24"/>
        <v>1520616</v>
      </c>
      <c r="I137" s="53">
        <f t="shared" si="24"/>
        <v>0</v>
      </c>
      <c r="J137" s="53">
        <f t="shared" si="24"/>
        <v>0</v>
      </c>
      <c r="K137" s="53">
        <f t="shared" si="24"/>
        <v>0</v>
      </c>
      <c r="L137" s="53">
        <f t="shared" si="24"/>
        <v>0</v>
      </c>
      <c r="M137" s="34">
        <f t="shared" si="24"/>
        <v>0</v>
      </c>
    </row>
    <row r="138" spans="1:13" ht="12">
      <c r="A138" s="24"/>
      <c r="B138" s="27"/>
      <c r="C138" s="15"/>
      <c r="D138" s="5"/>
      <c r="E138" s="5"/>
      <c r="F138" s="5"/>
      <c r="G138" s="40"/>
      <c r="H138" s="40"/>
      <c r="I138" s="40"/>
      <c r="J138" s="40"/>
      <c r="K138" s="40"/>
      <c r="L138" s="40"/>
      <c r="M138" s="33"/>
    </row>
    <row r="139" spans="1:13" ht="12">
      <c r="A139" s="24"/>
      <c r="B139" s="27">
        <v>75802</v>
      </c>
      <c r="C139" s="15" t="s">
        <v>129</v>
      </c>
      <c r="D139" s="5"/>
      <c r="E139" s="5"/>
      <c r="F139" s="5"/>
      <c r="G139" s="40"/>
      <c r="H139" s="40"/>
      <c r="I139" s="40"/>
      <c r="J139" s="40"/>
      <c r="K139" s="40"/>
      <c r="L139" s="40"/>
      <c r="M139" s="33"/>
    </row>
    <row r="140" spans="1:13" ht="12">
      <c r="A140" s="24"/>
      <c r="B140" s="27"/>
      <c r="C140" s="15" t="s">
        <v>130</v>
      </c>
      <c r="D140" s="5"/>
      <c r="E140" s="5"/>
      <c r="F140" s="5"/>
      <c r="G140" s="40">
        <f>SUM(H140+M140)</f>
        <v>1284047</v>
      </c>
      <c r="H140" s="40">
        <v>1284047</v>
      </c>
      <c r="I140" s="40"/>
      <c r="J140" s="40"/>
      <c r="K140" s="40"/>
      <c r="L140" s="40"/>
      <c r="M140" s="33"/>
    </row>
    <row r="141" spans="1:13" ht="12.75" thickBot="1">
      <c r="A141" s="73"/>
      <c r="B141" s="77">
        <v>75818</v>
      </c>
      <c r="C141" s="75" t="s">
        <v>64</v>
      </c>
      <c r="D141" s="76"/>
      <c r="E141" s="76"/>
      <c r="F141" s="76"/>
      <c r="G141" s="39">
        <f>SUM(H141+M141)</f>
        <v>236569</v>
      </c>
      <c r="H141" s="39">
        <v>236569</v>
      </c>
      <c r="I141" s="39"/>
      <c r="J141" s="39"/>
      <c r="K141" s="39"/>
      <c r="L141" s="39"/>
      <c r="M141" s="101"/>
    </row>
    <row r="142" spans="1:13" ht="12.75" thickTop="1">
      <c r="A142" s="13"/>
      <c r="B142" s="15"/>
      <c r="C142" s="15"/>
      <c r="D142" s="5"/>
      <c r="E142" s="5"/>
      <c r="F142" s="5"/>
      <c r="G142" s="15"/>
      <c r="H142" s="15"/>
      <c r="I142" s="15"/>
      <c r="J142" s="15"/>
      <c r="K142" s="15"/>
      <c r="L142" s="15"/>
      <c r="M142" s="108"/>
    </row>
    <row r="143" spans="1:13" ht="12">
      <c r="A143" s="24">
        <v>801</v>
      </c>
      <c r="B143" s="68"/>
      <c r="C143" s="28" t="s">
        <v>14</v>
      </c>
      <c r="D143" s="52"/>
      <c r="E143" s="52"/>
      <c r="F143" s="52"/>
      <c r="G143" s="53">
        <f aca="true" t="shared" si="25" ref="G143:M143">SUM(G145:G152)</f>
        <v>27157000</v>
      </c>
      <c r="H143" s="53">
        <f t="shared" si="25"/>
        <v>26857000</v>
      </c>
      <c r="I143" s="53">
        <f t="shared" si="25"/>
        <v>26213000</v>
      </c>
      <c r="J143" s="53">
        <f t="shared" si="25"/>
        <v>6910</v>
      </c>
      <c r="K143" s="53">
        <f t="shared" si="25"/>
        <v>0</v>
      </c>
      <c r="L143" s="53">
        <f t="shared" si="25"/>
        <v>0</v>
      </c>
      <c r="M143" s="34">
        <f t="shared" si="25"/>
        <v>300000</v>
      </c>
    </row>
    <row r="144" spans="1:13" ht="12">
      <c r="A144" s="24"/>
      <c r="B144" s="27"/>
      <c r="C144" s="15"/>
      <c r="D144" s="5"/>
      <c r="E144" s="5"/>
      <c r="F144" s="5"/>
      <c r="G144" s="40"/>
      <c r="H144" s="40"/>
      <c r="I144" s="40"/>
      <c r="J144" s="40"/>
      <c r="K144" s="40"/>
      <c r="L144" s="40"/>
      <c r="M144" s="33"/>
    </row>
    <row r="145" spans="1:13" ht="12">
      <c r="A145" s="24"/>
      <c r="B145" s="27">
        <v>80101</v>
      </c>
      <c r="C145" s="15" t="s">
        <v>33</v>
      </c>
      <c r="D145" s="5"/>
      <c r="E145" s="5"/>
      <c r="F145" s="5"/>
      <c r="G145" s="40">
        <f aca="true" t="shared" si="26" ref="G145:G152">SUM(H145+M145)</f>
        <v>13849576</v>
      </c>
      <c r="H145" s="40">
        <v>13849576</v>
      </c>
      <c r="I145" s="40">
        <v>13789576</v>
      </c>
      <c r="J145" s="40"/>
      <c r="K145" s="40"/>
      <c r="L145" s="40"/>
      <c r="M145" s="33"/>
    </row>
    <row r="146" spans="1:13" ht="12">
      <c r="A146" s="24"/>
      <c r="B146" s="27">
        <v>80104</v>
      </c>
      <c r="C146" s="15" t="s">
        <v>72</v>
      </c>
      <c r="D146" s="5"/>
      <c r="E146" s="5"/>
      <c r="F146" s="5"/>
      <c r="G146" s="40">
        <f t="shared" si="26"/>
        <v>5466430</v>
      </c>
      <c r="H146" s="40">
        <v>5466430</v>
      </c>
      <c r="I146" s="40">
        <v>5416430</v>
      </c>
      <c r="J146" s="40"/>
      <c r="K146" s="40"/>
      <c r="L146" s="40"/>
      <c r="M146" s="33"/>
    </row>
    <row r="147" spans="1:13" ht="12">
      <c r="A147" s="24"/>
      <c r="B147" s="27">
        <v>80105</v>
      </c>
      <c r="C147" s="15" t="s">
        <v>73</v>
      </c>
      <c r="D147" s="5"/>
      <c r="E147" s="5"/>
      <c r="F147" s="5"/>
      <c r="G147" s="40">
        <f t="shared" si="26"/>
        <v>51000</v>
      </c>
      <c r="H147" s="40">
        <v>51000</v>
      </c>
      <c r="I147" s="40">
        <v>51000</v>
      </c>
      <c r="J147" s="40"/>
      <c r="K147" s="40"/>
      <c r="L147" s="40"/>
      <c r="M147" s="33"/>
    </row>
    <row r="148" spans="1:13" ht="12">
      <c r="A148" s="24"/>
      <c r="B148" s="27">
        <v>80110</v>
      </c>
      <c r="C148" s="15" t="s">
        <v>34</v>
      </c>
      <c r="D148" s="5"/>
      <c r="E148" s="5"/>
      <c r="F148" s="5"/>
      <c r="G148" s="40">
        <f t="shared" si="26"/>
        <v>7069994</v>
      </c>
      <c r="H148" s="40">
        <v>6869994</v>
      </c>
      <c r="I148" s="40">
        <v>6819994</v>
      </c>
      <c r="J148" s="40"/>
      <c r="K148" s="40"/>
      <c r="L148" s="40"/>
      <c r="M148" s="33">
        <v>200000</v>
      </c>
    </row>
    <row r="149" spans="1:13" ht="12">
      <c r="A149" s="24" t="s">
        <v>4</v>
      </c>
      <c r="B149" s="27">
        <v>80113</v>
      </c>
      <c r="C149" s="15" t="s">
        <v>65</v>
      </c>
      <c r="D149" s="5"/>
      <c r="E149" s="5"/>
      <c r="F149" s="5"/>
      <c r="G149" s="40">
        <f t="shared" si="26"/>
        <v>330000</v>
      </c>
      <c r="H149" s="40">
        <v>330000</v>
      </c>
      <c r="I149" s="40"/>
      <c r="J149" s="40">
        <v>2900</v>
      </c>
      <c r="K149" s="40"/>
      <c r="L149" s="40"/>
      <c r="M149" s="33"/>
    </row>
    <row r="150" spans="1:13" ht="12">
      <c r="A150" s="24"/>
      <c r="B150" s="27">
        <v>80145</v>
      </c>
      <c r="C150" s="15" t="s">
        <v>66</v>
      </c>
      <c r="D150" s="5"/>
      <c r="E150" s="5"/>
      <c r="F150" s="5"/>
      <c r="G150" s="40">
        <f t="shared" si="26"/>
        <v>4000</v>
      </c>
      <c r="H150" s="40">
        <v>4000</v>
      </c>
      <c r="I150" s="40"/>
      <c r="J150" s="40">
        <v>500</v>
      </c>
      <c r="K150" s="40"/>
      <c r="L150" s="40"/>
      <c r="M150" s="33"/>
    </row>
    <row r="151" spans="1:13" ht="12">
      <c r="A151" s="24"/>
      <c r="B151" s="27">
        <v>80146</v>
      </c>
      <c r="C151" s="15" t="s">
        <v>90</v>
      </c>
      <c r="D151" s="5"/>
      <c r="E151" s="5"/>
      <c r="F151" s="5"/>
      <c r="G151" s="40">
        <f t="shared" si="26"/>
        <v>136000</v>
      </c>
      <c r="H151" s="40">
        <v>136000</v>
      </c>
      <c r="I151" s="40">
        <v>136000</v>
      </c>
      <c r="J151" s="40"/>
      <c r="K151" s="40"/>
      <c r="L151" s="40"/>
      <c r="M151" s="33"/>
    </row>
    <row r="152" spans="1:13" ht="12.75" thickBot="1">
      <c r="A152" s="25"/>
      <c r="B152" s="26">
        <v>80195</v>
      </c>
      <c r="C152" s="29" t="s">
        <v>29</v>
      </c>
      <c r="D152" s="14"/>
      <c r="E152" s="14"/>
      <c r="F152" s="14"/>
      <c r="G152" s="56">
        <f t="shared" si="26"/>
        <v>250000</v>
      </c>
      <c r="H152" s="56">
        <v>150000</v>
      </c>
      <c r="I152" s="56"/>
      <c r="J152" s="56">
        <v>3510</v>
      </c>
      <c r="K152" s="56"/>
      <c r="L152" s="56"/>
      <c r="M152" s="35">
        <v>100000</v>
      </c>
    </row>
    <row r="153" spans="1:13" s="38" customFormat="1" ht="12" thickBot="1">
      <c r="A153" s="21">
        <v>1</v>
      </c>
      <c r="B153" s="22">
        <v>2</v>
      </c>
      <c r="C153" s="134">
        <v>3</v>
      </c>
      <c r="D153" s="135"/>
      <c r="E153" s="135"/>
      <c r="F153" s="136"/>
      <c r="G153" s="23">
        <v>4</v>
      </c>
      <c r="H153" s="23">
        <v>5</v>
      </c>
      <c r="I153" s="23">
        <v>6</v>
      </c>
      <c r="J153" s="23">
        <v>7</v>
      </c>
      <c r="K153" s="23">
        <v>8</v>
      </c>
      <c r="L153" s="23">
        <v>9</v>
      </c>
      <c r="M153" s="106">
        <v>10</v>
      </c>
    </row>
    <row r="154" spans="1:13" ht="12">
      <c r="A154" s="24"/>
      <c r="B154" s="27"/>
      <c r="C154" s="15"/>
      <c r="D154" s="5"/>
      <c r="E154" s="5"/>
      <c r="F154" s="5"/>
      <c r="G154" s="40"/>
      <c r="H154" s="40"/>
      <c r="I154" s="40"/>
      <c r="J154" s="40"/>
      <c r="K154" s="40"/>
      <c r="L154" s="40"/>
      <c r="M154" s="33"/>
    </row>
    <row r="155" spans="1:13" ht="12">
      <c r="A155" s="24">
        <v>851</v>
      </c>
      <c r="B155" s="68"/>
      <c r="C155" s="28" t="s">
        <v>15</v>
      </c>
      <c r="D155" s="52"/>
      <c r="E155" s="52"/>
      <c r="F155" s="52"/>
      <c r="G155" s="53">
        <f aca="true" t="shared" si="27" ref="G155:M155">SUM(G157:G159)</f>
        <v>683488</v>
      </c>
      <c r="H155" s="53">
        <f t="shared" si="27"/>
        <v>683488</v>
      </c>
      <c r="I155" s="53">
        <f t="shared" si="27"/>
        <v>113000</v>
      </c>
      <c r="J155" s="53">
        <f t="shared" si="27"/>
        <v>12000</v>
      </c>
      <c r="K155" s="53">
        <f t="shared" si="27"/>
        <v>0</v>
      </c>
      <c r="L155" s="53">
        <f t="shared" si="27"/>
        <v>0</v>
      </c>
      <c r="M155" s="34">
        <f t="shared" si="27"/>
        <v>0</v>
      </c>
    </row>
    <row r="156" spans="1:13" ht="12">
      <c r="A156" s="24"/>
      <c r="B156" s="27"/>
      <c r="C156" s="15"/>
      <c r="D156" s="5"/>
      <c r="E156" s="5"/>
      <c r="F156" s="5"/>
      <c r="G156" s="40"/>
      <c r="H156" s="40"/>
      <c r="I156" s="40"/>
      <c r="J156" s="40"/>
      <c r="K156" s="40"/>
      <c r="L156" s="40"/>
      <c r="M156" s="33"/>
    </row>
    <row r="157" spans="1:13" ht="12">
      <c r="A157" s="24"/>
      <c r="B157" s="27">
        <v>85149</v>
      </c>
      <c r="C157" s="15" t="s">
        <v>135</v>
      </c>
      <c r="D157" s="5"/>
      <c r="E157" s="5"/>
      <c r="F157" s="5"/>
      <c r="G157" s="40">
        <f>SUM(H157+M157)</f>
        <v>130000</v>
      </c>
      <c r="H157" s="40">
        <v>130000</v>
      </c>
      <c r="I157" s="40"/>
      <c r="J157" s="40"/>
      <c r="K157" s="40"/>
      <c r="L157" s="40"/>
      <c r="M157" s="33"/>
    </row>
    <row r="158" spans="1:13" ht="12">
      <c r="A158" s="24"/>
      <c r="B158" s="27">
        <v>85154</v>
      </c>
      <c r="C158" s="15" t="s">
        <v>67</v>
      </c>
      <c r="D158" s="5"/>
      <c r="E158" s="5"/>
      <c r="F158" s="5"/>
      <c r="G158" s="40">
        <f>SUM(H158+M158)</f>
        <v>518488</v>
      </c>
      <c r="H158" s="40">
        <v>518488</v>
      </c>
      <c r="I158" s="40">
        <v>80000</v>
      </c>
      <c r="J158" s="40">
        <v>12000</v>
      </c>
      <c r="K158" s="40"/>
      <c r="L158" s="40"/>
      <c r="M158" s="33"/>
    </row>
    <row r="159" spans="1:13" ht="12.75" thickBot="1">
      <c r="A159" s="73"/>
      <c r="B159" s="77">
        <v>85195</v>
      </c>
      <c r="C159" s="75" t="s">
        <v>29</v>
      </c>
      <c r="D159" s="76"/>
      <c r="E159" s="76"/>
      <c r="F159" s="76"/>
      <c r="G159" s="39">
        <f>SUM(H159+M159)</f>
        <v>35000</v>
      </c>
      <c r="H159" s="39">
        <v>35000</v>
      </c>
      <c r="I159" s="39">
        <v>33000</v>
      </c>
      <c r="J159" s="39"/>
      <c r="K159" s="39"/>
      <c r="L159" s="39"/>
      <c r="M159" s="101"/>
    </row>
    <row r="160" spans="1:13" ht="12.75" thickTop="1">
      <c r="A160" s="24"/>
      <c r="B160" s="27"/>
      <c r="C160" s="15"/>
      <c r="D160" s="5"/>
      <c r="E160" s="5"/>
      <c r="F160" s="5"/>
      <c r="G160" s="40"/>
      <c r="H160" s="40"/>
      <c r="I160" s="40"/>
      <c r="J160" s="40"/>
      <c r="K160" s="40"/>
      <c r="L160" s="40"/>
      <c r="M160" s="33"/>
    </row>
    <row r="161" spans="1:13" ht="12">
      <c r="A161" s="24">
        <v>852</v>
      </c>
      <c r="B161" s="68"/>
      <c r="C161" s="28" t="s">
        <v>98</v>
      </c>
      <c r="D161" s="52"/>
      <c r="E161" s="52"/>
      <c r="F161" s="52"/>
      <c r="G161" s="53">
        <f aca="true" t="shared" si="28" ref="G161:M161">SUM(G163:G169)</f>
        <v>5266000</v>
      </c>
      <c r="H161" s="53">
        <f t="shared" si="28"/>
        <v>5246000</v>
      </c>
      <c r="I161" s="53">
        <f t="shared" si="28"/>
        <v>30000</v>
      </c>
      <c r="J161" s="53">
        <f t="shared" si="28"/>
        <v>1213000</v>
      </c>
      <c r="K161" s="53">
        <f t="shared" si="28"/>
        <v>0</v>
      </c>
      <c r="L161" s="53">
        <f t="shared" si="28"/>
        <v>0</v>
      </c>
      <c r="M161" s="34">
        <f t="shared" si="28"/>
        <v>20000</v>
      </c>
    </row>
    <row r="162" spans="1:13" ht="12">
      <c r="A162" s="24"/>
      <c r="B162" s="27"/>
      <c r="C162" s="15"/>
      <c r="D162" s="5"/>
      <c r="E162" s="5"/>
      <c r="F162" s="5"/>
      <c r="G162" s="40"/>
      <c r="H162" s="40"/>
      <c r="I162" s="40"/>
      <c r="J162" s="40"/>
      <c r="K162" s="40"/>
      <c r="L162" s="40"/>
      <c r="M162" s="33"/>
    </row>
    <row r="163" spans="1:13" ht="12">
      <c r="A163" s="24"/>
      <c r="B163" s="27">
        <v>85214</v>
      </c>
      <c r="C163" s="15" t="s">
        <v>68</v>
      </c>
      <c r="D163" s="5"/>
      <c r="E163" s="5"/>
      <c r="F163" s="5"/>
      <c r="G163" s="40"/>
      <c r="H163" s="40"/>
      <c r="I163" s="40"/>
      <c r="J163" s="40"/>
      <c r="K163" s="40"/>
      <c r="L163" s="40"/>
      <c r="M163" s="33"/>
    </row>
    <row r="164" spans="1:13" ht="12">
      <c r="A164" s="24"/>
      <c r="B164" s="27"/>
      <c r="C164" s="15" t="s">
        <v>69</v>
      </c>
      <c r="D164" s="5"/>
      <c r="E164" s="5"/>
      <c r="F164" s="5"/>
      <c r="G164" s="40">
        <f>SUM(H164+M164)</f>
        <v>1400000</v>
      </c>
      <c r="H164" s="40">
        <v>1400000</v>
      </c>
      <c r="I164" s="40"/>
      <c r="J164" s="40"/>
      <c r="K164" s="40"/>
      <c r="L164" s="40"/>
      <c r="M164" s="33"/>
    </row>
    <row r="165" spans="1:13" ht="12">
      <c r="A165" s="24"/>
      <c r="B165" s="27">
        <v>85215</v>
      </c>
      <c r="C165" s="15" t="s">
        <v>35</v>
      </c>
      <c r="D165" s="5"/>
      <c r="E165" s="5"/>
      <c r="F165" s="5"/>
      <c r="G165" s="40">
        <f>SUM(H165+M165)</f>
        <v>1700000</v>
      </c>
      <c r="H165" s="40">
        <v>1700000</v>
      </c>
      <c r="I165" s="40"/>
      <c r="J165" s="40"/>
      <c r="K165" s="40"/>
      <c r="L165" s="40"/>
      <c r="M165" s="33"/>
    </row>
    <row r="166" spans="1:13" ht="12">
      <c r="A166" s="24"/>
      <c r="B166" s="27">
        <v>85219</v>
      </c>
      <c r="C166" s="15" t="s">
        <v>136</v>
      </c>
      <c r="D166" s="5"/>
      <c r="E166" s="5"/>
      <c r="F166" s="5"/>
      <c r="G166" s="40">
        <f>SUM(H166+M166)</f>
        <v>1036000</v>
      </c>
      <c r="H166" s="40">
        <v>1016000</v>
      </c>
      <c r="I166" s="40"/>
      <c r="J166" s="40">
        <v>629000</v>
      </c>
      <c r="K166" s="40"/>
      <c r="L166" s="40"/>
      <c r="M166" s="33">
        <v>20000</v>
      </c>
    </row>
    <row r="167" spans="1:13" ht="12">
      <c r="A167" s="24"/>
      <c r="B167" s="27">
        <v>85228</v>
      </c>
      <c r="C167" s="15" t="s">
        <v>70</v>
      </c>
      <c r="D167" s="5"/>
      <c r="E167" s="5"/>
      <c r="F167" s="5"/>
      <c r="G167" s="40"/>
      <c r="H167" s="40"/>
      <c r="I167" s="40"/>
      <c r="J167" s="40"/>
      <c r="K167" s="40"/>
      <c r="L167" s="40"/>
      <c r="M167" s="33"/>
    </row>
    <row r="168" spans="1:13" ht="12">
      <c r="A168" s="24"/>
      <c r="B168" s="27"/>
      <c r="C168" s="15" t="s">
        <v>71</v>
      </c>
      <c r="D168" s="5"/>
      <c r="E168" s="5"/>
      <c r="F168" s="5"/>
      <c r="G168" s="40">
        <f>SUM(H168+M168)</f>
        <v>700000</v>
      </c>
      <c r="H168" s="40">
        <v>700000</v>
      </c>
      <c r="I168" s="40"/>
      <c r="J168" s="40">
        <v>584000</v>
      </c>
      <c r="K168" s="40"/>
      <c r="L168" s="40"/>
      <c r="M168" s="33"/>
    </row>
    <row r="169" spans="1:13" ht="12.75" thickBot="1">
      <c r="A169" s="73"/>
      <c r="B169" s="77">
        <v>85295</v>
      </c>
      <c r="C169" s="75" t="s">
        <v>29</v>
      </c>
      <c r="D169" s="76"/>
      <c r="E169" s="76"/>
      <c r="F169" s="76"/>
      <c r="G169" s="39">
        <f>SUM(H169+M169)</f>
        <v>430000</v>
      </c>
      <c r="H169" s="39">
        <v>430000</v>
      </c>
      <c r="I169" s="39">
        <v>30000</v>
      </c>
      <c r="J169" s="39"/>
      <c r="K169" s="39"/>
      <c r="L169" s="39"/>
      <c r="M169" s="101"/>
    </row>
    <row r="170" spans="1:13" ht="12.75" thickTop="1">
      <c r="A170" s="24"/>
      <c r="B170" s="27"/>
      <c r="C170" s="15"/>
      <c r="D170" s="5"/>
      <c r="E170" s="5"/>
      <c r="F170" s="5"/>
      <c r="G170" s="40"/>
      <c r="H170" s="40"/>
      <c r="I170" s="40"/>
      <c r="J170" s="40"/>
      <c r="K170" s="40"/>
      <c r="L170" s="40"/>
      <c r="M170" s="33"/>
    </row>
    <row r="171" spans="1:13" ht="12">
      <c r="A171" s="24"/>
      <c r="B171" s="27"/>
      <c r="C171" s="15" t="s">
        <v>101</v>
      </c>
      <c r="D171" s="5"/>
      <c r="E171" s="5"/>
      <c r="F171" s="5"/>
      <c r="G171" s="40"/>
      <c r="H171" s="40"/>
      <c r="I171" s="40"/>
      <c r="J171" s="40"/>
      <c r="K171" s="40"/>
      <c r="L171" s="40"/>
      <c r="M171" s="33"/>
    </row>
    <row r="172" spans="1:13" ht="12">
      <c r="A172" s="24">
        <v>853</v>
      </c>
      <c r="B172" s="68"/>
      <c r="C172" s="28" t="s">
        <v>100</v>
      </c>
      <c r="D172" s="52"/>
      <c r="E172" s="52"/>
      <c r="F172" s="52"/>
      <c r="G172" s="53">
        <f aca="true" t="shared" si="29" ref="G172:M172">SUM(G174:G175)</f>
        <v>605000</v>
      </c>
      <c r="H172" s="53">
        <f t="shared" si="29"/>
        <v>605000</v>
      </c>
      <c r="I172" s="53">
        <f t="shared" si="29"/>
        <v>600000</v>
      </c>
      <c r="J172" s="53">
        <f t="shared" si="29"/>
        <v>0</v>
      </c>
      <c r="K172" s="53">
        <f t="shared" si="29"/>
        <v>0</v>
      </c>
      <c r="L172" s="53">
        <f t="shared" si="29"/>
        <v>0</v>
      </c>
      <c r="M172" s="34">
        <f t="shared" si="29"/>
        <v>0</v>
      </c>
    </row>
    <row r="173" spans="1:13" ht="12">
      <c r="A173" s="24"/>
      <c r="B173" s="27"/>
      <c r="C173" s="15"/>
      <c r="D173" s="5"/>
      <c r="E173" s="5"/>
      <c r="F173" s="5"/>
      <c r="G173" s="40"/>
      <c r="H173" s="40"/>
      <c r="I173" s="40"/>
      <c r="J173" s="40"/>
      <c r="K173" s="40"/>
      <c r="L173" s="40"/>
      <c r="M173" s="33"/>
    </row>
    <row r="174" spans="1:13" ht="12">
      <c r="A174" s="24"/>
      <c r="B174" s="27">
        <v>85305</v>
      </c>
      <c r="C174" s="15" t="s">
        <v>137</v>
      </c>
      <c r="D174" s="5"/>
      <c r="E174" s="5"/>
      <c r="F174" s="5"/>
      <c r="G174" s="82">
        <f>SUM(H174+M174)</f>
        <v>600000</v>
      </c>
      <c r="H174" s="40">
        <v>600000</v>
      </c>
      <c r="I174" s="40">
        <v>600000</v>
      </c>
      <c r="J174" s="40"/>
      <c r="K174" s="40"/>
      <c r="L174" s="40"/>
      <c r="M174" s="33"/>
    </row>
    <row r="175" spans="1:13" s="5" customFormat="1" ht="12.75" thickBot="1">
      <c r="A175" s="73"/>
      <c r="B175" s="77">
        <v>85334</v>
      </c>
      <c r="C175" s="75" t="s">
        <v>57</v>
      </c>
      <c r="D175" s="76"/>
      <c r="E175" s="76"/>
      <c r="F175" s="76"/>
      <c r="G175" s="84">
        <f>SUM(H175+M175)</f>
        <v>5000</v>
      </c>
      <c r="H175" s="39">
        <v>5000</v>
      </c>
      <c r="I175" s="39"/>
      <c r="J175" s="39"/>
      <c r="K175" s="39"/>
      <c r="L175" s="39"/>
      <c r="M175" s="101"/>
    </row>
    <row r="176" spans="1:13" ht="12.75" thickTop="1">
      <c r="A176" s="24"/>
      <c r="B176" s="27"/>
      <c r="C176" s="15"/>
      <c r="D176" s="5"/>
      <c r="E176" s="5"/>
      <c r="F176" s="5"/>
      <c r="G176" s="40"/>
      <c r="H176" s="40"/>
      <c r="I176" s="40"/>
      <c r="J176" s="40"/>
      <c r="K176" s="40"/>
      <c r="L176" s="40"/>
      <c r="M176" s="33"/>
    </row>
    <row r="177" spans="1:13" ht="12">
      <c r="A177" s="24">
        <v>854</v>
      </c>
      <c r="B177" s="68"/>
      <c r="C177" s="28" t="s">
        <v>16</v>
      </c>
      <c r="D177" s="52"/>
      <c r="E177" s="52"/>
      <c r="F177" s="52"/>
      <c r="G177" s="53">
        <f aca="true" t="shared" si="30" ref="G177:M177">SUM(G179:G184)</f>
        <v>73000</v>
      </c>
      <c r="H177" s="53">
        <f t="shared" si="30"/>
        <v>73000</v>
      </c>
      <c r="I177" s="53">
        <f t="shared" si="30"/>
        <v>33000</v>
      </c>
      <c r="J177" s="53">
        <f t="shared" si="30"/>
        <v>0</v>
      </c>
      <c r="K177" s="53">
        <f t="shared" si="30"/>
        <v>0</v>
      </c>
      <c r="L177" s="53">
        <f t="shared" si="30"/>
        <v>0</v>
      </c>
      <c r="M177" s="34">
        <f t="shared" si="30"/>
        <v>0</v>
      </c>
    </row>
    <row r="178" spans="1:13" ht="12">
      <c r="A178" s="24"/>
      <c r="B178" s="78"/>
      <c r="C178" s="57"/>
      <c r="D178" s="58"/>
      <c r="E178" s="58"/>
      <c r="F178" s="59"/>
      <c r="G178" s="79"/>
      <c r="H178" s="80"/>
      <c r="I178" s="40"/>
      <c r="J178" s="40"/>
      <c r="K178" s="40"/>
      <c r="L178" s="40"/>
      <c r="M178" s="33"/>
    </row>
    <row r="179" spans="1:13" ht="12">
      <c r="A179" s="24"/>
      <c r="B179" s="27">
        <v>85412</v>
      </c>
      <c r="C179" s="15" t="s">
        <v>74</v>
      </c>
      <c r="D179" s="5"/>
      <c r="E179" s="5"/>
      <c r="F179" s="81"/>
      <c r="G179" s="82"/>
      <c r="H179" s="82"/>
      <c r="I179" s="80"/>
      <c r="J179" s="40"/>
      <c r="K179" s="40"/>
      <c r="L179" s="40"/>
      <c r="M179" s="33"/>
    </row>
    <row r="180" spans="1:13" ht="12">
      <c r="A180" s="24"/>
      <c r="B180" s="27"/>
      <c r="C180" s="15" t="s">
        <v>107</v>
      </c>
      <c r="D180" s="5"/>
      <c r="E180" s="5"/>
      <c r="F180" s="81"/>
      <c r="G180" s="82"/>
      <c r="H180" s="82"/>
      <c r="I180" s="80"/>
      <c r="J180" s="40"/>
      <c r="K180" s="40"/>
      <c r="L180" s="40"/>
      <c r="M180" s="33"/>
    </row>
    <row r="181" spans="1:13" ht="12">
      <c r="A181" s="24"/>
      <c r="B181" s="27"/>
      <c r="C181" s="15" t="s">
        <v>108</v>
      </c>
      <c r="D181" s="5"/>
      <c r="E181" s="5"/>
      <c r="F181" s="81"/>
      <c r="G181" s="82">
        <f>SUM(H181+M181)</f>
        <v>28000</v>
      </c>
      <c r="H181" s="82">
        <v>28000</v>
      </c>
      <c r="I181" s="80">
        <v>28000</v>
      </c>
      <c r="J181" s="40"/>
      <c r="K181" s="40"/>
      <c r="L181" s="40"/>
      <c r="M181" s="33"/>
    </row>
    <row r="182" spans="1:13" ht="12">
      <c r="A182" s="24"/>
      <c r="B182" s="27">
        <v>85413</v>
      </c>
      <c r="C182" s="15" t="s">
        <v>75</v>
      </c>
      <c r="D182" s="5"/>
      <c r="E182" s="5"/>
      <c r="F182" s="81"/>
      <c r="G182" s="82">
        <f>SUM(H182+M182)</f>
        <v>5000</v>
      </c>
      <c r="H182" s="82">
        <v>5000</v>
      </c>
      <c r="I182" s="80">
        <v>5000</v>
      </c>
      <c r="J182" s="40"/>
      <c r="K182" s="40"/>
      <c r="L182" s="40"/>
      <c r="M182" s="33"/>
    </row>
    <row r="183" spans="1:13" ht="12">
      <c r="A183" s="24"/>
      <c r="B183" s="27">
        <v>85415</v>
      </c>
      <c r="C183" s="15" t="s">
        <v>112</v>
      </c>
      <c r="D183" s="5"/>
      <c r="E183" s="5"/>
      <c r="F183" s="81"/>
      <c r="G183" s="82">
        <f>SUM(H183+M183)</f>
        <v>10000</v>
      </c>
      <c r="H183" s="82">
        <v>10000</v>
      </c>
      <c r="I183" s="80"/>
      <c r="J183" s="40"/>
      <c r="K183" s="40"/>
      <c r="L183" s="40"/>
      <c r="M183" s="33"/>
    </row>
    <row r="184" spans="1:13" ht="12.75" thickBot="1">
      <c r="A184" s="73"/>
      <c r="B184" s="77">
        <v>85416</v>
      </c>
      <c r="C184" s="75" t="s">
        <v>89</v>
      </c>
      <c r="D184" s="76"/>
      <c r="E184" s="76"/>
      <c r="F184" s="83"/>
      <c r="G184" s="84">
        <f>SUM(H184+M184)</f>
        <v>30000</v>
      </c>
      <c r="H184" s="84">
        <v>30000</v>
      </c>
      <c r="I184" s="85"/>
      <c r="J184" s="39"/>
      <c r="K184" s="39"/>
      <c r="L184" s="39"/>
      <c r="M184" s="101"/>
    </row>
    <row r="185" spans="1:13" ht="12.75" thickTop="1">
      <c r="A185" s="24"/>
      <c r="B185" s="27"/>
      <c r="C185" s="15"/>
      <c r="D185" s="5"/>
      <c r="E185" s="5"/>
      <c r="F185" s="5"/>
      <c r="G185" s="40"/>
      <c r="H185" s="40"/>
      <c r="I185" s="40"/>
      <c r="J185" s="40"/>
      <c r="K185" s="40"/>
      <c r="L185" s="40"/>
      <c r="M185" s="33"/>
    </row>
    <row r="186" spans="1:13" ht="12">
      <c r="A186" s="24">
        <v>900</v>
      </c>
      <c r="B186" s="27"/>
      <c r="C186" s="15" t="s">
        <v>42</v>
      </c>
      <c r="D186" s="5"/>
      <c r="E186" s="5"/>
      <c r="F186" s="5"/>
      <c r="G186" s="40"/>
      <c r="H186" s="40"/>
      <c r="I186" s="40"/>
      <c r="J186" s="40"/>
      <c r="K186" s="40"/>
      <c r="L186" s="40"/>
      <c r="M186" s="33"/>
    </row>
    <row r="187" spans="1:13" ht="12">
      <c r="A187" s="24"/>
      <c r="B187" s="68"/>
      <c r="C187" s="28" t="s">
        <v>36</v>
      </c>
      <c r="D187" s="52"/>
      <c r="E187" s="52"/>
      <c r="F187" s="52"/>
      <c r="G187" s="53">
        <f>SUM(G189:G194)</f>
        <v>30424519</v>
      </c>
      <c r="H187" s="53">
        <f aca="true" t="shared" si="31" ref="H187:M187">SUM(H189:H194)</f>
        <v>3206100</v>
      </c>
      <c r="I187" s="53">
        <f t="shared" si="31"/>
        <v>132000</v>
      </c>
      <c r="J187" s="53">
        <f t="shared" si="31"/>
        <v>50580</v>
      </c>
      <c r="K187" s="53">
        <f t="shared" si="31"/>
        <v>0</v>
      </c>
      <c r="L187" s="53">
        <f t="shared" si="31"/>
        <v>0</v>
      </c>
      <c r="M187" s="34">
        <f t="shared" si="31"/>
        <v>27218419</v>
      </c>
    </row>
    <row r="188" spans="1:13" ht="12">
      <c r="A188" s="24"/>
      <c r="B188" s="27"/>
      <c r="C188" s="15"/>
      <c r="D188" s="5"/>
      <c r="E188" s="5"/>
      <c r="F188" s="5"/>
      <c r="G188" s="40"/>
      <c r="H188" s="40"/>
      <c r="I188" s="40"/>
      <c r="J188" s="40"/>
      <c r="K188" s="40"/>
      <c r="L188" s="40"/>
      <c r="M188" s="33"/>
    </row>
    <row r="189" spans="1:13" ht="12">
      <c r="A189" s="24"/>
      <c r="B189" s="27">
        <v>90001</v>
      </c>
      <c r="C189" s="15" t="s">
        <v>76</v>
      </c>
      <c r="D189" s="5"/>
      <c r="E189" s="5"/>
      <c r="F189" s="5"/>
      <c r="G189" s="40">
        <f>SUM(H189+M189)</f>
        <v>25743419</v>
      </c>
      <c r="H189" s="40">
        <v>300000</v>
      </c>
      <c r="I189" s="40"/>
      <c r="J189" s="40"/>
      <c r="K189" s="40"/>
      <c r="L189" s="40"/>
      <c r="M189" s="33">
        <v>25443419</v>
      </c>
    </row>
    <row r="190" spans="1:13" ht="12">
      <c r="A190" s="24"/>
      <c r="B190" s="27">
        <v>90003</v>
      </c>
      <c r="C190" s="15" t="s">
        <v>77</v>
      </c>
      <c r="D190" s="5"/>
      <c r="E190" s="5"/>
      <c r="F190" s="5"/>
      <c r="G190" s="40">
        <f>SUM(H190+M190)</f>
        <v>1108000</v>
      </c>
      <c r="H190" s="40">
        <v>1108000</v>
      </c>
      <c r="I190" s="40"/>
      <c r="J190" s="40">
        <v>30000</v>
      </c>
      <c r="K190" s="40"/>
      <c r="L190" s="40"/>
      <c r="M190" s="33"/>
    </row>
    <row r="191" spans="1:13" ht="12">
      <c r="A191" s="24"/>
      <c r="B191" s="27">
        <v>90015</v>
      </c>
      <c r="C191" s="15" t="s">
        <v>43</v>
      </c>
      <c r="D191" s="5"/>
      <c r="E191" s="5"/>
      <c r="F191" s="5"/>
      <c r="G191" s="40">
        <f>SUM(H191+M191)</f>
        <v>1495000</v>
      </c>
      <c r="H191" s="40">
        <v>1190000</v>
      </c>
      <c r="I191" s="40"/>
      <c r="J191" s="40"/>
      <c r="K191" s="40"/>
      <c r="L191" s="40"/>
      <c r="M191" s="33">
        <v>305000</v>
      </c>
    </row>
    <row r="192" spans="1:13" ht="12">
      <c r="A192" s="24"/>
      <c r="B192" s="27">
        <v>90020</v>
      </c>
      <c r="C192" s="15" t="s">
        <v>125</v>
      </c>
      <c r="D192" s="5"/>
      <c r="E192" s="5"/>
      <c r="F192" s="5"/>
      <c r="G192" s="40"/>
      <c r="H192" s="40"/>
      <c r="I192" s="40"/>
      <c r="J192" s="40"/>
      <c r="K192" s="40"/>
      <c r="L192" s="40"/>
      <c r="M192" s="33"/>
    </row>
    <row r="193" spans="1:13" ht="12">
      <c r="A193" s="24"/>
      <c r="B193" s="27"/>
      <c r="C193" s="15" t="s">
        <v>126</v>
      </c>
      <c r="D193" s="5"/>
      <c r="E193" s="5"/>
      <c r="F193" s="5"/>
      <c r="G193" s="40">
        <f>SUM(H193+M193)</f>
        <v>71000</v>
      </c>
      <c r="H193" s="40">
        <v>71000</v>
      </c>
      <c r="I193" s="40"/>
      <c r="J193" s="40"/>
      <c r="K193" s="40"/>
      <c r="L193" s="40"/>
      <c r="M193" s="33"/>
    </row>
    <row r="194" spans="1:13" ht="12.75" thickBot="1">
      <c r="A194" s="73"/>
      <c r="B194" s="77">
        <v>90095</v>
      </c>
      <c r="C194" s="75" t="s">
        <v>29</v>
      </c>
      <c r="D194" s="76"/>
      <c r="E194" s="76"/>
      <c r="F194" s="76"/>
      <c r="G194" s="39">
        <f>SUM(H194+M194)</f>
        <v>2007100</v>
      </c>
      <c r="H194" s="39">
        <v>537100</v>
      </c>
      <c r="I194" s="39">
        <v>132000</v>
      </c>
      <c r="J194" s="39">
        <v>20580</v>
      </c>
      <c r="K194" s="39"/>
      <c r="L194" s="39"/>
      <c r="M194" s="101">
        <v>1470000</v>
      </c>
    </row>
    <row r="195" spans="1:13" ht="12.75" thickTop="1">
      <c r="A195" s="24"/>
      <c r="B195" s="27"/>
      <c r="C195" s="15"/>
      <c r="D195" s="5"/>
      <c r="E195" s="5"/>
      <c r="F195" s="5"/>
      <c r="G195" s="40"/>
      <c r="H195" s="40"/>
      <c r="I195" s="40"/>
      <c r="J195" s="40"/>
      <c r="K195" s="40"/>
      <c r="L195" s="40"/>
      <c r="M195" s="33"/>
    </row>
    <row r="196" spans="1:13" ht="12">
      <c r="A196" s="24">
        <v>921</v>
      </c>
      <c r="B196" s="27"/>
      <c r="C196" s="15" t="s">
        <v>18</v>
      </c>
      <c r="D196" s="5"/>
      <c r="E196" s="5"/>
      <c r="F196" s="5"/>
      <c r="G196" s="40"/>
      <c r="H196" s="40"/>
      <c r="I196" s="40"/>
      <c r="J196" s="40"/>
      <c r="K196" s="40"/>
      <c r="L196" s="40"/>
      <c r="M196" s="33"/>
    </row>
    <row r="197" spans="1:13" ht="12">
      <c r="A197" s="24"/>
      <c r="B197" s="68"/>
      <c r="C197" s="28" t="s">
        <v>19</v>
      </c>
      <c r="D197" s="52"/>
      <c r="E197" s="52"/>
      <c r="F197" s="52"/>
      <c r="G197" s="53">
        <f aca="true" t="shared" si="32" ref="G197:M197">SUM(G199:G202)</f>
        <v>2915250</v>
      </c>
      <c r="H197" s="53">
        <f t="shared" si="32"/>
        <v>2845250</v>
      </c>
      <c r="I197" s="53">
        <f t="shared" si="32"/>
        <v>2403000</v>
      </c>
      <c r="J197" s="53">
        <f t="shared" si="32"/>
        <v>5765</v>
      </c>
      <c r="K197" s="53">
        <f t="shared" si="32"/>
        <v>0</v>
      </c>
      <c r="L197" s="53">
        <f t="shared" si="32"/>
        <v>0</v>
      </c>
      <c r="M197" s="34">
        <f t="shared" si="32"/>
        <v>70000</v>
      </c>
    </row>
    <row r="198" spans="1:13" ht="12">
      <c r="A198" s="24"/>
      <c r="B198" s="27"/>
      <c r="C198" s="15"/>
      <c r="D198" s="5"/>
      <c r="E198" s="5"/>
      <c r="F198" s="5"/>
      <c r="G198" s="40"/>
      <c r="H198" s="40"/>
      <c r="I198" s="40"/>
      <c r="J198" s="40"/>
      <c r="K198" s="40"/>
      <c r="L198" s="40"/>
      <c r="M198" s="33"/>
    </row>
    <row r="199" spans="1:13" ht="12">
      <c r="A199" s="24"/>
      <c r="B199" s="27">
        <v>92109</v>
      </c>
      <c r="C199" s="15" t="s">
        <v>78</v>
      </c>
      <c r="D199" s="5"/>
      <c r="E199" s="5"/>
      <c r="F199" s="5"/>
      <c r="G199" s="40">
        <f>SUM(H199+M199)</f>
        <v>2032250</v>
      </c>
      <c r="H199" s="40">
        <v>1962250</v>
      </c>
      <c r="I199" s="40">
        <v>1530000</v>
      </c>
      <c r="J199" s="40">
        <v>5765</v>
      </c>
      <c r="K199" s="40"/>
      <c r="L199" s="40"/>
      <c r="M199" s="33">
        <v>70000</v>
      </c>
    </row>
    <row r="200" spans="1:13" ht="12">
      <c r="A200" s="24"/>
      <c r="B200" s="27">
        <v>92116</v>
      </c>
      <c r="C200" s="15" t="s">
        <v>91</v>
      </c>
      <c r="D200" s="5"/>
      <c r="E200" s="5"/>
      <c r="F200" s="5" t="s">
        <v>4</v>
      </c>
      <c r="G200" s="40">
        <f>SUM(H200+M200)</f>
        <v>835000</v>
      </c>
      <c r="H200" s="40">
        <v>835000</v>
      </c>
      <c r="I200" s="40">
        <v>835000</v>
      </c>
      <c r="J200" s="40"/>
      <c r="K200" s="40"/>
      <c r="L200" s="40"/>
      <c r="M200" s="33"/>
    </row>
    <row r="201" spans="1:13" ht="12">
      <c r="A201" s="24"/>
      <c r="B201" s="27">
        <v>92120</v>
      </c>
      <c r="C201" s="15" t="s">
        <v>79</v>
      </c>
      <c r="D201" s="5"/>
      <c r="E201" s="5"/>
      <c r="F201" s="5"/>
      <c r="G201" s="40">
        <f>SUM(H201+M201)</f>
        <v>45000</v>
      </c>
      <c r="H201" s="40">
        <v>45000</v>
      </c>
      <c r="I201" s="40">
        <v>35000</v>
      </c>
      <c r="J201" s="40"/>
      <c r="K201" s="40"/>
      <c r="L201" s="40"/>
      <c r="M201" s="33"/>
    </row>
    <row r="202" spans="1:13" ht="12.75" thickBot="1">
      <c r="A202" s="25"/>
      <c r="B202" s="26">
        <v>92195</v>
      </c>
      <c r="C202" s="29" t="s">
        <v>29</v>
      </c>
      <c r="D202" s="14"/>
      <c r="E202" s="14"/>
      <c r="F202" s="14"/>
      <c r="G202" s="56">
        <f>SUM(H202+M202)</f>
        <v>3000</v>
      </c>
      <c r="H202" s="56">
        <v>3000</v>
      </c>
      <c r="I202" s="56">
        <v>3000</v>
      </c>
      <c r="J202" s="56"/>
      <c r="K202" s="56"/>
      <c r="L202" s="56"/>
      <c r="M202" s="35"/>
    </row>
    <row r="203" spans="1:13" s="38" customFormat="1" ht="12" thickBot="1">
      <c r="A203" s="21">
        <v>1</v>
      </c>
      <c r="B203" s="22">
        <v>2</v>
      </c>
      <c r="C203" s="134">
        <v>3</v>
      </c>
      <c r="D203" s="135"/>
      <c r="E203" s="135"/>
      <c r="F203" s="136"/>
      <c r="G203" s="23">
        <v>4</v>
      </c>
      <c r="H203" s="23">
        <v>5</v>
      </c>
      <c r="I203" s="23">
        <v>6</v>
      </c>
      <c r="J203" s="23">
        <v>7</v>
      </c>
      <c r="K203" s="23">
        <v>8</v>
      </c>
      <c r="L203" s="23">
        <v>9</v>
      </c>
      <c r="M203" s="106">
        <v>10</v>
      </c>
    </row>
    <row r="204" spans="1:13" s="38" customFormat="1" ht="11.25">
      <c r="A204" s="10"/>
      <c r="B204" s="93"/>
      <c r="C204" s="93"/>
      <c r="D204" s="94"/>
      <c r="E204" s="94"/>
      <c r="F204" s="94"/>
      <c r="G204" s="95"/>
      <c r="H204" s="95"/>
      <c r="I204" s="95"/>
      <c r="J204" s="95"/>
      <c r="K204" s="95"/>
      <c r="L204" s="95"/>
      <c r="M204" s="113"/>
    </row>
    <row r="205" spans="1:13" ht="12">
      <c r="A205" s="24">
        <v>926</v>
      </c>
      <c r="B205" s="68"/>
      <c r="C205" s="28" t="s">
        <v>55</v>
      </c>
      <c r="D205" s="52"/>
      <c r="E205" s="52"/>
      <c r="F205" s="52"/>
      <c r="G205" s="53">
        <f aca="true" t="shared" si="33" ref="G205:M205">SUM(G207:G210)</f>
        <v>2714000</v>
      </c>
      <c r="H205" s="53">
        <f t="shared" si="33"/>
        <v>1650700</v>
      </c>
      <c r="I205" s="53">
        <f t="shared" si="33"/>
        <v>500000</v>
      </c>
      <c r="J205" s="53">
        <f t="shared" si="33"/>
        <v>526500</v>
      </c>
      <c r="K205" s="53">
        <f t="shared" si="33"/>
        <v>0</v>
      </c>
      <c r="L205" s="53">
        <f t="shared" si="33"/>
        <v>0</v>
      </c>
      <c r="M205" s="34">
        <f t="shared" si="33"/>
        <v>1063300</v>
      </c>
    </row>
    <row r="206" spans="1:13" ht="12">
      <c r="A206" s="24"/>
      <c r="B206" s="27"/>
      <c r="C206" s="15"/>
      <c r="D206" s="5"/>
      <c r="E206" s="5"/>
      <c r="F206" s="5"/>
      <c r="G206" s="40"/>
      <c r="H206" s="40"/>
      <c r="I206" s="40"/>
      <c r="J206" s="40"/>
      <c r="K206" s="40"/>
      <c r="L206" s="40"/>
      <c r="M206" s="33"/>
    </row>
    <row r="207" spans="1:13" ht="12">
      <c r="A207" s="24"/>
      <c r="B207" s="27">
        <v>92601</v>
      </c>
      <c r="C207" s="15" t="s">
        <v>80</v>
      </c>
      <c r="D207" s="5"/>
      <c r="E207" s="5"/>
      <c r="F207" s="5"/>
      <c r="G207" s="40">
        <f>SUM(H207+M207)</f>
        <v>1050000</v>
      </c>
      <c r="H207" s="40"/>
      <c r="I207" s="40"/>
      <c r="J207" s="40"/>
      <c r="K207" s="40"/>
      <c r="L207" s="40"/>
      <c r="M207" s="33">
        <v>1050000</v>
      </c>
    </row>
    <row r="208" spans="1:13" ht="12">
      <c r="A208" s="24"/>
      <c r="B208" s="27">
        <v>92604</v>
      </c>
      <c r="C208" s="15" t="s">
        <v>113</v>
      </c>
      <c r="D208" s="5"/>
      <c r="E208" s="5"/>
      <c r="F208" s="5"/>
      <c r="G208" s="40">
        <f>SUM(H208+M208)</f>
        <v>1132000</v>
      </c>
      <c r="H208" s="40">
        <v>1118700</v>
      </c>
      <c r="I208" s="40"/>
      <c r="J208" s="40">
        <v>526500</v>
      </c>
      <c r="K208" s="40"/>
      <c r="L208" s="40"/>
      <c r="M208" s="33">
        <v>13300</v>
      </c>
    </row>
    <row r="209" spans="1:13" ht="12">
      <c r="A209" s="24"/>
      <c r="B209" s="27">
        <v>92605</v>
      </c>
      <c r="C209" s="15" t="s">
        <v>81</v>
      </c>
      <c r="D209" s="5"/>
      <c r="E209" s="5"/>
      <c r="F209" s="5"/>
      <c r="G209" s="40">
        <f>SUM(H209+M209)</f>
        <v>500000</v>
      </c>
      <c r="H209" s="40">
        <v>500000</v>
      </c>
      <c r="I209" s="40">
        <v>500000</v>
      </c>
      <c r="J209" s="40"/>
      <c r="K209" s="40"/>
      <c r="L209" s="40"/>
      <c r="M209" s="33"/>
    </row>
    <row r="210" spans="1:13" ht="12.75" thickBot="1">
      <c r="A210" s="24"/>
      <c r="B210" s="27">
        <v>92695</v>
      </c>
      <c r="C210" s="15" t="s">
        <v>29</v>
      </c>
      <c r="D210" s="5"/>
      <c r="E210" s="5"/>
      <c r="F210" s="5"/>
      <c r="G210" s="40">
        <f>SUM(H210+M210)</f>
        <v>32000</v>
      </c>
      <c r="H210" s="40">
        <v>32000</v>
      </c>
      <c r="I210" s="40"/>
      <c r="J210" s="40"/>
      <c r="K210" s="40"/>
      <c r="L210" s="40"/>
      <c r="M210" s="33"/>
    </row>
    <row r="211" spans="1:13" ht="12">
      <c r="A211" s="117" t="s">
        <v>4</v>
      </c>
      <c r="B211" s="99"/>
      <c r="C211" s="47"/>
      <c r="D211" s="47"/>
      <c r="E211" s="47"/>
      <c r="F211" s="47"/>
      <c r="G211" s="100"/>
      <c r="H211" s="100"/>
      <c r="I211" s="100"/>
      <c r="J211" s="100"/>
      <c r="K211" s="100"/>
      <c r="L211" s="100"/>
      <c r="M211" s="48"/>
    </row>
    <row r="212" spans="1:13" s="45" customFormat="1" ht="12.75">
      <c r="A212" s="41"/>
      <c r="B212" s="49" t="s">
        <v>56</v>
      </c>
      <c r="C212" s="42"/>
      <c r="D212" s="42"/>
      <c r="E212" s="42"/>
      <c r="F212" s="42"/>
      <c r="G212" s="67">
        <f aca="true" t="shared" si="34" ref="G212:M212">SUM(G71,G77,G82,G88,G93,G99,G106,G114,G127,G132,G137,G143,G155,G161,G172,G177,G187,G197,G205)</f>
        <v>96331956</v>
      </c>
      <c r="H212" s="67">
        <f t="shared" si="34"/>
        <v>59749837</v>
      </c>
      <c r="I212" s="67">
        <f t="shared" si="34"/>
        <v>31962000</v>
      </c>
      <c r="J212" s="67">
        <f t="shared" si="34"/>
        <v>7812855</v>
      </c>
      <c r="K212" s="67">
        <f t="shared" si="34"/>
        <v>337700</v>
      </c>
      <c r="L212" s="67">
        <f t="shared" si="34"/>
        <v>0</v>
      </c>
      <c r="M212" s="110">
        <f t="shared" si="34"/>
        <v>36582119</v>
      </c>
    </row>
    <row r="213" spans="1:13" ht="12.75" thickBot="1">
      <c r="A213" s="118"/>
      <c r="B213" s="29"/>
      <c r="C213" s="14"/>
      <c r="D213" s="14"/>
      <c r="E213" s="14"/>
      <c r="F213" s="14"/>
      <c r="G213" s="56"/>
      <c r="H213" s="56"/>
      <c r="I213" s="56"/>
      <c r="J213" s="56"/>
      <c r="K213" s="56"/>
      <c r="L213" s="56"/>
      <c r="M213" s="35"/>
    </row>
    <row r="214" spans="1:13" ht="15">
      <c r="A214" s="133" t="s">
        <v>97</v>
      </c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</row>
    <row r="215" spans="1:13" ht="15">
      <c r="A215" s="133" t="s">
        <v>122</v>
      </c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</row>
    <row r="216" spans="1:13" s="36" customFormat="1" ht="15.75" thickBo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104" t="s">
        <v>84</v>
      </c>
    </row>
    <row r="217" spans="1:13" s="103" customFormat="1" ht="12.75">
      <c r="A217" s="137" t="s">
        <v>6</v>
      </c>
      <c r="B217" s="125" t="s">
        <v>20</v>
      </c>
      <c r="C217" s="127" t="s">
        <v>21</v>
      </c>
      <c r="D217" s="128"/>
      <c r="E217" s="128"/>
      <c r="F217" s="129"/>
      <c r="G217" s="125" t="s">
        <v>5</v>
      </c>
      <c r="H217" s="144" t="s">
        <v>45</v>
      </c>
      <c r="I217" s="145"/>
      <c r="J217" s="145"/>
      <c r="K217" s="145"/>
      <c r="L217" s="145"/>
      <c r="M217" s="139"/>
    </row>
    <row r="218" spans="1:13" s="103" customFormat="1" ht="12.75">
      <c r="A218" s="138"/>
      <c r="B218" s="126"/>
      <c r="C218" s="130"/>
      <c r="D218" s="119"/>
      <c r="E218" s="119"/>
      <c r="F218" s="120"/>
      <c r="G218" s="126"/>
      <c r="H218" s="140" t="s">
        <v>120</v>
      </c>
      <c r="I218" s="142" t="s">
        <v>46</v>
      </c>
      <c r="J218" s="142"/>
      <c r="K218" s="142"/>
      <c r="L218" s="142"/>
      <c r="M218" s="131" t="s">
        <v>119</v>
      </c>
    </row>
    <row r="219" spans="1:13" s="103" customFormat="1" ht="59.25" customHeight="1" thickBot="1">
      <c r="A219" s="138"/>
      <c r="B219" s="126"/>
      <c r="C219" s="130"/>
      <c r="D219" s="119"/>
      <c r="E219" s="119"/>
      <c r="F219" s="120"/>
      <c r="G219" s="126"/>
      <c r="H219" s="141"/>
      <c r="I219" s="102" t="s">
        <v>47</v>
      </c>
      <c r="J219" s="102" t="s">
        <v>121</v>
      </c>
      <c r="K219" s="102" t="s">
        <v>117</v>
      </c>
      <c r="L219" s="102" t="s">
        <v>118</v>
      </c>
      <c r="M219" s="132"/>
    </row>
    <row r="220" spans="1:13" s="38" customFormat="1" ht="11.25">
      <c r="A220" s="12">
        <v>1</v>
      </c>
      <c r="B220" s="16">
        <v>2</v>
      </c>
      <c r="C220" s="8">
        <v>3</v>
      </c>
      <c r="D220" s="9"/>
      <c r="E220" s="9"/>
      <c r="F220" s="17"/>
      <c r="G220" s="16">
        <v>4</v>
      </c>
      <c r="H220" s="16">
        <v>5</v>
      </c>
      <c r="I220" s="16">
        <v>6</v>
      </c>
      <c r="J220" s="16">
        <v>7</v>
      </c>
      <c r="K220" s="16">
        <v>8</v>
      </c>
      <c r="L220" s="16">
        <v>9</v>
      </c>
      <c r="M220" s="18">
        <v>10</v>
      </c>
    </row>
    <row r="221" spans="1:13" ht="12">
      <c r="A221" s="13"/>
      <c r="B221" s="15"/>
      <c r="C221" s="15"/>
      <c r="D221" s="5"/>
      <c r="E221" s="5"/>
      <c r="F221" s="5"/>
      <c r="G221" s="15"/>
      <c r="H221" s="15"/>
      <c r="I221" s="15"/>
      <c r="J221" s="15"/>
      <c r="K221" s="15"/>
      <c r="L221" s="15"/>
      <c r="M221" s="33"/>
    </row>
    <row r="222" spans="1:13" ht="12">
      <c r="A222" s="24">
        <v>750</v>
      </c>
      <c r="B222" s="68"/>
      <c r="C222" s="28" t="s">
        <v>11</v>
      </c>
      <c r="D222" s="52"/>
      <c r="E222" s="52"/>
      <c r="F222" s="52"/>
      <c r="G222" s="40">
        <f aca="true" t="shared" si="35" ref="G222:M222">SUM(G224:G224)</f>
        <v>283000</v>
      </c>
      <c r="H222" s="53">
        <f t="shared" si="35"/>
        <v>283000</v>
      </c>
      <c r="I222" s="53">
        <f t="shared" si="35"/>
        <v>0</v>
      </c>
      <c r="J222" s="53">
        <f t="shared" si="35"/>
        <v>283000</v>
      </c>
      <c r="K222" s="53">
        <f t="shared" si="35"/>
        <v>0</v>
      </c>
      <c r="L222" s="53">
        <f t="shared" si="35"/>
        <v>0</v>
      </c>
      <c r="M222" s="34">
        <f t="shared" si="35"/>
        <v>0</v>
      </c>
    </row>
    <row r="223" spans="1:13" ht="12">
      <c r="A223" s="24"/>
      <c r="B223" s="27"/>
      <c r="C223" s="15"/>
      <c r="D223" s="5"/>
      <c r="E223" s="5"/>
      <c r="F223" s="5"/>
      <c r="G223" s="79"/>
      <c r="H223" s="80"/>
      <c r="I223" s="40"/>
      <c r="J223" s="40"/>
      <c r="K223" s="40"/>
      <c r="L223" s="40"/>
      <c r="M223" s="33"/>
    </row>
    <row r="224" spans="1:13" ht="12.75" thickBot="1">
      <c r="A224" s="86"/>
      <c r="B224" s="77">
        <v>75011</v>
      </c>
      <c r="C224" s="75" t="s">
        <v>82</v>
      </c>
      <c r="D224" s="76"/>
      <c r="E224" s="76"/>
      <c r="F224" s="76"/>
      <c r="G224" s="84">
        <f>SUM(H224+M224)</f>
        <v>283000</v>
      </c>
      <c r="H224" s="85">
        <v>283000</v>
      </c>
      <c r="I224" s="39"/>
      <c r="J224" s="39">
        <v>283000</v>
      </c>
      <c r="K224" s="39"/>
      <c r="L224" s="39"/>
      <c r="M224" s="101"/>
    </row>
    <row r="225" spans="1:13" ht="12.75" thickTop="1">
      <c r="A225" s="24"/>
      <c r="B225" s="27"/>
      <c r="C225" s="15"/>
      <c r="D225" s="5"/>
      <c r="E225" s="5"/>
      <c r="F225" s="5"/>
      <c r="G225" s="40"/>
      <c r="H225" s="40"/>
      <c r="I225" s="40"/>
      <c r="J225" s="40"/>
      <c r="K225" s="40"/>
      <c r="L225" s="40"/>
      <c r="M225" s="33"/>
    </row>
    <row r="226" spans="1:13" ht="12">
      <c r="A226" s="24">
        <v>751</v>
      </c>
      <c r="B226" s="27"/>
      <c r="C226" s="15" t="s">
        <v>12</v>
      </c>
      <c r="D226" s="5"/>
      <c r="E226" s="5"/>
      <c r="F226" s="5"/>
      <c r="G226" s="40"/>
      <c r="H226" s="40"/>
      <c r="I226" s="40"/>
      <c r="J226" s="40"/>
      <c r="K226" s="40"/>
      <c r="L226" s="40"/>
      <c r="M226" s="33"/>
    </row>
    <row r="227" spans="1:13" ht="12">
      <c r="A227" s="24"/>
      <c r="B227" s="27"/>
      <c r="C227" s="15" t="s">
        <v>83</v>
      </c>
      <c r="D227" s="5"/>
      <c r="E227" s="5"/>
      <c r="F227" s="5"/>
      <c r="G227" s="40"/>
      <c r="H227" s="40"/>
      <c r="I227" s="40"/>
      <c r="J227" s="40"/>
      <c r="K227" s="40"/>
      <c r="L227" s="40"/>
      <c r="M227" s="33"/>
    </row>
    <row r="228" spans="1:13" ht="12">
      <c r="A228" s="24"/>
      <c r="B228" s="68"/>
      <c r="C228" s="28" t="s">
        <v>53</v>
      </c>
      <c r="D228" s="52"/>
      <c r="E228" s="52"/>
      <c r="F228" s="52"/>
      <c r="G228" s="53">
        <f aca="true" t="shared" si="36" ref="G228:M228">SUM(G231:G231)</f>
        <v>6460</v>
      </c>
      <c r="H228" s="53">
        <f t="shared" si="36"/>
        <v>6460</v>
      </c>
      <c r="I228" s="53">
        <f t="shared" si="36"/>
        <v>0</v>
      </c>
      <c r="J228" s="53">
        <f t="shared" si="36"/>
        <v>1063</v>
      </c>
      <c r="K228" s="53">
        <f t="shared" si="36"/>
        <v>0</v>
      </c>
      <c r="L228" s="53">
        <f t="shared" si="36"/>
        <v>0</v>
      </c>
      <c r="M228" s="34">
        <f t="shared" si="36"/>
        <v>0</v>
      </c>
    </row>
    <row r="229" spans="1:13" ht="12">
      <c r="A229" s="24"/>
      <c r="B229" s="27"/>
      <c r="C229" s="15"/>
      <c r="D229" s="5"/>
      <c r="E229" s="5"/>
      <c r="F229" s="5"/>
      <c r="G229" s="79"/>
      <c r="H229" s="80"/>
      <c r="I229" s="40"/>
      <c r="J229" s="40"/>
      <c r="K229" s="40"/>
      <c r="L229" s="40"/>
      <c r="M229" s="33"/>
    </row>
    <row r="230" spans="1:13" ht="12">
      <c r="A230" s="24"/>
      <c r="B230" s="27">
        <v>75101</v>
      </c>
      <c r="C230" s="15" t="s">
        <v>37</v>
      </c>
      <c r="D230" s="5"/>
      <c r="E230" s="5"/>
      <c r="F230" s="5"/>
      <c r="G230" s="82"/>
      <c r="H230" s="80"/>
      <c r="I230" s="40"/>
      <c r="J230" s="40"/>
      <c r="K230" s="40"/>
      <c r="L230" s="40"/>
      <c r="M230" s="33"/>
    </row>
    <row r="231" spans="1:13" ht="12.75" thickBot="1">
      <c r="A231" s="86"/>
      <c r="B231" s="77"/>
      <c r="C231" s="75" t="s">
        <v>38</v>
      </c>
      <c r="D231" s="76"/>
      <c r="E231" s="76"/>
      <c r="F231" s="76"/>
      <c r="G231" s="84">
        <f>SUM(H231+M231)</f>
        <v>6460</v>
      </c>
      <c r="H231" s="85">
        <v>6460</v>
      </c>
      <c r="I231" s="39"/>
      <c r="J231" s="39">
        <v>1063</v>
      </c>
      <c r="K231" s="39"/>
      <c r="L231" s="39"/>
      <c r="M231" s="101"/>
    </row>
    <row r="232" spans="1:13" ht="12.75" thickTop="1">
      <c r="A232" s="13"/>
      <c r="B232" s="27"/>
      <c r="C232" s="15"/>
      <c r="D232" s="5"/>
      <c r="E232" s="5"/>
      <c r="F232" s="5"/>
      <c r="G232" s="40"/>
      <c r="H232" s="40"/>
      <c r="I232" s="40"/>
      <c r="J232" s="40"/>
      <c r="K232" s="40"/>
      <c r="L232" s="40"/>
      <c r="M232" s="108"/>
    </row>
    <row r="233" spans="1:13" ht="12">
      <c r="A233" s="24">
        <v>754</v>
      </c>
      <c r="B233" s="27"/>
      <c r="C233" s="15" t="s">
        <v>30</v>
      </c>
      <c r="D233" s="5"/>
      <c r="E233" s="5"/>
      <c r="F233" s="5"/>
      <c r="G233" s="40"/>
      <c r="H233" s="40"/>
      <c r="I233" s="40"/>
      <c r="J233" s="40"/>
      <c r="K233" s="40"/>
      <c r="L233" s="40"/>
      <c r="M233" s="108"/>
    </row>
    <row r="234" spans="1:13" ht="12">
      <c r="A234" s="24"/>
      <c r="B234" s="68"/>
      <c r="C234" s="28" t="s">
        <v>31</v>
      </c>
      <c r="D234" s="52"/>
      <c r="E234" s="52"/>
      <c r="F234" s="52"/>
      <c r="G234" s="53">
        <f aca="true" t="shared" si="37" ref="G234:M234">SUM(G236)</f>
        <v>2000</v>
      </c>
      <c r="H234" s="53">
        <f t="shared" si="37"/>
        <v>2000</v>
      </c>
      <c r="I234" s="53">
        <f t="shared" si="37"/>
        <v>0</v>
      </c>
      <c r="J234" s="53">
        <f t="shared" si="37"/>
        <v>0</v>
      </c>
      <c r="K234" s="53">
        <f t="shared" si="37"/>
        <v>0</v>
      </c>
      <c r="L234" s="53">
        <f t="shared" si="37"/>
        <v>0</v>
      </c>
      <c r="M234" s="114">
        <f t="shared" si="37"/>
        <v>0</v>
      </c>
    </row>
    <row r="235" spans="1:13" ht="12">
      <c r="A235" s="13"/>
      <c r="B235" s="27"/>
      <c r="C235" s="15"/>
      <c r="D235" s="5"/>
      <c r="E235" s="5"/>
      <c r="F235" s="5"/>
      <c r="G235" s="40"/>
      <c r="H235" s="40"/>
      <c r="I235" s="40"/>
      <c r="J235" s="40"/>
      <c r="K235" s="40"/>
      <c r="L235" s="40"/>
      <c r="M235" s="108"/>
    </row>
    <row r="236" spans="1:13" ht="12.75" thickBot="1">
      <c r="A236" s="87"/>
      <c r="B236" s="77">
        <v>75414</v>
      </c>
      <c r="C236" s="75" t="s">
        <v>39</v>
      </c>
      <c r="D236" s="76"/>
      <c r="E236" s="76"/>
      <c r="F236" s="76"/>
      <c r="G236" s="39">
        <f>SUM(H236+M236)</f>
        <v>2000</v>
      </c>
      <c r="H236" s="39">
        <v>2000</v>
      </c>
      <c r="I236" s="39"/>
      <c r="J236" s="39"/>
      <c r="K236" s="39"/>
      <c r="L236" s="39"/>
      <c r="M236" s="115"/>
    </row>
    <row r="237" spans="1:13" ht="12.75" thickTop="1">
      <c r="A237" s="24"/>
      <c r="B237" s="27"/>
      <c r="C237" s="15"/>
      <c r="D237" s="5"/>
      <c r="E237" s="5"/>
      <c r="F237" s="5"/>
      <c r="G237" s="40"/>
      <c r="H237" s="40"/>
      <c r="I237" s="40"/>
      <c r="J237" s="40"/>
      <c r="K237" s="40"/>
      <c r="L237" s="40"/>
      <c r="M237" s="108"/>
    </row>
    <row r="238" spans="1:13" ht="12">
      <c r="A238" s="24">
        <v>852</v>
      </c>
      <c r="B238" s="68"/>
      <c r="C238" s="28" t="s">
        <v>98</v>
      </c>
      <c r="D238" s="52"/>
      <c r="E238" s="52"/>
      <c r="F238" s="52"/>
      <c r="G238" s="63">
        <f aca="true" t="shared" si="38" ref="G238:M238">SUM(G240:G249)</f>
        <v>2478000</v>
      </c>
      <c r="H238" s="63">
        <f t="shared" si="38"/>
        <v>2478000</v>
      </c>
      <c r="I238" s="63">
        <f t="shared" si="38"/>
        <v>80000</v>
      </c>
      <c r="J238" s="63">
        <f t="shared" si="38"/>
        <v>817000</v>
      </c>
      <c r="K238" s="63">
        <f t="shared" si="38"/>
        <v>0</v>
      </c>
      <c r="L238" s="63">
        <f t="shared" si="38"/>
        <v>0</v>
      </c>
      <c r="M238" s="34">
        <f t="shared" si="38"/>
        <v>0</v>
      </c>
    </row>
    <row r="239" spans="1:13" ht="12">
      <c r="A239" s="24"/>
      <c r="B239" s="27"/>
      <c r="C239" s="15"/>
      <c r="D239" s="5"/>
      <c r="E239" s="5"/>
      <c r="F239" s="5"/>
      <c r="G239" s="40"/>
      <c r="H239" s="40"/>
      <c r="I239" s="40"/>
      <c r="J239" s="40"/>
      <c r="K239" s="40"/>
      <c r="L239" s="40"/>
      <c r="M239" s="108"/>
    </row>
    <row r="240" spans="1:13" ht="12">
      <c r="A240" s="24"/>
      <c r="B240" s="27">
        <v>85203</v>
      </c>
      <c r="C240" s="15" t="s">
        <v>111</v>
      </c>
      <c r="D240" s="5"/>
      <c r="E240" s="5"/>
      <c r="F240" s="5"/>
      <c r="G240" s="40">
        <f>SUM(H240+M240)</f>
        <v>80000</v>
      </c>
      <c r="H240" s="40">
        <v>80000</v>
      </c>
      <c r="I240" s="40">
        <v>80000</v>
      </c>
      <c r="J240" s="40"/>
      <c r="K240" s="40"/>
      <c r="L240" s="40"/>
      <c r="M240" s="108"/>
    </row>
    <row r="241" spans="1:13" ht="12">
      <c r="A241" s="24"/>
      <c r="B241" s="27">
        <v>85213</v>
      </c>
      <c r="C241" s="15" t="s">
        <v>1</v>
      </c>
      <c r="D241" s="5"/>
      <c r="E241" s="5"/>
      <c r="F241" s="5"/>
      <c r="G241" s="40"/>
      <c r="H241" s="40"/>
      <c r="I241" s="40"/>
      <c r="J241" s="40"/>
      <c r="K241" s="40"/>
      <c r="L241" s="40"/>
      <c r="M241" s="108"/>
    </row>
    <row r="242" spans="1:13" ht="12">
      <c r="A242" s="24"/>
      <c r="B242" s="27"/>
      <c r="C242" s="15" t="s">
        <v>2</v>
      </c>
      <c r="D242" s="5"/>
      <c r="E242" s="5"/>
      <c r="F242" s="5"/>
      <c r="G242" s="40"/>
      <c r="H242" s="40"/>
      <c r="I242" s="40"/>
      <c r="J242" s="40"/>
      <c r="K242" s="40"/>
      <c r="L242" s="40"/>
      <c r="M242" s="108"/>
    </row>
    <row r="243" spans="1:13" ht="12">
      <c r="A243" s="24"/>
      <c r="B243" s="27"/>
      <c r="C243" s="15" t="s">
        <v>0</v>
      </c>
      <c r="D243" s="5"/>
      <c r="E243" s="5"/>
      <c r="F243" s="5"/>
      <c r="G243" s="40">
        <f>SUM(H243+M243)</f>
        <v>82000</v>
      </c>
      <c r="H243" s="40">
        <v>82000</v>
      </c>
      <c r="I243" s="40"/>
      <c r="J243" s="40"/>
      <c r="K243" s="40"/>
      <c r="L243" s="40"/>
      <c r="M243" s="108"/>
    </row>
    <row r="244" spans="1:13" ht="12">
      <c r="A244" s="24"/>
      <c r="B244" s="27">
        <v>85214</v>
      </c>
      <c r="C244" s="15" t="s">
        <v>68</v>
      </c>
      <c r="D244" s="5"/>
      <c r="E244" s="5"/>
      <c r="F244" s="5"/>
      <c r="G244" s="40"/>
      <c r="H244" s="40"/>
      <c r="I244" s="40"/>
      <c r="J244" s="40"/>
      <c r="K244" s="40"/>
      <c r="L244" s="40"/>
      <c r="M244" s="108"/>
    </row>
    <row r="245" spans="1:13" ht="12">
      <c r="A245" s="24"/>
      <c r="B245" s="27"/>
      <c r="C245" s="15" t="s">
        <v>69</v>
      </c>
      <c r="D245" s="5"/>
      <c r="E245" s="5"/>
      <c r="F245" s="5"/>
      <c r="G245" s="40">
        <f>SUM(H245+M245)</f>
        <v>1475000</v>
      </c>
      <c r="H245" s="40">
        <v>1475000</v>
      </c>
      <c r="I245" s="40"/>
      <c r="J245" s="40">
        <v>187000</v>
      </c>
      <c r="K245" s="40"/>
      <c r="L245" s="40"/>
      <c r="M245" s="108"/>
    </row>
    <row r="246" spans="1:13" ht="12">
      <c r="A246" s="24"/>
      <c r="B246" s="27">
        <v>85216</v>
      </c>
      <c r="C246" s="15" t="s">
        <v>41</v>
      </c>
      <c r="D246" s="5"/>
      <c r="E246" s="5"/>
      <c r="F246" s="5"/>
      <c r="G246" s="40">
        <f>SUM(H246+M246)</f>
        <v>197000</v>
      </c>
      <c r="H246" s="40">
        <v>197000</v>
      </c>
      <c r="I246" s="40"/>
      <c r="J246" s="40"/>
      <c r="K246" s="40"/>
      <c r="L246" s="40"/>
      <c r="M246" s="108"/>
    </row>
    <row r="247" spans="1:13" ht="12">
      <c r="A247" s="24"/>
      <c r="B247" s="27">
        <v>85219</v>
      </c>
      <c r="C247" s="15" t="s">
        <v>136</v>
      </c>
      <c r="D247" s="5"/>
      <c r="E247" s="5"/>
      <c r="F247" s="5"/>
      <c r="G247" s="40">
        <f>SUM(H247+M247)</f>
        <v>520000</v>
      </c>
      <c r="H247" s="40">
        <v>520000</v>
      </c>
      <c r="I247" s="40"/>
      <c r="J247" s="40">
        <v>510000</v>
      </c>
      <c r="K247" s="40"/>
      <c r="L247" s="40"/>
      <c r="M247" s="108"/>
    </row>
    <row r="248" spans="1:13" ht="12">
      <c r="A248" s="24"/>
      <c r="B248" s="27">
        <v>85228</v>
      </c>
      <c r="C248" s="15" t="s">
        <v>110</v>
      </c>
      <c r="D248" s="5"/>
      <c r="E248" s="5"/>
      <c r="F248" s="5"/>
      <c r="G248" s="40"/>
      <c r="H248" s="40"/>
      <c r="I248" s="40"/>
      <c r="J248" s="40"/>
      <c r="K248" s="40"/>
      <c r="L248" s="40"/>
      <c r="M248" s="108"/>
    </row>
    <row r="249" spans="1:13" ht="12.75" thickBot="1">
      <c r="A249" s="73"/>
      <c r="B249" s="77"/>
      <c r="C249" s="75" t="s">
        <v>109</v>
      </c>
      <c r="D249" s="76"/>
      <c r="E249" s="76"/>
      <c r="F249" s="76"/>
      <c r="G249" s="84">
        <f>SUM(H249+M249)</f>
        <v>124000</v>
      </c>
      <c r="H249" s="39">
        <v>124000</v>
      </c>
      <c r="I249" s="39"/>
      <c r="J249" s="39">
        <v>120000</v>
      </c>
      <c r="K249" s="39"/>
      <c r="L249" s="39"/>
      <c r="M249" s="115"/>
    </row>
    <row r="250" spans="1:13" ht="12.75" thickTop="1">
      <c r="A250" s="24"/>
      <c r="B250" s="27"/>
      <c r="C250" s="15"/>
      <c r="D250" s="5"/>
      <c r="E250" s="5"/>
      <c r="F250" s="5"/>
      <c r="G250" s="40"/>
      <c r="H250" s="40"/>
      <c r="I250" s="40"/>
      <c r="J250" s="40"/>
      <c r="K250" s="40"/>
      <c r="L250" s="40"/>
      <c r="M250" s="108"/>
    </row>
    <row r="251" spans="1:13" ht="12">
      <c r="A251" s="24">
        <v>900</v>
      </c>
      <c r="B251" s="27"/>
      <c r="C251" s="15" t="s">
        <v>17</v>
      </c>
      <c r="D251" s="5"/>
      <c r="E251" s="5"/>
      <c r="F251" s="5"/>
      <c r="G251" s="40"/>
      <c r="H251" s="40"/>
      <c r="I251" s="40"/>
      <c r="J251" s="40"/>
      <c r="K251" s="40"/>
      <c r="L251" s="40"/>
      <c r="M251" s="108"/>
    </row>
    <row r="252" spans="1:13" ht="12">
      <c r="A252" s="24"/>
      <c r="B252" s="68"/>
      <c r="C252" s="28" t="s">
        <v>99</v>
      </c>
      <c r="D252" s="52"/>
      <c r="E252" s="52"/>
      <c r="F252" s="52"/>
      <c r="G252" s="53">
        <f>SUM(G254)</f>
        <v>146434</v>
      </c>
      <c r="H252" s="53">
        <f aca="true" t="shared" si="39" ref="H252:M252">SUM(H254)</f>
        <v>146434</v>
      </c>
      <c r="I252" s="53">
        <f t="shared" si="39"/>
        <v>0</v>
      </c>
      <c r="J252" s="53">
        <f t="shared" si="39"/>
        <v>0</v>
      </c>
      <c r="K252" s="53">
        <f t="shared" si="39"/>
        <v>0</v>
      </c>
      <c r="L252" s="53">
        <f t="shared" si="39"/>
        <v>0</v>
      </c>
      <c r="M252" s="34">
        <f t="shared" si="39"/>
        <v>0</v>
      </c>
    </row>
    <row r="253" spans="1:13" ht="12">
      <c r="A253" s="24"/>
      <c r="B253" s="27"/>
      <c r="C253" s="15"/>
      <c r="D253" s="5"/>
      <c r="E253" s="5"/>
      <c r="F253" s="5"/>
      <c r="G253" s="40"/>
      <c r="H253" s="40"/>
      <c r="I253" s="40"/>
      <c r="J253" s="40"/>
      <c r="K253" s="40"/>
      <c r="L253" s="40"/>
      <c r="M253" s="108"/>
    </row>
    <row r="254" spans="1:13" ht="12.75" thickBot="1">
      <c r="A254" s="25"/>
      <c r="B254" s="26">
        <v>90015</v>
      </c>
      <c r="C254" s="29" t="s">
        <v>43</v>
      </c>
      <c r="D254" s="14"/>
      <c r="E254" s="14"/>
      <c r="F254" s="14"/>
      <c r="G254" s="56">
        <f>SUM(H254+M254)</f>
        <v>146434</v>
      </c>
      <c r="H254" s="56">
        <v>146434</v>
      </c>
      <c r="I254" s="56"/>
      <c r="J254" s="56"/>
      <c r="K254" s="56"/>
      <c r="L254" s="56"/>
      <c r="M254" s="116"/>
    </row>
    <row r="255" spans="1:13" ht="12">
      <c r="A255" s="13"/>
      <c r="B255" s="15"/>
      <c r="C255" s="15"/>
      <c r="D255" s="5"/>
      <c r="E255" s="5"/>
      <c r="F255" s="5"/>
      <c r="G255" s="15"/>
      <c r="H255" s="15"/>
      <c r="I255" s="15"/>
      <c r="J255" s="15"/>
      <c r="K255" s="15"/>
      <c r="L255" s="15"/>
      <c r="M255" s="108"/>
    </row>
    <row r="256" spans="1:13" s="45" customFormat="1" ht="12.75">
      <c r="A256" s="41"/>
      <c r="B256" s="44"/>
      <c r="C256" s="49" t="s">
        <v>56</v>
      </c>
      <c r="D256" s="50"/>
      <c r="E256" s="50"/>
      <c r="F256" s="50"/>
      <c r="G256" s="67">
        <f aca="true" t="shared" si="40" ref="G256:M256">SUM(G222+G228+G234+G238+G252)</f>
        <v>2915894</v>
      </c>
      <c r="H256" s="67">
        <f t="shared" si="40"/>
        <v>2915894</v>
      </c>
      <c r="I256" s="67">
        <f t="shared" si="40"/>
        <v>80000</v>
      </c>
      <c r="J256" s="67">
        <f t="shared" si="40"/>
        <v>1101063</v>
      </c>
      <c r="K256" s="67">
        <f t="shared" si="40"/>
        <v>0</v>
      </c>
      <c r="L256" s="67">
        <f t="shared" si="40"/>
        <v>0</v>
      </c>
      <c r="M256" s="110">
        <f t="shared" si="40"/>
        <v>0</v>
      </c>
    </row>
    <row r="257" spans="1:13" ht="12.75" thickBot="1">
      <c r="A257" s="118"/>
      <c r="B257" s="29"/>
      <c r="C257" s="29"/>
      <c r="D257" s="14"/>
      <c r="E257" s="14"/>
      <c r="F257" s="14"/>
      <c r="G257" s="29"/>
      <c r="H257" s="29"/>
      <c r="I257" s="29"/>
      <c r="J257" s="29"/>
      <c r="K257" s="29"/>
      <c r="L257" s="29"/>
      <c r="M257" s="116"/>
    </row>
    <row r="258" spans="1:13" ht="15">
      <c r="A258" s="133" t="s">
        <v>123</v>
      </c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</row>
    <row r="259" spans="1:13" ht="15">
      <c r="A259" s="133" t="s">
        <v>124</v>
      </c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</row>
    <row r="260" spans="1:13" s="36" customFormat="1" ht="15.75" thickBo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104" t="s">
        <v>84</v>
      </c>
    </row>
    <row r="261" spans="1:13" s="103" customFormat="1" ht="12.75">
      <c r="A261" s="137" t="s">
        <v>6</v>
      </c>
      <c r="B261" s="125" t="s">
        <v>20</v>
      </c>
      <c r="C261" s="127" t="s">
        <v>21</v>
      </c>
      <c r="D261" s="128"/>
      <c r="E261" s="128"/>
      <c r="F261" s="129"/>
      <c r="G261" s="125" t="s">
        <v>5</v>
      </c>
      <c r="H261" s="144" t="s">
        <v>45</v>
      </c>
      <c r="I261" s="145"/>
      <c r="J261" s="145"/>
      <c r="K261" s="145"/>
      <c r="L261" s="145"/>
      <c r="M261" s="139"/>
    </row>
    <row r="262" spans="1:13" s="103" customFormat="1" ht="12.75">
      <c r="A262" s="138"/>
      <c r="B262" s="126"/>
      <c r="C262" s="130"/>
      <c r="D262" s="119"/>
      <c r="E262" s="119"/>
      <c r="F262" s="120"/>
      <c r="G262" s="126"/>
      <c r="H262" s="140" t="s">
        <v>120</v>
      </c>
      <c r="I262" s="142" t="s">
        <v>46</v>
      </c>
      <c r="J262" s="142"/>
      <c r="K262" s="142"/>
      <c r="L262" s="142"/>
      <c r="M262" s="131" t="s">
        <v>119</v>
      </c>
    </row>
    <row r="263" spans="1:13" s="103" customFormat="1" ht="57.75" customHeight="1" thickBot="1">
      <c r="A263" s="138"/>
      <c r="B263" s="126"/>
      <c r="C263" s="130"/>
      <c r="D263" s="119"/>
      <c r="E263" s="119"/>
      <c r="F263" s="120"/>
      <c r="G263" s="126"/>
      <c r="H263" s="141"/>
      <c r="I263" s="102" t="s">
        <v>47</v>
      </c>
      <c r="J263" s="102" t="s">
        <v>121</v>
      </c>
      <c r="K263" s="102" t="s">
        <v>117</v>
      </c>
      <c r="L263" s="102" t="s">
        <v>118</v>
      </c>
      <c r="M263" s="132"/>
    </row>
    <row r="264" spans="1:13" s="38" customFormat="1" ht="11.25">
      <c r="A264" s="12">
        <v>1</v>
      </c>
      <c r="B264" s="16">
        <v>2</v>
      </c>
      <c r="C264" s="8">
        <v>3</v>
      </c>
      <c r="D264" s="9"/>
      <c r="E264" s="9"/>
      <c r="F264" s="17"/>
      <c r="G264" s="16">
        <v>4</v>
      </c>
      <c r="H264" s="16">
        <v>5</v>
      </c>
      <c r="I264" s="16">
        <v>6</v>
      </c>
      <c r="J264" s="16">
        <v>7</v>
      </c>
      <c r="K264" s="16">
        <v>8</v>
      </c>
      <c r="L264" s="16">
        <v>9</v>
      </c>
      <c r="M264" s="18">
        <v>10</v>
      </c>
    </row>
    <row r="265" spans="1:13" ht="12">
      <c r="A265" s="24"/>
      <c r="B265" s="27"/>
      <c r="C265" s="15"/>
      <c r="D265" s="5"/>
      <c r="E265" s="5"/>
      <c r="F265" s="5"/>
      <c r="G265" s="40"/>
      <c r="H265" s="40"/>
      <c r="I265" s="40"/>
      <c r="J265" s="40"/>
      <c r="K265" s="40"/>
      <c r="L265" s="40"/>
      <c r="M265" s="33"/>
    </row>
    <row r="266" spans="1:13" ht="12">
      <c r="A266" s="24">
        <v>600</v>
      </c>
      <c r="B266" s="68"/>
      <c r="C266" s="28" t="s">
        <v>7</v>
      </c>
      <c r="D266" s="52"/>
      <c r="E266" s="52"/>
      <c r="F266" s="52"/>
      <c r="G266" s="53">
        <f aca="true" t="shared" si="41" ref="G266:M266">SUM(G268)</f>
        <v>831500</v>
      </c>
      <c r="H266" s="53">
        <f t="shared" si="41"/>
        <v>831500</v>
      </c>
      <c r="I266" s="53">
        <f t="shared" si="41"/>
        <v>0</v>
      </c>
      <c r="J266" s="53">
        <f t="shared" si="41"/>
        <v>0</v>
      </c>
      <c r="K266" s="53">
        <f t="shared" si="41"/>
        <v>0</v>
      </c>
      <c r="L266" s="53">
        <f t="shared" si="41"/>
        <v>0</v>
      </c>
      <c r="M266" s="34">
        <f t="shared" si="41"/>
        <v>0</v>
      </c>
    </row>
    <row r="267" spans="1:13" ht="12">
      <c r="A267" s="24"/>
      <c r="B267" s="88"/>
      <c r="C267" s="5"/>
      <c r="D267" s="5"/>
      <c r="E267" s="5"/>
      <c r="F267" s="5"/>
      <c r="G267" s="40"/>
      <c r="H267" s="40"/>
      <c r="I267" s="40"/>
      <c r="J267" s="40"/>
      <c r="K267" s="40"/>
      <c r="L267" s="40"/>
      <c r="M267" s="33"/>
    </row>
    <row r="268" spans="1:13" ht="12.75" thickBot="1">
      <c r="A268" s="25"/>
      <c r="B268" s="91">
        <v>60014</v>
      </c>
      <c r="C268" s="14" t="s">
        <v>44</v>
      </c>
      <c r="D268" s="14"/>
      <c r="E268" s="14"/>
      <c r="F268" s="14"/>
      <c r="G268" s="56">
        <f>SUM(H268+M268)</f>
        <v>831500</v>
      </c>
      <c r="H268" s="56">
        <v>831500</v>
      </c>
      <c r="I268" s="56"/>
      <c r="J268" s="56"/>
      <c r="K268" s="56"/>
      <c r="L268" s="56"/>
      <c r="M268" s="35"/>
    </row>
    <row r="269" spans="1:13" ht="12">
      <c r="A269" s="13" t="s">
        <v>4</v>
      </c>
      <c r="B269" s="15"/>
      <c r="C269" s="5"/>
      <c r="D269" s="5"/>
      <c r="E269" s="5"/>
      <c r="F269" s="5"/>
      <c r="G269" s="40"/>
      <c r="H269" s="40"/>
      <c r="I269" s="40"/>
      <c r="J269" s="40"/>
      <c r="K269" s="40"/>
      <c r="L269" s="40"/>
      <c r="M269" s="33"/>
    </row>
    <row r="270" spans="1:13" s="45" customFormat="1" ht="12.75">
      <c r="A270" s="41"/>
      <c r="B270" s="49" t="s">
        <v>56</v>
      </c>
      <c r="C270" s="42"/>
      <c r="D270" s="42"/>
      <c r="E270" s="42"/>
      <c r="F270" s="42"/>
      <c r="G270" s="67">
        <f aca="true" t="shared" si="42" ref="G270:M270">SUM(G266)</f>
        <v>831500</v>
      </c>
      <c r="H270" s="67">
        <f t="shared" si="42"/>
        <v>831500</v>
      </c>
      <c r="I270" s="67">
        <f t="shared" si="42"/>
        <v>0</v>
      </c>
      <c r="J270" s="67">
        <f t="shared" si="42"/>
        <v>0</v>
      </c>
      <c r="K270" s="67">
        <f t="shared" si="42"/>
        <v>0</v>
      </c>
      <c r="L270" s="67">
        <f t="shared" si="42"/>
        <v>0</v>
      </c>
      <c r="M270" s="110">
        <f t="shared" si="42"/>
        <v>0</v>
      </c>
    </row>
    <row r="271" spans="1:13" ht="12.75" thickBot="1">
      <c r="A271" s="118"/>
      <c r="B271" s="29"/>
      <c r="C271" s="14"/>
      <c r="D271" s="14"/>
      <c r="E271" s="14"/>
      <c r="F271" s="14"/>
      <c r="G271" s="56"/>
      <c r="H271" s="56"/>
      <c r="I271" s="56"/>
      <c r="J271" s="56"/>
      <c r="K271" s="56"/>
      <c r="L271" s="56"/>
      <c r="M271" s="35"/>
    </row>
  </sheetData>
  <mergeCells count="44">
    <mergeCell ref="G66:G68"/>
    <mergeCell ref="H67:H68"/>
    <mergeCell ref="M67:M68"/>
    <mergeCell ref="H66:M66"/>
    <mergeCell ref="I67:L67"/>
    <mergeCell ref="C5:F7"/>
    <mergeCell ref="B5:B7"/>
    <mergeCell ref="A66:A68"/>
    <mergeCell ref="B66:B68"/>
    <mergeCell ref="C66:F68"/>
    <mergeCell ref="A2:M2"/>
    <mergeCell ref="A3:M3"/>
    <mergeCell ref="A63:M63"/>
    <mergeCell ref="A64:M64"/>
    <mergeCell ref="C40:F40"/>
    <mergeCell ref="I6:L6"/>
    <mergeCell ref="H5:M5"/>
    <mergeCell ref="M6:M7"/>
    <mergeCell ref="H6:H7"/>
    <mergeCell ref="G5:G7"/>
    <mergeCell ref="A214:M214"/>
    <mergeCell ref="A215:M215"/>
    <mergeCell ref="A217:A219"/>
    <mergeCell ref="B217:B219"/>
    <mergeCell ref="C217:F219"/>
    <mergeCell ref="G217:G219"/>
    <mergeCell ref="M218:M219"/>
    <mergeCell ref="H217:M217"/>
    <mergeCell ref="I218:L218"/>
    <mergeCell ref="H218:H219"/>
    <mergeCell ref="A261:A263"/>
    <mergeCell ref="B261:B263"/>
    <mergeCell ref="C261:F263"/>
    <mergeCell ref="G261:G263"/>
    <mergeCell ref="L1:M1"/>
    <mergeCell ref="H261:M261"/>
    <mergeCell ref="H262:H263"/>
    <mergeCell ref="I262:L262"/>
    <mergeCell ref="M262:M263"/>
    <mergeCell ref="A258:M258"/>
    <mergeCell ref="A259:M259"/>
    <mergeCell ref="C104:F104"/>
    <mergeCell ref="C153:F153"/>
    <mergeCell ref="C203:F203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89" r:id="rId1"/>
  <headerFooter alignWithMargins="0">
    <oddFooter>&amp;R&amp;P</oddFooter>
  </headerFooter>
  <rowBreaks count="7" manualBreakCount="7">
    <brk id="39" max="10" man="1"/>
    <brk id="62" max="10" man="1"/>
    <brk id="103" max="10" man="1"/>
    <brk id="152" max="10" man="1"/>
    <brk id="202" max="10" man="1"/>
    <brk id="213" max="10" man="1"/>
    <brk id="2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2</dc:title>
  <dc:subject/>
  <dc:creator>Wydział FN</dc:creator>
  <cp:keywords/>
  <dc:description/>
  <cp:lastModifiedBy>User</cp:lastModifiedBy>
  <cp:lastPrinted>2004-03-09T14:29:42Z</cp:lastPrinted>
  <dcterms:created xsi:type="dcterms:W3CDTF">2001-05-16T07:18:04Z</dcterms:created>
  <dcterms:modified xsi:type="dcterms:W3CDTF">2004-03-09T14:33:51Z</dcterms:modified>
  <cp:category/>
  <cp:version/>
  <cp:contentType/>
  <cp:contentStatus/>
</cp:coreProperties>
</file>