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2 - wydatki" sheetId="1" r:id="rId1"/>
  </sheets>
  <definedNames/>
  <calcPr fullCalcOnLoad="1" fullPrecision="0"/>
</workbook>
</file>

<file path=xl/sharedStrings.xml><?xml version="1.0" encoding="utf-8"?>
<sst xmlns="http://schemas.openxmlformats.org/spreadsheetml/2006/main" count="235" uniqueCount="127">
  <si>
    <t xml:space="preserve"> </t>
  </si>
  <si>
    <t>(w zł)</t>
  </si>
  <si>
    <t>Plan</t>
  </si>
  <si>
    <t>Wykonanie</t>
  </si>
  <si>
    <t>Dział</t>
  </si>
  <si>
    <t>TRANSPORT I ŁĄCZNOŚĆ</t>
  </si>
  <si>
    <t>GOSPODARKA MIESZKANIOWA</t>
  </si>
  <si>
    <t>DZIAŁALNOŚĆ USŁUGOWA</t>
  </si>
  <si>
    <t>ADMINISTRACJA PUBLICZNA</t>
  </si>
  <si>
    <t>URZĘDY NACZELNYCH ORGANÓW WŁADZY</t>
  </si>
  <si>
    <t>RÓŻNE ROZLICZENIA</t>
  </si>
  <si>
    <t>OŚWIATA I WYCHOWANIE</t>
  </si>
  <si>
    <t>OCHRONA ZDROWIA</t>
  </si>
  <si>
    <t>OPIEKA SPOŁECZNA</t>
  </si>
  <si>
    <t>EDUKACYJNA OPIEKA WYCHOWAWCZA</t>
  </si>
  <si>
    <t>KULTURA I OCHRONA DZIEDZICTWA</t>
  </si>
  <si>
    <t>NARODOWEGO</t>
  </si>
  <si>
    <t>Rozdział</t>
  </si>
  <si>
    <t>Treść</t>
  </si>
  <si>
    <t>WYTWARZANIE I ZAOPATRYWANIE W ENERGIĘ</t>
  </si>
  <si>
    <t>ELEKTRYCZNĄ, GAZ I WODĘ</t>
  </si>
  <si>
    <t>Dostarczanie wody</t>
  </si>
  <si>
    <t>Dostarczanie paliw gazowych</t>
  </si>
  <si>
    <t>Pozostała działalność</t>
  </si>
  <si>
    <t>Gospodarka gruntami i nieruchomościami</t>
  </si>
  <si>
    <t>Opracowania geodezyjne i kartograficzne</t>
  </si>
  <si>
    <t>BEZPIECZEŃSTWO PUBLICZNE I OCHRONA</t>
  </si>
  <si>
    <t>PRZECIWPOŻAROWA</t>
  </si>
  <si>
    <t>Straż Miejska</t>
  </si>
  <si>
    <t>Część podstawowa subwencji ogólnej dla gminy</t>
  </si>
  <si>
    <t>Szkoły podstawowe</t>
  </si>
  <si>
    <t>Gimnazja</t>
  </si>
  <si>
    <t>Dodatki mieszkaniowe</t>
  </si>
  <si>
    <t>Usługi opiekuńcze i specjalistyczne usługi opiek.</t>
  </si>
  <si>
    <t>ŚRODOWISKA</t>
  </si>
  <si>
    <t>Gospodarka odpadami</t>
  </si>
  <si>
    <t>Urzędy naczelnych organów władzy państwowej,</t>
  </si>
  <si>
    <t>kontroli i ochrony prawa</t>
  </si>
  <si>
    <t>Obrona cywilna</t>
  </si>
  <si>
    <t>Zasiłki rodzinne, pielęgnacyjne i wychowawcze</t>
  </si>
  <si>
    <t>GOSPODARKA KOMUNALNA I OCHRONA</t>
  </si>
  <si>
    <t>Oświetlenie ulic, placów i dróg</t>
  </si>
  <si>
    <t>5:4</t>
  </si>
  <si>
    <t>Drogi publiczne powiatowe</t>
  </si>
  <si>
    <t>A.2.1. Zestawienie zbiorcze według działów klasyfikacji budżetowej.</t>
  </si>
  <si>
    <t>z tego:</t>
  </si>
  <si>
    <t>wydatki</t>
  </si>
  <si>
    <t>w tym:</t>
  </si>
  <si>
    <t>Stopień</t>
  </si>
  <si>
    <t>bieżące</t>
  </si>
  <si>
    <t>dotacje</t>
  </si>
  <si>
    <t>wynagrodzenia</t>
  </si>
  <si>
    <t>majątkowe</t>
  </si>
  <si>
    <t>realizacji</t>
  </si>
  <si>
    <t>i pochodne</t>
  </si>
  <si>
    <t>4:3</t>
  </si>
  <si>
    <t>w złotych</t>
  </si>
  <si>
    <t>010</t>
  </si>
  <si>
    <t>ROLNICTWO I ŁOWIECTWO</t>
  </si>
  <si>
    <t>400</t>
  </si>
  <si>
    <t>TURYSTYKA</t>
  </si>
  <si>
    <t xml:space="preserve">URZĘDY NACZELNYCH ORGANÓW WŁADZY </t>
  </si>
  <si>
    <t>PAŃSTWOWEJ, KONTROLI I OCHRONY</t>
  </si>
  <si>
    <t>PRAWA ORAZ SĄDOWNICTWA</t>
  </si>
  <si>
    <t>OBSŁUGA DŁUGU PUBLICZNEGO</t>
  </si>
  <si>
    <t>KULTURA FIZYCZNA I SPORT</t>
  </si>
  <si>
    <t>OGÓŁEM</t>
  </si>
  <si>
    <t>A.2.2. Zestawienie wydatków związanych z realizacją zadań własnych według działów i rozdziałów klasyfikacji budżetowej.</t>
  </si>
  <si>
    <t>Lokalny transport zbiorowy</t>
  </si>
  <si>
    <t>Drogi publiczne gminne</t>
  </si>
  <si>
    <t>Zadania w zakresie upowszechniania turystyki</t>
  </si>
  <si>
    <t>Plany zagospodarowania przestrzennego</t>
  </si>
  <si>
    <t>należności budżetowych</t>
  </si>
  <si>
    <t>Obsługa papierów wartościowych, kredytów</t>
  </si>
  <si>
    <t>i pożyczek jednostek samorządu terytorialnego</t>
  </si>
  <si>
    <t>Rezerwa ogólna i celowa</t>
  </si>
  <si>
    <t>Przedszkola przy szkołach podstawowych</t>
  </si>
  <si>
    <t>Dowożenie uczniów do szkół</t>
  </si>
  <si>
    <t>Programy polityki zdrowotnej</t>
  </si>
  <si>
    <t>Przeciwdziałanie alkoholizmowi</t>
  </si>
  <si>
    <t xml:space="preserve">Zasiłki i pomoc w naturze oraz składki na </t>
  </si>
  <si>
    <t>ubezpieczenia społeczne</t>
  </si>
  <si>
    <t>Usługi opiekuńcze i specjalistyczne</t>
  </si>
  <si>
    <t>usługi opiekuńcze</t>
  </si>
  <si>
    <t>Pomoc dla repatriantów</t>
  </si>
  <si>
    <t>Przedszkola</t>
  </si>
  <si>
    <t>Przedszkola specjalne</t>
  </si>
  <si>
    <t>Kolonie i obozy oraz inne formy wypoczynku</t>
  </si>
  <si>
    <t>dzieci i młodzieży szkolnej</t>
  </si>
  <si>
    <t>Kolonie i obozy dla młodzieży polonijnej w kraju</t>
  </si>
  <si>
    <t>Gospodarka ściekowa i ochrona wód</t>
  </si>
  <si>
    <t>Oczyszczanie miast i wsi</t>
  </si>
  <si>
    <t>Domy i ośrodki kultury, świetlice i kluby</t>
  </si>
  <si>
    <t>Ochrona i konserwacja zabytków</t>
  </si>
  <si>
    <t>Obiekty sportowe</t>
  </si>
  <si>
    <t>Zadania w zakresie kultury fizycznej i sportu</t>
  </si>
  <si>
    <t>Urzędy wojewódzkie</t>
  </si>
  <si>
    <t xml:space="preserve">PAŃSTWOWEJ, KONTROLI I OCHRONY </t>
  </si>
  <si>
    <t>Składki na ubezpieczenia zdrowotne opłacane za</t>
  </si>
  <si>
    <t>osoby pobierające niektóre świadczenia</t>
  </si>
  <si>
    <t>01030</t>
  </si>
  <si>
    <t>Izby rolnicze</t>
  </si>
  <si>
    <t>Pobór podatków, opłat i nie podatkowych</t>
  </si>
  <si>
    <t>Utrzymanie zieleni w gminie</t>
  </si>
  <si>
    <t>Ośrodki wsparcia</t>
  </si>
  <si>
    <t>01002</t>
  </si>
  <si>
    <t>Ośrodki doradztwa rolniczego</t>
  </si>
  <si>
    <t>Urzędy naczelnych i centralnych organów</t>
  </si>
  <si>
    <t>administracji rządowej</t>
  </si>
  <si>
    <t>Referenda ogólnokrajowe i konstytucyjne</t>
  </si>
  <si>
    <t>Pozostała działalność (promocja i informacja)</t>
  </si>
  <si>
    <t>Komisje egzaminacyjne</t>
  </si>
  <si>
    <t>Dokształcanie i doskonalenie nauczycieli</t>
  </si>
  <si>
    <t>Ochotnicze Hufce Pracy</t>
  </si>
  <si>
    <t>Pozostała działalność - wydatki na ZFŚS dla przedszkoli</t>
  </si>
  <si>
    <t>A.2. Zestawienie wykonania wydatków budżetu Gminy Police za rok 2003.</t>
  </si>
  <si>
    <t>Rady gmin</t>
  </si>
  <si>
    <t>Urzędy gmin</t>
  </si>
  <si>
    <t>Usuwanie skutków klęsk żywiołowych</t>
  </si>
  <si>
    <t>Żłobki</t>
  </si>
  <si>
    <t>A.2.3. Zestawienie wydatków związanych z realizacją zadań zleconych z zakresu administracji rządowej i innych zadań zleconych gminie 
          ustawami według działów i rozdziałów klasyfikacji budżetowej.</t>
  </si>
  <si>
    <t>A.2.4. Zestawienie wydatków związanych z realizacją zadań z zakresu właściwości powiatu przejętych w drodze porozumienia 
          według działów i rozdziałów klasyfikacji budżetowej</t>
  </si>
  <si>
    <t>Zakłady gospodarki komunalnej i mieszkaniowej</t>
  </si>
  <si>
    <t>Ośrodki pomocy społecznej</t>
  </si>
  <si>
    <t>Komendy powiatowe Policji</t>
  </si>
  <si>
    <t>Ochotnicze straże pożarne</t>
  </si>
  <si>
    <t>Biblioteki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</si>
</sst>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#,##0\ &quot;zł&quot;"/>
    <numFmt numFmtId="170" formatCode="#,##0.0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u val="single"/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Continuous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8" fillId="0" borderId="1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9" fontId="6" fillId="0" borderId="13" xfId="19" applyFont="1" applyBorder="1" applyAlignment="1">
      <alignment/>
    </xf>
    <xf numFmtId="9" fontId="6" fillId="0" borderId="6" xfId="19" applyFont="1" applyBorder="1" applyAlignment="1">
      <alignment/>
    </xf>
    <xf numFmtId="9" fontId="0" fillId="0" borderId="13" xfId="19" applyFont="1" applyBorder="1" applyAlignment="1">
      <alignment/>
    </xf>
    <xf numFmtId="9" fontId="6" fillId="0" borderId="7" xfId="19" applyFont="1" applyBorder="1" applyAlignment="1">
      <alignment/>
    </xf>
    <xf numFmtId="9" fontId="0" fillId="0" borderId="6" xfId="19" applyBorder="1" applyAlignment="1">
      <alignment/>
    </xf>
    <xf numFmtId="9" fontId="6" fillId="0" borderId="23" xfId="19" applyFont="1" applyBorder="1" applyAlignment="1">
      <alignment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49" fontId="8" fillId="0" borderId="6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9" fontId="0" fillId="0" borderId="7" xfId="19" applyBorder="1" applyAlignment="1">
      <alignment/>
    </xf>
    <xf numFmtId="9" fontId="9" fillId="0" borderId="6" xfId="19" applyFont="1" applyBorder="1" applyAlignment="1">
      <alignment/>
    </xf>
    <xf numFmtId="0" fontId="6" fillId="0" borderId="31" xfId="0" applyFont="1" applyBorder="1" applyAlignment="1">
      <alignment horizontal="centerContinuous"/>
    </xf>
    <xf numFmtId="3" fontId="9" fillId="0" borderId="18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18" xfId="0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/>
    </xf>
    <xf numFmtId="9" fontId="6" fillId="0" borderId="34" xfId="19" applyFont="1" applyBorder="1" applyAlignment="1">
      <alignment/>
    </xf>
    <xf numFmtId="0" fontId="6" fillId="0" borderId="33" xfId="0" applyFont="1" applyBorder="1" applyAlignment="1">
      <alignment horizontal="center"/>
    </xf>
    <xf numFmtId="3" fontId="6" fillId="0" borderId="33" xfId="0" applyNumberFormat="1" applyFont="1" applyBorder="1" applyAlignment="1">
      <alignment/>
    </xf>
    <xf numFmtId="9" fontId="0" fillId="0" borderId="28" xfId="19" applyBorder="1" applyAlignment="1">
      <alignment/>
    </xf>
    <xf numFmtId="0" fontId="9" fillId="0" borderId="3" xfId="0" applyFont="1" applyBorder="1" applyAlignment="1">
      <alignment horizontal="left"/>
    </xf>
    <xf numFmtId="0" fontId="6" fillId="0" borderId="35" xfId="19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37" xfId="0" applyFont="1" applyBorder="1" applyAlignment="1">
      <alignment/>
    </xf>
    <xf numFmtId="0" fontId="8" fillId="0" borderId="18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1" xfId="19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9" fillId="0" borderId="27" xfId="0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9" fontId="9" fillId="0" borderId="35" xfId="19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7" xfId="0" applyFont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49" fontId="6" fillId="0" borderId="1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9" fontId="6" fillId="0" borderId="6" xfId="19" applyFont="1" applyFill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3" xfId="19" applyBorder="1" applyAlignment="1">
      <alignment/>
    </xf>
    <xf numFmtId="0" fontId="0" fillId="0" borderId="3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14" xfId="0" applyNumberFormat="1" applyBorder="1" applyAlignment="1">
      <alignment/>
    </xf>
    <xf numFmtId="9" fontId="0" fillId="0" borderId="23" xfId="19" applyBorder="1" applyAlignment="1">
      <alignment/>
    </xf>
    <xf numFmtId="3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9" xfId="0" applyBorder="1" applyAlignment="1">
      <alignment horizontal="center"/>
    </xf>
    <xf numFmtId="3" fontId="0" fillId="0" borderId="11" xfId="0" applyNumberFormat="1" applyBorder="1" applyAlignment="1">
      <alignment/>
    </xf>
    <xf numFmtId="0" fontId="9" fillId="0" borderId="0" xfId="0" applyFont="1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"/>
  <sheetViews>
    <sheetView showGridLines="0" tabSelected="1" view="pageBreakPreview" zoomScaleSheetLayoutView="100" workbookViewId="0" topLeftCell="A1">
      <selection activeCell="C165" sqref="C165"/>
    </sheetView>
  </sheetViews>
  <sheetFormatPr defaultColWidth="9.00390625" defaultRowHeight="12"/>
  <cols>
    <col min="1" max="1" width="6.75390625" style="0" customWidth="1"/>
    <col min="3" max="3" width="40.625" style="0" customWidth="1"/>
    <col min="4" max="4" width="12.625" style="24" customWidth="1"/>
    <col min="5" max="7" width="12.75390625" style="0" customWidth="1"/>
    <col min="8" max="9" width="13.625" style="0" customWidth="1"/>
    <col min="10" max="10" width="11.25390625" style="0" customWidth="1"/>
  </cols>
  <sheetData>
    <row r="1" spans="2:10" ht="18">
      <c r="B1" s="106" t="s">
        <v>115</v>
      </c>
      <c r="C1" s="106"/>
      <c r="D1" s="106"/>
      <c r="E1" s="106"/>
      <c r="F1" s="106"/>
      <c r="G1" s="106"/>
      <c r="H1" s="106"/>
      <c r="I1" s="106"/>
      <c r="J1" s="106"/>
    </row>
    <row r="2" spans="2:10" ht="18">
      <c r="B2" s="106" t="s">
        <v>44</v>
      </c>
      <c r="C2" s="106"/>
      <c r="D2" s="106"/>
      <c r="E2" s="106"/>
      <c r="F2" s="106"/>
      <c r="G2" s="106"/>
      <c r="H2" s="106"/>
      <c r="I2" s="106"/>
      <c r="J2" s="106"/>
    </row>
    <row r="3" spans="4:10" ht="12.75" thickBot="1">
      <c r="D3" s="119"/>
      <c r="J3" s="107" t="s">
        <v>1</v>
      </c>
    </row>
    <row r="4" spans="2:10" ht="12">
      <c r="B4" s="71"/>
      <c r="C4" s="44"/>
      <c r="D4" s="120"/>
      <c r="E4" s="44"/>
      <c r="F4" s="72" t="s">
        <v>45</v>
      </c>
      <c r="G4" s="73"/>
      <c r="H4" s="73"/>
      <c r="I4" s="73"/>
      <c r="J4" s="90"/>
    </row>
    <row r="5" spans="2:10" ht="12">
      <c r="B5" s="79"/>
      <c r="C5" s="76"/>
      <c r="D5" s="121"/>
      <c r="E5" s="76"/>
      <c r="F5" s="76" t="s">
        <v>46</v>
      </c>
      <c r="G5" s="77" t="s">
        <v>47</v>
      </c>
      <c r="H5" s="77"/>
      <c r="I5" s="76" t="s">
        <v>46</v>
      </c>
      <c r="J5" s="92" t="s">
        <v>48</v>
      </c>
    </row>
    <row r="6" spans="2:10" ht="12">
      <c r="B6" s="79" t="s">
        <v>4</v>
      </c>
      <c r="C6" s="76" t="s">
        <v>18</v>
      </c>
      <c r="D6" s="121" t="s">
        <v>2</v>
      </c>
      <c r="E6" s="76" t="s">
        <v>3</v>
      </c>
      <c r="F6" s="76" t="s">
        <v>49</v>
      </c>
      <c r="G6" s="76" t="s">
        <v>50</v>
      </c>
      <c r="H6" s="76" t="s">
        <v>51</v>
      </c>
      <c r="I6" s="76" t="s">
        <v>52</v>
      </c>
      <c r="J6" s="78" t="s">
        <v>53</v>
      </c>
    </row>
    <row r="7" spans="2:10" ht="12">
      <c r="B7" s="75"/>
      <c r="C7" s="48"/>
      <c r="D7" s="108"/>
      <c r="E7" s="108"/>
      <c r="F7" s="80"/>
      <c r="G7" s="80"/>
      <c r="H7" s="18" t="s">
        <v>54</v>
      </c>
      <c r="I7" s="80"/>
      <c r="J7" s="91" t="s">
        <v>55</v>
      </c>
    </row>
    <row r="8" spans="2:10" ht="12.75" customHeight="1" thickBot="1">
      <c r="B8" s="138"/>
      <c r="C8" s="139"/>
      <c r="D8" s="110"/>
      <c r="E8" s="110"/>
      <c r="F8" s="17" t="s">
        <v>56</v>
      </c>
      <c r="G8" s="16"/>
      <c r="H8" s="16"/>
      <c r="I8" s="16"/>
      <c r="J8" s="9"/>
    </row>
    <row r="9" spans="2:10" ht="12">
      <c r="B9" s="45">
        <v>1</v>
      </c>
      <c r="C9" s="28">
        <v>2</v>
      </c>
      <c r="D9" s="103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32">
        <v>9</v>
      </c>
    </row>
    <row r="10" spans="2:10" ht="12">
      <c r="B10" s="38"/>
      <c r="C10" s="19"/>
      <c r="D10" s="60"/>
      <c r="E10" s="19"/>
      <c r="F10" s="19"/>
      <c r="G10" s="19"/>
      <c r="H10" s="19"/>
      <c r="I10" s="19"/>
      <c r="J10" s="57"/>
    </row>
    <row r="11" spans="2:10" ht="12">
      <c r="B11" s="140" t="s">
        <v>57</v>
      </c>
      <c r="C11" s="23" t="s">
        <v>58</v>
      </c>
      <c r="D11" s="58">
        <f>SUM(D65)</f>
        <v>7500</v>
      </c>
      <c r="E11" s="81">
        <f>SUM(F11+I11)</f>
        <v>5325</v>
      </c>
      <c r="F11" s="81">
        <f>SUM(F65)</f>
        <v>5325</v>
      </c>
      <c r="G11" s="81">
        <f>SUM(G65)</f>
        <v>0</v>
      </c>
      <c r="H11" s="81">
        <f>SUM(H65)</f>
        <v>0</v>
      </c>
      <c r="I11" s="81">
        <f>SUM(I65)</f>
        <v>0</v>
      </c>
      <c r="J11" s="65">
        <f>SUM(E11/D11)</f>
        <v>0.71</v>
      </c>
    </row>
    <row r="12" spans="2:10" ht="12">
      <c r="B12" s="141"/>
      <c r="C12" s="19"/>
      <c r="D12" s="60"/>
      <c r="E12" s="82"/>
      <c r="F12" s="82"/>
      <c r="G12" s="82"/>
      <c r="H12" s="82"/>
      <c r="I12" s="82"/>
      <c r="J12" s="66"/>
    </row>
    <row r="13" spans="2:10" ht="12">
      <c r="B13" s="141" t="s">
        <v>59</v>
      </c>
      <c r="C13" s="19" t="s">
        <v>19</v>
      </c>
      <c r="D13" s="60"/>
      <c r="E13" s="82"/>
      <c r="F13" s="82"/>
      <c r="G13" s="82"/>
      <c r="H13" s="82"/>
      <c r="I13" s="82"/>
      <c r="J13" s="66"/>
    </row>
    <row r="14" spans="2:10" ht="12">
      <c r="B14" s="140"/>
      <c r="C14" s="23" t="s">
        <v>20</v>
      </c>
      <c r="D14" s="58">
        <f>SUM(D71)</f>
        <v>3115500</v>
      </c>
      <c r="E14" s="81">
        <f>SUM(F14+I14)</f>
        <v>2082326</v>
      </c>
      <c r="F14" s="81">
        <f>SUM(F71)</f>
        <v>59336</v>
      </c>
      <c r="G14" s="81">
        <f>SUM(G71)</f>
        <v>0</v>
      </c>
      <c r="H14" s="81">
        <f>SUM(H71)</f>
        <v>0</v>
      </c>
      <c r="I14" s="81">
        <f>SUM(I71)</f>
        <v>2022990</v>
      </c>
      <c r="J14" s="65">
        <f>SUM(E14/D14)</f>
        <v>0.67</v>
      </c>
    </row>
    <row r="15" spans="2:10" ht="12">
      <c r="B15" s="34"/>
      <c r="C15" s="19"/>
      <c r="D15" s="60"/>
      <c r="E15" s="82"/>
      <c r="F15" s="82"/>
      <c r="G15" s="82"/>
      <c r="H15" s="82"/>
      <c r="I15" s="82"/>
      <c r="J15" s="66"/>
    </row>
    <row r="16" spans="2:10" ht="12">
      <c r="B16" s="41">
        <v>600</v>
      </c>
      <c r="C16" s="23" t="s">
        <v>5</v>
      </c>
      <c r="D16" s="58">
        <f>SUM(D76+D252)</f>
        <v>4606794</v>
      </c>
      <c r="E16" s="81">
        <f>SUM(F16+I16)</f>
        <v>4506067</v>
      </c>
      <c r="F16" s="81">
        <f>SUM(F76+F252)</f>
        <v>4421652</v>
      </c>
      <c r="G16" s="81">
        <f>SUM(G76+G252)</f>
        <v>0</v>
      </c>
      <c r="H16" s="81">
        <f>SUM(H76+H252)</f>
        <v>0</v>
      </c>
      <c r="I16" s="81">
        <f>SUM(I76+I252)</f>
        <v>84415</v>
      </c>
      <c r="J16" s="65">
        <f>SUM(E16/D16)</f>
        <v>0.98</v>
      </c>
    </row>
    <row r="17" spans="2:10" ht="12">
      <c r="B17" s="34"/>
      <c r="C17" s="19"/>
      <c r="D17" s="60"/>
      <c r="E17" s="82"/>
      <c r="F17" s="82"/>
      <c r="G17" s="82"/>
      <c r="H17" s="82"/>
      <c r="I17" s="82"/>
      <c r="J17" s="66"/>
    </row>
    <row r="18" spans="2:10" ht="12">
      <c r="B18" s="41">
        <v>630</v>
      </c>
      <c r="C18" s="23" t="s">
        <v>60</v>
      </c>
      <c r="D18" s="58">
        <f>SUM(D82)</f>
        <v>1489680</v>
      </c>
      <c r="E18" s="81">
        <f>SUM(F18+I18)</f>
        <v>1244304</v>
      </c>
      <c r="F18" s="81">
        <f>(F82)</f>
        <v>14443</v>
      </c>
      <c r="G18" s="81">
        <f>(G82)</f>
        <v>2880</v>
      </c>
      <c r="H18" s="81">
        <f>(H82)</f>
        <v>103</v>
      </c>
      <c r="I18" s="81">
        <f>(I82)</f>
        <v>1229861</v>
      </c>
      <c r="J18" s="65">
        <f>SUM(E18/D18)</f>
        <v>0.84</v>
      </c>
    </row>
    <row r="19" spans="2:10" ht="12">
      <c r="B19" s="34"/>
      <c r="C19" s="19"/>
      <c r="D19" s="60"/>
      <c r="E19" s="82"/>
      <c r="F19" s="82"/>
      <c r="G19" s="82"/>
      <c r="H19" s="82"/>
      <c r="I19" s="82"/>
      <c r="J19" s="66"/>
    </row>
    <row r="20" spans="2:10" ht="12">
      <c r="B20" s="41">
        <v>700</v>
      </c>
      <c r="C20" s="23" t="s">
        <v>6</v>
      </c>
      <c r="D20" s="58">
        <f>SUM(D86)</f>
        <v>3489300</v>
      </c>
      <c r="E20" s="81">
        <f>SUM(F20+I20)</f>
        <v>3418421</v>
      </c>
      <c r="F20" s="81">
        <f>SUM(F86)</f>
        <v>1919427</v>
      </c>
      <c r="G20" s="81">
        <f>SUM(G86)</f>
        <v>1800000</v>
      </c>
      <c r="H20" s="81">
        <f>SUM(H86)</f>
        <v>0</v>
      </c>
      <c r="I20" s="81">
        <f>SUM(I86)</f>
        <v>1498994</v>
      </c>
      <c r="J20" s="65">
        <f>SUM(E20/D20)</f>
        <v>0.98</v>
      </c>
    </row>
    <row r="21" spans="2:10" ht="12">
      <c r="B21" s="34"/>
      <c r="C21" s="19"/>
      <c r="D21" s="60"/>
      <c r="E21" s="82"/>
      <c r="F21" s="82"/>
      <c r="G21" s="82"/>
      <c r="H21" s="82"/>
      <c r="I21" s="82"/>
      <c r="J21" s="66"/>
    </row>
    <row r="22" spans="2:10" ht="12">
      <c r="B22" s="41">
        <v>710</v>
      </c>
      <c r="C22" s="23" t="s">
        <v>7</v>
      </c>
      <c r="D22" s="58">
        <f>SUM(D92)</f>
        <v>1160387</v>
      </c>
      <c r="E22" s="81">
        <f>SUM(F22+I22)</f>
        <v>826075</v>
      </c>
      <c r="F22" s="81">
        <f>SUM(F92)</f>
        <v>826075</v>
      </c>
      <c r="G22" s="81">
        <f>SUM(G99)</f>
        <v>0</v>
      </c>
      <c r="H22" s="81">
        <f>SUM(H92)</f>
        <v>529</v>
      </c>
      <c r="I22" s="81">
        <f>SUM(I92)</f>
        <v>0</v>
      </c>
      <c r="J22" s="65">
        <f>SUM(E22/D22)</f>
        <v>0.71</v>
      </c>
    </row>
    <row r="23" spans="2:10" ht="12">
      <c r="B23" s="34"/>
      <c r="C23" s="19"/>
      <c r="D23" s="60"/>
      <c r="E23" s="82"/>
      <c r="F23" s="82"/>
      <c r="G23" s="82"/>
      <c r="H23" s="82"/>
      <c r="I23" s="82"/>
      <c r="J23" s="66"/>
    </row>
    <row r="24" spans="2:10" ht="12">
      <c r="B24" s="41">
        <v>750</v>
      </c>
      <c r="C24" s="23" t="s">
        <v>8</v>
      </c>
      <c r="D24" s="58">
        <f>SUM(D99+D202)</f>
        <v>8007362</v>
      </c>
      <c r="E24" s="81">
        <f>SUM(F24+I24)</f>
        <v>7656011</v>
      </c>
      <c r="F24" s="81">
        <f>(F99+F202)</f>
        <v>7352611</v>
      </c>
      <c r="G24" s="81">
        <f>(G99+G202)</f>
        <v>0</v>
      </c>
      <c r="H24" s="81">
        <f>(H99+H202)</f>
        <v>5445780</v>
      </c>
      <c r="I24" s="81">
        <f>(I99+I202)</f>
        <v>303400</v>
      </c>
      <c r="J24" s="65">
        <f>SUM(E24/D24)</f>
        <v>0.96</v>
      </c>
    </row>
    <row r="25" spans="2:10" ht="12">
      <c r="B25" s="34"/>
      <c r="C25" s="19"/>
      <c r="D25" s="60"/>
      <c r="E25" s="82"/>
      <c r="F25" s="82"/>
      <c r="G25" s="82"/>
      <c r="H25" s="82"/>
      <c r="I25" s="82"/>
      <c r="J25" s="66"/>
    </row>
    <row r="26" spans="2:10" ht="12">
      <c r="B26" s="34">
        <v>751</v>
      </c>
      <c r="C26" s="19" t="s">
        <v>61</v>
      </c>
      <c r="D26" s="60"/>
      <c r="E26" s="82"/>
      <c r="F26" s="82"/>
      <c r="G26" s="82"/>
      <c r="H26" s="82"/>
      <c r="I26" s="82"/>
      <c r="J26" s="66"/>
    </row>
    <row r="27" spans="2:10" ht="12">
      <c r="B27" s="34"/>
      <c r="C27" s="19" t="s">
        <v>62</v>
      </c>
      <c r="D27" s="60"/>
      <c r="E27" s="82"/>
      <c r="F27" s="82"/>
      <c r="G27" s="82"/>
      <c r="H27" s="82"/>
      <c r="I27" s="82"/>
      <c r="J27" s="66"/>
    </row>
    <row r="28" spans="2:10" ht="12">
      <c r="B28" s="41"/>
      <c r="C28" s="23" t="s">
        <v>63</v>
      </c>
      <c r="D28" s="58">
        <f>SUM(D208)</f>
        <v>76283</v>
      </c>
      <c r="E28" s="81">
        <f>SUM(F28+I28)</f>
        <v>76071</v>
      </c>
      <c r="F28" s="81">
        <f>SUM(F208)</f>
        <v>76071</v>
      </c>
      <c r="G28" s="81">
        <f>SUM(G208)</f>
        <v>0</v>
      </c>
      <c r="H28" s="81">
        <f>SUM(H208)</f>
        <v>1839</v>
      </c>
      <c r="I28" s="81">
        <f>SUM(I208)</f>
        <v>0</v>
      </c>
      <c r="J28" s="65">
        <f>SUM(E28/D28)</f>
        <v>1</v>
      </c>
    </row>
    <row r="29" spans="2:10" ht="12">
      <c r="B29" s="34"/>
      <c r="C29" s="19"/>
      <c r="D29" s="60"/>
      <c r="E29" s="82"/>
      <c r="F29" s="82"/>
      <c r="G29" s="82"/>
      <c r="H29" s="82"/>
      <c r="I29" s="82"/>
      <c r="J29" s="66"/>
    </row>
    <row r="30" spans="2:10" ht="12">
      <c r="B30" s="34">
        <v>754</v>
      </c>
      <c r="C30" s="19" t="s">
        <v>26</v>
      </c>
      <c r="D30" s="60"/>
      <c r="E30" s="82"/>
      <c r="F30" s="82"/>
      <c r="G30" s="82"/>
      <c r="H30" s="82"/>
      <c r="I30" s="82"/>
      <c r="J30" s="66"/>
    </row>
    <row r="31" spans="2:10" ht="12">
      <c r="B31" s="41"/>
      <c r="C31" s="23" t="s">
        <v>27</v>
      </c>
      <c r="D31" s="58">
        <f>SUM(D111+D215)</f>
        <v>818800</v>
      </c>
      <c r="E31" s="81">
        <f>SUM(F31+I31)</f>
        <v>759574</v>
      </c>
      <c r="F31" s="81">
        <f>(F111+F215)</f>
        <v>747074</v>
      </c>
      <c r="G31" s="81">
        <f>(G111+G215)</f>
        <v>83000</v>
      </c>
      <c r="H31" s="81">
        <f>(H111+H215)</f>
        <v>455499</v>
      </c>
      <c r="I31" s="81">
        <f>(I111+I215)</f>
        <v>12500</v>
      </c>
      <c r="J31" s="65">
        <f>SUM(E31/D31)</f>
        <v>0.93</v>
      </c>
    </row>
    <row r="32" spans="2:10" ht="12">
      <c r="B32" s="34"/>
      <c r="C32" s="19"/>
      <c r="D32" s="60"/>
      <c r="E32" s="82"/>
      <c r="F32" s="82"/>
      <c r="G32" s="82"/>
      <c r="H32" s="82"/>
      <c r="I32" s="82"/>
      <c r="J32" s="66"/>
    </row>
    <row r="33" spans="2:10" ht="12">
      <c r="B33" s="41">
        <v>757</v>
      </c>
      <c r="C33" s="23" t="s">
        <v>64</v>
      </c>
      <c r="D33" s="58">
        <f>SUM(D118)</f>
        <v>547536</v>
      </c>
      <c r="E33" s="81">
        <f>SUM(F33+I33)</f>
        <v>174711</v>
      </c>
      <c r="F33" s="81">
        <f>SUM(F118)</f>
        <v>174711</v>
      </c>
      <c r="G33" s="81">
        <f>SUM(G118)</f>
        <v>0</v>
      </c>
      <c r="H33" s="81">
        <f>SUM(H118)</f>
        <v>0</v>
      </c>
      <c r="I33" s="81">
        <f>SUM(I118)</f>
        <v>0</v>
      </c>
      <c r="J33" s="65">
        <f>SUM(E33/D33)</f>
        <v>0.32</v>
      </c>
    </row>
    <row r="34" spans="2:10" ht="12">
      <c r="B34" s="34"/>
      <c r="C34" s="19"/>
      <c r="D34" s="60"/>
      <c r="E34" s="82"/>
      <c r="F34" s="82"/>
      <c r="G34" s="82"/>
      <c r="H34" s="82"/>
      <c r="I34" s="82"/>
      <c r="J34" s="66"/>
    </row>
    <row r="35" spans="2:10" ht="12">
      <c r="B35" s="41">
        <v>758</v>
      </c>
      <c r="C35" s="23" t="s">
        <v>10</v>
      </c>
      <c r="D35" s="58">
        <f>SUM(D123)</f>
        <v>1642627</v>
      </c>
      <c r="E35" s="81">
        <f>SUM(F35+I35)</f>
        <v>1590764</v>
      </c>
      <c r="F35" s="81">
        <f>(F123)</f>
        <v>1590764</v>
      </c>
      <c r="G35" s="81">
        <f>(G123)</f>
        <v>0</v>
      </c>
      <c r="H35" s="81">
        <f>(H123)</f>
        <v>0</v>
      </c>
      <c r="I35" s="81">
        <f>(I123)</f>
        <v>0</v>
      </c>
      <c r="J35" s="65">
        <f>SUM(E35/D35)</f>
        <v>0.97</v>
      </c>
    </row>
    <row r="36" spans="2:10" ht="12">
      <c r="B36" s="34"/>
      <c r="C36" s="19"/>
      <c r="D36" s="60"/>
      <c r="E36" s="82"/>
      <c r="F36" s="82"/>
      <c r="G36" s="82"/>
      <c r="H36" s="82"/>
      <c r="I36" s="82"/>
      <c r="J36" s="57"/>
    </row>
    <row r="37" spans="2:10" ht="12">
      <c r="B37" s="41">
        <v>801</v>
      </c>
      <c r="C37" s="23" t="s">
        <v>11</v>
      </c>
      <c r="D37" s="58">
        <f aca="true" t="shared" si="0" ref="D37:I37">SUM(D128+D219)</f>
        <v>25723585</v>
      </c>
      <c r="E37" s="58">
        <f t="shared" si="0"/>
        <v>25670926</v>
      </c>
      <c r="F37" s="58">
        <f t="shared" si="0"/>
        <v>21718111</v>
      </c>
      <c r="G37" s="58">
        <f t="shared" si="0"/>
        <v>21304762</v>
      </c>
      <c r="H37" s="58">
        <f t="shared" si="0"/>
        <v>2936</v>
      </c>
      <c r="I37" s="58">
        <f t="shared" si="0"/>
        <v>3952815</v>
      </c>
      <c r="J37" s="65">
        <f>SUM(E37/D37)</f>
        <v>1</v>
      </c>
    </row>
    <row r="38" spans="2:10" ht="12">
      <c r="B38" s="34"/>
      <c r="C38" s="19"/>
      <c r="D38" s="60"/>
      <c r="E38" s="82"/>
      <c r="F38" s="82"/>
      <c r="G38" s="82"/>
      <c r="H38" s="82"/>
      <c r="I38" s="82"/>
      <c r="J38" s="66"/>
    </row>
    <row r="39" spans="2:10" ht="12">
      <c r="B39" s="41">
        <v>851</v>
      </c>
      <c r="C39" s="23" t="s">
        <v>12</v>
      </c>
      <c r="D39" s="58">
        <f>SUM(D138)</f>
        <v>609176</v>
      </c>
      <c r="E39" s="81">
        <f>SUM(F39+I39)</f>
        <v>573329</v>
      </c>
      <c r="F39" s="81">
        <f>(F138)</f>
        <v>553329</v>
      </c>
      <c r="G39" s="81">
        <f>(G138)</f>
        <v>100750</v>
      </c>
      <c r="H39" s="81">
        <f>(H138)</f>
        <v>10793</v>
      </c>
      <c r="I39" s="81">
        <f>(I138)</f>
        <v>20000</v>
      </c>
      <c r="J39" s="65">
        <f>SUM(E39/D39)</f>
        <v>0.94</v>
      </c>
    </row>
    <row r="40" spans="2:10" ht="12">
      <c r="B40" s="38"/>
      <c r="C40" s="19"/>
      <c r="D40" s="60"/>
      <c r="E40" s="19"/>
      <c r="F40" s="19"/>
      <c r="G40" s="19"/>
      <c r="H40" s="19"/>
      <c r="I40" s="19"/>
      <c r="J40" s="66"/>
    </row>
    <row r="41" spans="2:10" ht="12">
      <c r="B41" s="41">
        <v>853</v>
      </c>
      <c r="C41" s="23" t="s">
        <v>13</v>
      </c>
      <c r="D41" s="58">
        <f>SUM(D145+D223)</f>
        <v>9628256</v>
      </c>
      <c r="E41" s="81">
        <f>SUM(F41+I41)</f>
        <v>9439985</v>
      </c>
      <c r="F41" s="81">
        <f>(F145+F223)</f>
        <v>9439985</v>
      </c>
      <c r="G41" s="81">
        <f>(G145+G223)</f>
        <v>761500</v>
      </c>
      <c r="H41" s="81">
        <f>(H145+H223)</f>
        <v>1977757</v>
      </c>
      <c r="I41" s="81">
        <f>(I145+I223)</f>
        <v>0</v>
      </c>
      <c r="J41" s="65">
        <f>SUM(E41/D41)</f>
        <v>0.98</v>
      </c>
    </row>
    <row r="42" spans="2:10" ht="12">
      <c r="B42" s="142"/>
      <c r="C42" s="111"/>
      <c r="D42" s="143"/>
      <c r="E42" s="114"/>
      <c r="F42" s="114"/>
      <c r="G42" s="114"/>
      <c r="H42" s="114"/>
      <c r="I42" s="114"/>
      <c r="J42" s="112"/>
    </row>
    <row r="43" spans="2:10" ht="12">
      <c r="B43" s="41">
        <v>854</v>
      </c>
      <c r="C43" s="23" t="s">
        <v>14</v>
      </c>
      <c r="D43" s="58">
        <f>SUM(D156)</f>
        <v>5661157</v>
      </c>
      <c r="E43" s="81">
        <f>SUM(F43+I43)</f>
        <v>5634275</v>
      </c>
      <c r="F43" s="81">
        <f>SUM(F156)</f>
        <v>5634275</v>
      </c>
      <c r="G43" s="81">
        <f>SUM(G156)</f>
        <v>5634275</v>
      </c>
      <c r="H43" s="81">
        <f>SUM(H156)</f>
        <v>0</v>
      </c>
      <c r="I43" s="81">
        <f>SUM(I156)</f>
        <v>0</v>
      </c>
      <c r="J43" s="65">
        <f>SUM(E43/D43)</f>
        <v>1</v>
      </c>
    </row>
    <row r="44" spans="2:10" ht="12">
      <c r="B44" s="34"/>
      <c r="C44" s="19"/>
      <c r="D44" s="60"/>
      <c r="E44" s="82"/>
      <c r="F44" s="82"/>
      <c r="G44" s="82"/>
      <c r="H44" s="82"/>
      <c r="I44" s="82"/>
      <c r="J44" s="66"/>
    </row>
    <row r="45" spans="2:10" ht="12">
      <c r="B45" s="34">
        <v>900</v>
      </c>
      <c r="C45" s="19" t="s">
        <v>40</v>
      </c>
      <c r="D45" s="60"/>
      <c r="E45" s="82"/>
      <c r="F45" s="82"/>
      <c r="G45" s="82"/>
      <c r="H45" s="82"/>
      <c r="I45" s="82"/>
      <c r="J45" s="66"/>
    </row>
    <row r="46" spans="2:10" s="24" customFormat="1" ht="12.75" thickBot="1">
      <c r="B46" s="42"/>
      <c r="C46" s="26" t="s">
        <v>34</v>
      </c>
      <c r="D46" s="64">
        <f>SUM(D168+D239)</f>
        <v>9252858</v>
      </c>
      <c r="E46" s="83">
        <f>SUM(F46+I46)</f>
        <v>4497964</v>
      </c>
      <c r="F46" s="83">
        <f>(F168+F239)</f>
        <v>2958557</v>
      </c>
      <c r="G46" s="83">
        <f>(G168+G239)</f>
        <v>204950</v>
      </c>
      <c r="H46" s="83">
        <f>(H168+H239)</f>
        <v>30598</v>
      </c>
      <c r="I46" s="83">
        <f>(I168+I239)</f>
        <v>1539407</v>
      </c>
      <c r="J46" s="68">
        <f>SUM(E46/D46)</f>
        <v>0.49</v>
      </c>
    </row>
    <row r="47" spans="2:10" ht="12">
      <c r="B47" s="126">
        <v>1</v>
      </c>
      <c r="C47" s="127">
        <v>2</v>
      </c>
      <c r="D47" s="128">
        <v>3</v>
      </c>
      <c r="E47" s="127">
        <v>4</v>
      </c>
      <c r="F47" s="127">
        <v>5</v>
      </c>
      <c r="G47" s="127">
        <v>6</v>
      </c>
      <c r="H47" s="127">
        <v>7</v>
      </c>
      <c r="I47" s="127">
        <v>8</v>
      </c>
      <c r="J47" s="129">
        <v>9</v>
      </c>
    </row>
    <row r="48" spans="2:10" ht="12">
      <c r="B48" s="34"/>
      <c r="C48" s="19"/>
      <c r="D48" s="60"/>
      <c r="E48" s="82"/>
      <c r="F48" s="82"/>
      <c r="G48" s="82"/>
      <c r="H48" s="82"/>
      <c r="I48" s="82"/>
      <c r="J48" s="66"/>
    </row>
    <row r="49" spans="2:10" ht="12">
      <c r="B49" s="34">
        <v>921</v>
      </c>
      <c r="C49" s="19" t="s">
        <v>15</v>
      </c>
      <c r="D49" s="60"/>
      <c r="E49" s="82"/>
      <c r="F49" s="82"/>
      <c r="G49" s="82"/>
      <c r="H49" s="82"/>
      <c r="I49" s="82"/>
      <c r="J49" s="66"/>
    </row>
    <row r="50" spans="2:10" ht="12">
      <c r="B50" s="41"/>
      <c r="C50" s="23" t="s">
        <v>16</v>
      </c>
      <c r="D50" s="58">
        <f>SUM(D178)</f>
        <v>3159290</v>
      </c>
      <c r="E50" s="81">
        <f>SUM(F50+I50)</f>
        <v>3147692</v>
      </c>
      <c r="F50" s="81">
        <f>(F178)</f>
        <v>2870679</v>
      </c>
      <c r="G50" s="81">
        <f>(G178)</f>
        <v>2417000</v>
      </c>
      <c r="H50" s="81">
        <f>(H178)</f>
        <v>3983</v>
      </c>
      <c r="I50" s="81">
        <f>SUM(I178)</f>
        <v>277013</v>
      </c>
      <c r="J50" s="65">
        <f>SUM(E50/D50)</f>
        <v>1</v>
      </c>
    </row>
    <row r="51" spans="2:10" ht="12">
      <c r="B51" s="34"/>
      <c r="C51" s="111"/>
      <c r="D51" s="60"/>
      <c r="E51" s="82"/>
      <c r="F51" s="82"/>
      <c r="G51" s="82"/>
      <c r="H51" s="82"/>
      <c r="I51" s="82"/>
      <c r="J51" s="66"/>
    </row>
    <row r="52" spans="2:10" ht="12">
      <c r="B52" s="41">
        <v>926</v>
      </c>
      <c r="C52" s="46" t="s">
        <v>65</v>
      </c>
      <c r="D52" s="58">
        <f>SUM(D185)</f>
        <v>2506480</v>
      </c>
      <c r="E52" s="58">
        <f>SUM(F52+I52)</f>
        <v>2460209</v>
      </c>
      <c r="F52" s="81">
        <f>(F185)</f>
        <v>1411196</v>
      </c>
      <c r="G52" s="81">
        <f>(G185)</f>
        <v>537380</v>
      </c>
      <c r="H52" s="81">
        <f>(H185)</f>
        <v>0</v>
      </c>
      <c r="I52" s="81">
        <f>SUM(I185)</f>
        <v>1049013</v>
      </c>
      <c r="J52" s="65">
        <f>SUM(E52/D52)</f>
        <v>0.98</v>
      </c>
    </row>
    <row r="53" spans="2:10" ht="12">
      <c r="B53" s="34"/>
      <c r="C53" s="19"/>
      <c r="D53" s="60"/>
      <c r="E53" s="82"/>
      <c r="F53" s="82"/>
      <c r="G53" s="82"/>
      <c r="H53" s="82"/>
      <c r="I53" s="82"/>
      <c r="J53" s="66"/>
    </row>
    <row r="54" spans="2:10" ht="15">
      <c r="B54" s="22"/>
      <c r="C54" s="116" t="s">
        <v>66</v>
      </c>
      <c r="D54" s="104">
        <f aca="true" t="shared" si="1" ref="D54:I54">SUM(D11+D14+D16+D18+D20+D22+D24+D28+D31+D33+D35+D37+D39+D41+D43+D46+D50+D52)</f>
        <v>81502571</v>
      </c>
      <c r="E54" s="21">
        <f t="shared" si="1"/>
        <v>73764029</v>
      </c>
      <c r="F54" s="21">
        <f t="shared" si="1"/>
        <v>61773621</v>
      </c>
      <c r="G54" s="21">
        <f t="shared" si="1"/>
        <v>32846497</v>
      </c>
      <c r="H54" s="21">
        <f t="shared" si="1"/>
        <v>7929817</v>
      </c>
      <c r="I54" s="21">
        <f t="shared" si="1"/>
        <v>11990408</v>
      </c>
      <c r="J54" s="102">
        <f>SUM(E54/D54)</f>
        <v>0.91</v>
      </c>
    </row>
    <row r="55" spans="2:10" ht="12.75" thickBot="1">
      <c r="B55" s="144"/>
      <c r="C55" s="26"/>
      <c r="D55" s="145"/>
      <c r="E55" s="26"/>
      <c r="F55" s="26"/>
      <c r="G55" s="26"/>
      <c r="H55" s="26"/>
      <c r="I55" s="26"/>
      <c r="J55" s="146"/>
    </row>
    <row r="56" spans="1:9" ht="15">
      <c r="A56" s="31" t="s">
        <v>67</v>
      </c>
      <c r="B56" s="31"/>
      <c r="C56" s="31"/>
      <c r="D56" s="31"/>
      <c r="E56" s="31"/>
      <c r="F56" s="31"/>
      <c r="G56" s="31"/>
      <c r="H56" s="31"/>
      <c r="I56" s="29"/>
    </row>
    <row r="57" spans="1:9" ht="15.75" thickBot="1">
      <c r="A57" s="31"/>
      <c r="B57" s="31"/>
      <c r="C57" s="31"/>
      <c r="D57" s="31"/>
      <c r="E57" s="31"/>
      <c r="F57" s="31"/>
      <c r="G57" s="31"/>
      <c r="H57" s="31"/>
      <c r="I57" s="29"/>
    </row>
    <row r="58" spans="1:10" ht="12">
      <c r="A58" s="85"/>
      <c r="B58" s="44"/>
      <c r="C58" s="44"/>
      <c r="D58" s="120"/>
      <c r="E58" s="44"/>
      <c r="F58" s="72" t="s">
        <v>45</v>
      </c>
      <c r="G58" s="73"/>
      <c r="H58" s="73"/>
      <c r="I58" s="73"/>
      <c r="J58" s="90"/>
    </row>
    <row r="59" spans="1:10" ht="12">
      <c r="A59" s="47"/>
      <c r="B59" s="48"/>
      <c r="C59" s="48"/>
      <c r="D59" s="121"/>
      <c r="E59" s="76"/>
      <c r="F59" s="76" t="s">
        <v>46</v>
      </c>
      <c r="G59" s="77" t="s">
        <v>47</v>
      </c>
      <c r="H59" s="77"/>
      <c r="I59" s="76" t="s">
        <v>46</v>
      </c>
      <c r="J59" s="78" t="s">
        <v>48</v>
      </c>
    </row>
    <row r="60" spans="1:10" ht="12">
      <c r="A60" s="79" t="s">
        <v>4</v>
      </c>
      <c r="B60" s="76" t="s">
        <v>17</v>
      </c>
      <c r="C60" s="76" t="s">
        <v>18</v>
      </c>
      <c r="D60" s="121" t="s">
        <v>2</v>
      </c>
      <c r="E60" s="76" t="s">
        <v>3</v>
      </c>
      <c r="F60" s="76" t="s">
        <v>49</v>
      </c>
      <c r="G60" s="76" t="s">
        <v>50</v>
      </c>
      <c r="H60" s="76" t="s">
        <v>51</v>
      </c>
      <c r="I60" s="76" t="s">
        <v>52</v>
      </c>
      <c r="J60" s="78" t="s">
        <v>53</v>
      </c>
    </row>
    <row r="61" spans="1:10" ht="12">
      <c r="A61" s="47"/>
      <c r="B61" s="48"/>
      <c r="C61" s="48"/>
      <c r="D61" s="108"/>
      <c r="E61" s="108"/>
      <c r="F61" s="80"/>
      <c r="G61" s="80"/>
      <c r="H61" s="18" t="s">
        <v>54</v>
      </c>
      <c r="I61" s="80"/>
      <c r="J61" s="91" t="s">
        <v>42</v>
      </c>
    </row>
    <row r="62" spans="1:10" ht="12.75" customHeight="1" thickBot="1">
      <c r="A62" s="2"/>
      <c r="B62" s="139"/>
      <c r="C62" s="139"/>
      <c r="D62" s="110"/>
      <c r="E62" s="110"/>
      <c r="F62" s="17" t="s">
        <v>56</v>
      </c>
      <c r="G62" s="16"/>
      <c r="H62" s="16"/>
      <c r="I62" s="16"/>
      <c r="J62" s="9"/>
    </row>
    <row r="63" spans="1:10" ht="12">
      <c r="A63" s="45">
        <v>1</v>
      </c>
      <c r="B63" s="61">
        <v>2</v>
      </c>
      <c r="C63" s="28">
        <v>3</v>
      </c>
      <c r="D63" s="103">
        <v>4</v>
      </c>
      <c r="E63" s="61">
        <v>5</v>
      </c>
      <c r="F63" s="61">
        <v>6</v>
      </c>
      <c r="G63" s="61">
        <v>7</v>
      </c>
      <c r="H63" s="61">
        <v>8</v>
      </c>
      <c r="I63" s="61">
        <v>9</v>
      </c>
      <c r="J63" s="62">
        <v>10</v>
      </c>
    </row>
    <row r="64" spans="1:10" ht="12">
      <c r="A64" s="38"/>
      <c r="B64" s="19"/>
      <c r="C64" s="19"/>
      <c r="D64" s="60"/>
      <c r="E64" s="19"/>
      <c r="F64" s="19"/>
      <c r="G64" s="19"/>
      <c r="H64" s="19"/>
      <c r="I64" s="19"/>
      <c r="J64" s="57"/>
    </row>
    <row r="65" spans="1:10" ht="12">
      <c r="A65" s="141" t="s">
        <v>57</v>
      </c>
      <c r="B65" s="39"/>
      <c r="C65" s="23" t="s">
        <v>58</v>
      </c>
      <c r="D65" s="58">
        <f aca="true" t="shared" si="2" ref="D65:I65">SUM(D67:D68)</f>
        <v>7500</v>
      </c>
      <c r="E65" s="81">
        <f t="shared" si="2"/>
        <v>5325</v>
      </c>
      <c r="F65" s="81">
        <f t="shared" si="2"/>
        <v>5325</v>
      </c>
      <c r="G65" s="81">
        <f t="shared" si="2"/>
        <v>0</v>
      </c>
      <c r="H65" s="81">
        <f t="shared" si="2"/>
        <v>0</v>
      </c>
      <c r="I65" s="81">
        <f t="shared" si="2"/>
        <v>0</v>
      </c>
      <c r="J65" s="65">
        <f>SUM(E65/D65)</f>
        <v>0.71</v>
      </c>
    </row>
    <row r="66" spans="1:10" ht="12">
      <c r="A66" s="34"/>
      <c r="B66" s="35"/>
      <c r="C66" s="19"/>
      <c r="D66" s="59"/>
      <c r="E66" s="82"/>
      <c r="F66" s="82"/>
      <c r="G66" s="82"/>
      <c r="H66" s="82"/>
      <c r="I66" s="82"/>
      <c r="J66" s="66"/>
    </row>
    <row r="67" spans="1:10" ht="12">
      <c r="A67" s="34"/>
      <c r="B67" s="147" t="s">
        <v>105</v>
      </c>
      <c r="C67" s="148" t="s">
        <v>106</v>
      </c>
      <c r="D67" s="149">
        <v>4000</v>
      </c>
      <c r="E67" s="82">
        <f>SUM(F67+I67)</f>
        <v>2987</v>
      </c>
      <c r="F67" s="150">
        <v>2987</v>
      </c>
      <c r="G67" s="150"/>
      <c r="H67" s="150"/>
      <c r="I67" s="150"/>
      <c r="J67" s="66">
        <f>SUM(E67/D67)</f>
        <v>0.75</v>
      </c>
    </row>
    <row r="68" spans="1:10" ht="12.75" thickBot="1">
      <c r="A68" s="40"/>
      <c r="B68" s="151" t="s">
        <v>100</v>
      </c>
      <c r="C68" s="37" t="s">
        <v>101</v>
      </c>
      <c r="D68" s="63">
        <v>3500</v>
      </c>
      <c r="E68" s="86">
        <f>SUM(F68+I68)</f>
        <v>2338</v>
      </c>
      <c r="F68" s="86">
        <v>2338</v>
      </c>
      <c r="G68" s="86"/>
      <c r="H68" s="86"/>
      <c r="I68" s="86"/>
      <c r="J68" s="70">
        <f>SUM(E68/D68)</f>
        <v>0.67</v>
      </c>
    </row>
    <row r="69" spans="1:10" ht="12.75" thickTop="1">
      <c r="A69" s="34"/>
      <c r="B69" s="35"/>
      <c r="C69" s="19"/>
      <c r="D69" s="59"/>
      <c r="E69" s="82"/>
      <c r="F69" s="82"/>
      <c r="G69" s="82"/>
      <c r="H69" s="82"/>
      <c r="I69" s="82"/>
      <c r="J69" s="66"/>
    </row>
    <row r="70" spans="1:10" ht="12">
      <c r="A70" s="34">
        <v>400</v>
      </c>
      <c r="B70" s="35"/>
      <c r="C70" s="19" t="s">
        <v>19</v>
      </c>
      <c r="D70" s="59"/>
      <c r="E70" s="82"/>
      <c r="F70" s="82"/>
      <c r="G70" s="82"/>
      <c r="H70" s="82"/>
      <c r="I70" s="82"/>
      <c r="J70" s="66"/>
    </row>
    <row r="71" spans="1:10" ht="12">
      <c r="A71" s="34"/>
      <c r="B71" s="39"/>
      <c r="C71" s="23" t="s">
        <v>20</v>
      </c>
      <c r="D71" s="58">
        <f aca="true" t="shared" si="3" ref="D71:I71">SUM(D73:D74)</f>
        <v>3115500</v>
      </c>
      <c r="E71" s="58">
        <f t="shared" si="3"/>
        <v>2082326</v>
      </c>
      <c r="F71" s="58">
        <f t="shared" si="3"/>
        <v>59336</v>
      </c>
      <c r="G71" s="58">
        <f t="shared" si="3"/>
        <v>0</v>
      </c>
      <c r="H71" s="58">
        <f t="shared" si="3"/>
        <v>0</v>
      </c>
      <c r="I71" s="58">
        <f t="shared" si="3"/>
        <v>2022990</v>
      </c>
      <c r="J71" s="65">
        <f>SUM(E71/D71)</f>
        <v>0.67</v>
      </c>
    </row>
    <row r="72" spans="1:10" ht="12">
      <c r="A72" s="34"/>
      <c r="B72" s="35"/>
      <c r="C72" s="19"/>
      <c r="D72" s="59"/>
      <c r="E72" s="82"/>
      <c r="F72" s="82"/>
      <c r="G72" s="82"/>
      <c r="H72" s="82"/>
      <c r="I72" s="82"/>
      <c r="J72" s="66"/>
    </row>
    <row r="73" spans="1:10" ht="12">
      <c r="A73" s="34"/>
      <c r="B73" s="35">
        <v>40002</v>
      </c>
      <c r="C73" s="19" t="s">
        <v>21</v>
      </c>
      <c r="D73" s="59">
        <v>2915500</v>
      </c>
      <c r="E73" s="82">
        <f>SUM(F73+I73)</f>
        <v>2022990</v>
      </c>
      <c r="F73" s="82"/>
      <c r="G73" s="82"/>
      <c r="H73" s="82"/>
      <c r="I73" s="82">
        <v>2022990</v>
      </c>
      <c r="J73" s="66">
        <f>SUM(E73/D73)</f>
        <v>0.69</v>
      </c>
    </row>
    <row r="74" spans="1:10" ht="12.75" thickBot="1">
      <c r="A74" s="40"/>
      <c r="B74" s="36">
        <v>40004</v>
      </c>
      <c r="C74" s="37" t="s">
        <v>22</v>
      </c>
      <c r="D74" s="63">
        <v>200000</v>
      </c>
      <c r="E74" s="63">
        <f>SUM(F74+I74)</f>
        <v>59336</v>
      </c>
      <c r="F74" s="86">
        <v>59336</v>
      </c>
      <c r="G74" s="86"/>
      <c r="H74" s="86"/>
      <c r="I74" s="86"/>
      <c r="J74" s="70">
        <f>SUM(E74/D74)</f>
        <v>0.3</v>
      </c>
    </row>
    <row r="75" spans="1:10" ht="12.75" thickTop="1">
      <c r="A75" s="34"/>
      <c r="B75" s="35"/>
      <c r="C75" s="19"/>
      <c r="D75" s="59"/>
      <c r="E75" s="82"/>
      <c r="F75" s="82"/>
      <c r="G75" s="82"/>
      <c r="H75" s="82"/>
      <c r="I75" s="82"/>
      <c r="J75" s="66"/>
    </row>
    <row r="76" spans="1:10" ht="12">
      <c r="A76" s="34">
        <v>600</v>
      </c>
      <c r="B76" s="39"/>
      <c r="C76" s="23" t="s">
        <v>5</v>
      </c>
      <c r="D76" s="58">
        <f aca="true" t="shared" si="4" ref="D76:I76">SUM(D78:D80)</f>
        <v>3839739</v>
      </c>
      <c r="E76" s="81">
        <f t="shared" si="4"/>
        <v>3778080</v>
      </c>
      <c r="F76" s="81">
        <f t="shared" si="4"/>
        <v>3721725</v>
      </c>
      <c r="G76" s="81">
        <f t="shared" si="4"/>
        <v>0</v>
      </c>
      <c r="H76" s="81">
        <f t="shared" si="4"/>
        <v>0</v>
      </c>
      <c r="I76" s="81">
        <f t="shared" si="4"/>
        <v>56355</v>
      </c>
      <c r="J76" s="65">
        <f>SUM(E76/D76)</f>
        <v>0.98</v>
      </c>
    </row>
    <row r="77" spans="1:10" ht="12">
      <c r="A77" s="34"/>
      <c r="B77" s="35"/>
      <c r="C77" s="19"/>
      <c r="D77" s="59"/>
      <c r="E77" s="82"/>
      <c r="F77" s="82"/>
      <c r="G77" s="82"/>
      <c r="H77" s="82"/>
      <c r="I77" s="82"/>
      <c r="J77" s="66"/>
    </row>
    <row r="78" spans="1:10" ht="12">
      <c r="A78" s="34"/>
      <c r="B78" s="35">
        <v>60004</v>
      </c>
      <c r="C78" s="19" t="s">
        <v>68</v>
      </c>
      <c r="D78" s="59">
        <v>3000054</v>
      </c>
      <c r="E78" s="59">
        <f>SUM(F78+I78)</f>
        <v>2999505</v>
      </c>
      <c r="F78" s="82">
        <v>2999505</v>
      </c>
      <c r="G78" s="82"/>
      <c r="H78" s="82"/>
      <c r="I78" s="82"/>
      <c r="J78" s="66">
        <f>SUM(E78/D78)</f>
        <v>1</v>
      </c>
    </row>
    <row r="79" spans="1:10" ht="12">
      <c r="A79" s="34"/>
      <c r="B79" s="35">
        <v>60016</v>
      </c>
      <c r="C79" s="19" t="s">
        <v>69</v>
      </c>
      <c r="D79" s="59">
        <v>795185</v>
      </c>
      <c r="E79" s="59">
        <f>SUM(F79+I79)</f>
        <v>743695</v>
      </c>
      <c r="F79" s="82">
        <v>687340</v>
      </c>
      <c r="G79" s="82"/>
      <c r="H79" s="82"/>
      <c r="I79" s="82">
        <v>56355</v>
      </c>
      <c r="J79" s="66">
        <f>SUM(E79/D79)</f>
        <v>0.94</v>
      </c>
    </row>
    <row r="80" spans="1:10" ht="12.75" thickBot="1">
      <c r="A80" s="40"/>
      <c r="B80" s="36">
        <v>60095</v>
      </c>
      <c r="C80" s="37" t="s">
        <v>23</v>
      </c>
      <c r="D80" s="63">
        <v>44500</v>
      </c>
      <c r="E80" s="63">
        <f>SUM(F80+I80)</f>
        <v>34880</v>
      </c>
      <c r="F80" s="86">
        <v>34880</v>
      </c>
      <c r="G80" s="86"/>
      <c r="H80" s="86"/>
      <c r="I80" s="86"/>
      <c r="J80" s="70">
        <f>SUM(E80/D80)</f>
        <v>0.78</v>
      </c>
    </row>
    <row r="81" spans="1:10" ht="12.75" thickTop="1">
      <c r="A81" s="34"/>
      <c r="B81" s="35"/>
      <c r="C81" s="19"/>
      <c r="D81" s="59"/>
      <c r="E81" s="82"/>
      <c r="F81" s="82"/>
      <c r="G81" s="82"/>
      <c r="H81" s="82"/>
      <c r="I81" s="82"/>
      <c r="J81" s="66"/>
    </row>
    <row r="82" spans="1:10" ht="12">
      <c r="A82" s="34">
        <v>630</v>
      </c>
      <c r="B82" s="39"/>
      <c r="C82" s="23" t="s">
        <v>60</v>
      </c>
      <c r="D82" s="58">
        <f>SUM(D84)</f>
        <v>1489680</v>
      </c>
      <c r="E82" s="81">
        <f>SUM(E84:E84)</f>
        <v>1244304</v>
      </c>
      <c r="F82" s="81">
        <f>SUM(F84:F84)</f>
        <v>14443</v>
      </c>
      <c r="G82" s="81">
        <f>SUM(G84:G84)</f>
        <v>2880</v>
      </c>
      <c r="H82" s="81">
        <f>SUM(H84:H84)</f>
        <v>103</v>
      </c>
      <c r="I82" s="81">
        <f>SUM(I84:I84)</f>
        <v>1229861</v>
      </c>
      <c r="J82" s="65">
        <f>SUM(E82/D82)</f>
        <v>0.84</v>
      </c>
    </row>
    <row r="83" spans="1:10" ht="12">
      <c r="A83" s="34"/>
      <c r="B83" s="35"/>
      <c r="C83" s="19"/>
      <c r="D83" s="59"/>
      <c r="E83" s="82"/>
      <c r="F83" s="82"/>
      <c r="G83" s="82"/>
      <c r="H83" s="82"/>
      <c r="I83" s="82"/>
      <c r="J83" s="66"/>
    </row>
    <row r="84" spans="1:10" ht="12.75" thickBot="1">
      <c r="A84" s="40"/>
      <c r="B84" s="36">
        <v>63003</v>
      </c>
      <c r="C84" s="37" t="s">
        <v>70</v>
      </c>
      <c r="D84" s="63">
        <v>1489680</v>
      </c>
      <c r="E84" s="86">
        <f>SUM(F84+I84)</f>
        <v>1244304</v>
      </c>
      <c r="F84" s="86">
        <v>14443</v>
      </c>
      <c r="G84" s="86">
        <v>2880</v>
      </c>
      <c r="H84" s="86">
        <v>103</v>
      </c>
      <c r="I84" s="86">
        <v>1229861</v>
      </c>
      <c r="J84" s="70">
        <f>SUM(E84/D84)</f>
        <v>0.84</v>
      </c>
    </row>
    <row r="85" spans="1:10" ht="12.75" thickTop="1">
      <c r="A85" s="34"/>
      <c r="B85" s="35"/>
      <c r="C85" s="19"/>
      <c r="D85" s="59"/>
      <c r="E85" s="82"/>
      <c r="F85" s="82"/>
      <c r="G85" s="82"/>
      <c r="H85" s="82"/>
      <c r="I85" s="82"/>
      <c r="J85" s="66"/>
    </row>
    <row r="86" spans="1:10" ht="12">
      <c r="A86" s="34">
        <v>700</v>
      </c>
      <c r="B86" s="39"/>
      <c r="C86" s="23" t="s">
        <v>6</v>
      </c>
      <c r="D86" s="58">
        <f aca="true" t="shared" si="5" ref="D86:I86">SUM(D88:D90)</f>
        <v>3489300</v>
      </c>
      <c r="E86" s="81">
        <f t="shared" si="5"/>
        <v>3418421</v>
      </c>
      <c r="F86" s="81">
        <f t="shared" si="5"/>
        <v>1919427</v>
      </c>
      <c r="G86" s="81">
        <f t="shared" si="5"/>
        <v>1800000</v>
      </c>
      <c r="H86" s="81">
        <f t="shared" si="5"/>
        <v>0</v>
      </c>
      <c r="I86" s="81">
        <f t="shared" si="5"/>
        <v>1498994</v>
      </c>
      <c r="J86" s="65">
        <f>SUM(E86/D86)</f>
        <v>0.98</v>
      </c>
    </row>
    <row r="87" spans="1:10" ht="12">
      <c r="A87" s="34"/>
      <c r="B87" s="35"/>
      <c r="C87" s="19"/>
      <c r="D87" s="59"/>
      <c r="E87" s="82"/>
      <c r="F87" s="82"/>
      <c r="G87" s="82"/>
      <c r="H87" s="82"/>
      <c r="I87" s="82"/>
      <c r="J87" s="66"/>
    </row>
    <row r="88" spans="1:10" ht="12">
      <c r="A88" s="34"/>
      <c r="B88" s="35">
        <v>70001</v>
      </c>
      <c r="C88" s="19" t="s">
        <v>122</v>
      </c>
      <c r="D88" s="59">
        <v>2060000</v>
      </c>
      <c r="E88" s="59">
        <f>SUM(F88+I88)</f>
        <v>2060000</v>
      </c>
      <c r="F88" s="82">
        <v>1800000</v>
      </c>
      <c r="G88" s="82">
        <v>1800000</v>
      </c>
      <c r="H88" s="82"/>
      <c r="I88" s="82">
        <v>260000</v>
      </c>
      <c r="J88" s="66">
        <f>SUM(E88/D88)</f>
        <v>1</v>
      </c>
    </row>
    <row r="89" spans="1:10" ht="12">
      <c r="A89" s="34"/>
      <c r="B89" s="35">
        <v>70005</v>
      </c>
      <c r="C89" s="19" t="s">
        <v>24</v>
      </c>
      <c r="D89" s="59">
        <v>94300</v>
      </c>
      <c r="E89" s="59">
        <f>SUM(F89+I89)</f>
        <v>93500</v>
      </c>
      <c r="F89" s="82">
        <v>93500</v>
      </c>
      <c r="G89" s="82"/>
      <c r="H89" s="82"/>
      <c r="I89" s="82"/>
      <c r="J89" s="66">
        <f>SUM(E89/D89)</f>
        <v>0.99</v>
      </c>
    </row>
    <row r="90" spans="1:10" ht="12.75" thickBot="1">
      <c r="A90" s="40"/>
      <c r="B90" s="36">
        <v>70095</v>
      </c>
      <c r="C90" s="37" t="s">
        <v>23</v>
      </c>
      <c r="D90" s="63">
        <v>1335000</v>
      </c>
      <c r="E90" s="86">
        <f>SUM(F90+I90)</f>
        <v>1264921</v>
      </c>
      <c r="F90" s="86">
        <v>25927</v>
      </c>
      <c r="G90" s="86"/>
      <c r="H90" s="86"/>
      <c r="I90" s="86">
        <v>1238994</v>
      </c>
      <c r="J90" s="70">
        <f>SUM(E90/D90)</f>
        <v>0.95</v>
      </c>
    </row>
    <row r="91" spans="1:10" ht="12.75" thickTop="1">
      <c r="A91" s="34"/>
      <c r="B91" s="35"/>
      <c r="C91" s="19"/>
      <c r="D91" s="60"/>
      <c r="E91" s="82"/>
      <c r="F91" s="82"/>
      <c r="G91" s="82"/>
      <c r="H91" s="82"/>
      <c r="I91" s="82"/>
      <c r="J91" s="152"/>
    </row>
    <row r="92" spans="1:10" ht="12">
      <c r="A92" s="34">
        <v>710</v>
      </c>
      <c r="B92" s="39"/>
      <c r="C92" s="23" t="s">
        <v>7</v>
      </c>
      <c r="D92" s="58">
        <f aca="true" t="shared" si="6" ref="D92:I92">SUM(D94:D96)</f>
        <v>1160387</v>
      </c>
      <c r="E92" s="81">
        <f t="shared" si="6"/>
        <v>826075</v>
      </c>
      <c r="F92" s="81">
        <f t="shared" si="6"/>
        <v>826075</v>
      </c>
      <c r="G92" s="81">
        <f t="shared" si="6"/>
        <v>0</v>
      </c>
      <c r="H92" s="81">
        <f t="shared" si="6"/>
        <v>529</v>
      </c>
      <c r="I92" s="81">
        <f t="shared" si="6"/>
        <v>0</v>
      </c>
      <c r="J92" s="65">
        <f>SUM(E92/D92)</f>
        <v>0.71</v>
      </c>
    </row>
    <row r="93" spans="1:10" ht="12">
      <c r="A93" s="34"/>
      <c r="B93" s="35"/>
      <c r="C93" s="19"/>
      <c r="D93" s="59"/>
      <c r="E93" s="82"/>
      <c r="F93" s="82"/>
      <c r="G93" s="82"/>
      <c r="H93" s="82"/>
      <c r="I93" s="82"/>
      <c r="J93" s="66"/>
    </row>
    <row r="94" spans="1:10" ht="12">
      <c r="A94" s="34"/>
      <c r="B94" s="35">
        <v>71004</v>
      </c>
      <c r="C94" s="19" t="s">
        <v>71</v>
      </c>
      <c r="D94" s="59">
        <v>652980</v>
      </c>
      <c r="E94" s="59">
        <f>SUM(F94+I94)</f>
        <v>453809</v>
      </c>
      <c r="F94" s="82">
        <v>453809</v>
      </c>
      <c r="G94" s="82"/>
      <c r="H94" s="82"/>
      <c r="I94" s="82"/>
      <c r="J94" s="66">
        <f>SUM(E94/D94)</f>
        <v>0.69</v>
      </c>
    </row>
    <row r="95" spans="1:10" ht="12">
      <c r="A95" s="34"/>
      <c r="B95" s="35">
        <v>71014</v>
      </c>
      <c r="C95" s="19" t="s">
        <v>25</v>
      </c>
      <c r="D95" s="59">
        <v>245180</v>
      </c>
      <c r="E95" s="59">
        <f>SUM(F95+I95)</f>
        <v>208039</v>
      </c>
      <c r="F95" s="82">
        <v>208039</v>
      </c>
      <c r="G95" s="82"/>
      <c r="H95" s="82"/>
      <c r="I95" s="82"/>
      <c r="J95" s="66">
        <f>SUM(E95/D95)</f>
        <v>0.85</v>
      </c>
    </row>
    <row r="96" spans="1:10" ht="12.75" thickBot="1">
      <c r="A96" s="42"/>
      <c r="B96" s="43">
        <v>71095</v>
      </c>
      <c r="C96" s="26" t="s">
        <v>23</v>
      </c>
      <c r="D96" s="64">
        <v>262227</v>
      </c>
      <c r="E96" s="64">
        <f>SUM(F96+I96)</f>
        <v>164227</v>
      </c>
      <c r="F96" s="83">
        <v>164227</v>
      </c>
      <c r="G96" s="83"/>
      <c r="H96" s="83">
        <v>529</v>
      </c>
      <c r="I96" s="83"/>
      <c r="J96" s="68">
        <f>SUM(E96/D96)</f>
        <v>0.63</v>
      </c>
    </row>
    <row r="97" spans="1:10" ht="12.75" thickBot="1">
      <c r="A97" s="87">
        <v>1</v>
      </c>
      <c r="B97" s="88">
        <v>2</v>
      </c>
      <c r="C97" s="88">
        <v>3</v>
      </c>
      <c r="D97" s="118">
        <v>4</v>
      </c>
      <c r="E97" s="89">
        <v>5</v>
      </c>
      <c r="F97" s="89">
        <v>6</v>
      </c>
      <c r="G97" s="89">
        <v>7</v>
      </c>
      <c r="H97" s="89">
        <v>8</v>
      </c>
      <c r="I97" s="89">
        <v>9</v>
      </c>
      <c r="J97" s="117">
        <v>10</v>
      </c>
    </row>
    <row r="98" spans="1:10" ht="12">
      <c r="A98" s="34"/>
      <c r="B98" s="35"/>
      <c r="C98" s="19"/>
      <c r="D98" s="59"/>
      <c r="E98" s="82"/>
      <c r="F98" s="82"/>
      <c r="G98" s="82"/>
      <c r="H98" s="82"/>
      <c r="I98" s="82"/>
      <c r="J98" s="66"/>
    </row>
    <row r="99" spans="1:10" ht="12">
      <c r="A99" s="34">
        <v>750</v>
      </c>
      <c r="B99" s="39"/>
      <c r="C99" s="23" t="s">
        <v>8</v>
      </c>
      <c r="D99" s="58">
        <f aca="true" t="shared" si="7" ref="D99:I99">SUM(D102:D108)</f>
        <v>7732362</v>
      </c>
      <c r="E99" s="58">
        <f t="shared" si="7"/>
        <v>7381011</v>
      </c>
      <c r="F99" s="58">
        <f t="shared" si="7"/>
        <v>7077611</v>
      </c>
      <c r="G99" s="58">
        <f t="shared" si="7"/>
        <v>0</v>
      </c>
      <c r="H99" s="58">
        <f t="shared" si="7"/>
        <v>5170780</v>
      </c>
      <c r="I99" s="58">
        <f t="shared" si="7"/>
        <v>303400</v>
      </c>
      <c r="J99" s="65">
        <f>SUM(E99/D99)</f>
        <v>0.95</v>
      </c>
    </row>
    <row r="100" spans="1:10" ht="12">
      <c r="A100" s="34"/>
      <c r="B100" s="35"/>
      <c r="C100" s="19"/>
      <c r="D100" s="59"/>
      <c r="E100" s="82"/>
      <c r="F100" s="82"/>
      <c r="G100" s="82"/>
      <c r="H100" s="82"/>
      <c r="I100" s="82"/>
      <c r="J100" s="66"/>
    </row>
    <row r="101" spans="1:10" ht="12">
      <c r="A101" s="34"/>
      <c r="B101" s="35">
        <v>75001</v>
      </c>
      <c r="C101" s="19" t="s">
        <v>107</v>
      </c>
      <c r="D101" s="59"/>
      <c r="E101" s="82"/>
      <c r="F101" s="82"/>
      <c r="G101" s="82"/>
      <c r="H101" s="82"/>
      <c r="I101" s="82"/>
      <c r="J101" s="66"/>
    </row>
    <row r="102" spans="1:10" ht="12">
      <c r="A102" s="34"/>
      <c r="B102" s="35"/>
      <c r="C102" s="19" t="s">
        <v>108</v>
      </c>
      <c r="D102" s="59">
        <v>17</v>
      </c>
      <c r="E102" s="82">
        <f>SUM(F102+I102)</f>
        <v>17</v>
      </c>
      <c r="F102" s="82">
        <v>17</v>
      </c>
      <c r="G102" s="82"/>
      <c r="H102" s="82"/>
      <c r="I102" s="82"/>
      <c r="J102" s="66">
        <f>SUM(E102/D102)</f>
        <v>1</v>
      </c>
    </row>
    <row r="103" spans="1:10" ht="12">
      <c r="A103" s="34"/>
      <c r="B103" s="35">
        <v>75022</v>
      </c>
      <c r="C103" s="19" t="s">
        <v>116</v>
      </c>
      <c r="D103" s="59">
        <v>377000</v>
      </c>
      <c r="E103" s="82">
        <f>SUM(F103+I103)</f>
        <v>304130</v>
      </c>
      <c r="F103" s="82">
        <v>271440</v>
      </c>
      <c r="G103" s="82"/>
      <c r="H103" s="82"/>
      <c r="I103" s="82">
        <v>32690</v>
      </c>
      <c r="J103" s="66">
        <f>SUM(E103/D103)</f>
        <v>0.81</v>
      </c>
    </row>
    <row r="104" spans="1:10" ht="12">
      <c r="A104" s="34"/>
      <c r="B104" s="35">
        <v>75023</v>
      </c>
      <c r="C104" s="19" t="s">
        <v>117</v>
      </c>
      <c r="D104" s="59">
        <v>7095000</v>
      </c>
      <c r="E104" s="82">
        <f>SUM(F104+I104)</f>
        <v>6835875</v>
      </c>
      <c r="F104" s="82">
        <v>6565165</v>
      </c>
      <c r="G104" s="82"/>
      <c r="H104" s="82">
        <v>5116728</v>
      </c>
      <c r="I104" s="82">
        <v>270710</v>
      </c>
      <c r="J104" s="66">
        <f>SUM(E104/D104)</f>
        <v>0.96</v>
      </c>
    </row>
    <row r="105" spans="1:10" ht="12">
      <c r="A105" s="34"/>
      <c r="B105" s="35">
        <v>75047</v>
      </c>
      <c r="C105" s="19" t="s">
        <v>102</v>
      </c>
      <c r="D105" s="59"/>
      <c r="E105" s="82"/>
      <c r="F105" s="82"/>
      <c r="G105" s="82"/>
      <c r="H105" s="82"/>
      <c r="I105" s="82"/>
      <c r="J105" s="66"/>
    </row>
    <row r="106" spans="1:10" ht="12">
      <c r="A106" s="34"/>
      <c r="B106" s="35"/>
      <c r="C106" s="19" t="s">
        <v>72</v>
      </c>
      <c r="D106" s="59">
        <v>102000</v>
      </c>
      <c r="E106" s="82">
        <f>SUM(F106+I106)</f>
        <v>85372</v>
      </c>
      <c r="F106" s="82">
        <v>85372</v>
      </c>
      <c r="G106" s="82"/>
      <c r="H106" s="82">
        <v>40821</v>
      </c>
      <c r="I106" s="82"/>
      <c r="J106" s="66">
        <f>SUM(E106/D106)</f>
        <v>0.84</v>
      </c>
    </row>
    <row r="107" spans="1:10" ht="12">
      <c r="A107" s="34"/>
      <c r="B107" s="35">
        <v>75054</v>
      </c>
      <c r="C107" s="19" t="s">
        <v>109</v>
      </c>
      <c r="D107" s="59">
        <v>33000</v>
      </c>
      <c r="E107" s="150">
        <f>SUM(F107+I107)</f>
        <v>32746</v>
      </c>
      <c r="F107" s="82">
        <v>32746</v>
      </c>
      <c r="G107" s="82"/>
      <c r="H107" s="82">
        <v>13231</v>
      </c>
      <c r="I107" s="82"/>
      <c r="J107" s="153">
        <f>SUM(E107/D107)</f>
        <v>0.99</v>
      </c>
    </row>
    <row r="108" spans="1:10" ht="12.75" thickBot="1">
      <c r="A108" s="40"/>
      <c r="B108" s="36">
        <v>75095</v>
      </c>
      <c r="C108" s="37" t="s">
        <v>110</v>
      </c>
      <c r="D108" s="63">
        <v>125345</v>
      </c>
      <c r="E108" s="86">
        <f>SUM(F108+I108)</f>
        <v>122871</v>
      </c>
      <c r="F108" s="86">
        <v>122871</v>
      </c>
      <c r="G108" s="86"/>
      <c r="H108" s="86"/>
      <c r="I108" s="86"/>
      <c r="J108" s="70">
        <f>SUM(E108/D108)</f>
        <v>0.98</v>
      </c>
    </row>
    <row r="109" spans="1:10" ht="12.75" thickTop="1">
      <c r="A109" s="34"/>
      <c r="B109" s="35"/>
      <c r="C109" s="19"/>
      <c r="D109" s="59"/>
      <c r="E109" s="82"/>
      <c r="F109" s="82"/>
      <c r="G109" s="82"/>
      <c r="H109" s="82"/>
      <c r="I109" s="82"/>
      <c r="J109" s="66"/>
    </row>
    <row r="110" spans="1:10" ht="12">
      <c r="A110" s="34">
        <v>754</v>
      </c>
      <c r="B110" s="35"/>
      <c r="C110" s="19" t="s">
        <v>26</v>
      </c>
      <c r="D110" s="59"/>
      <c r="E110" s="82"/>
      <c r="F110" s="82"/>
      <c r="G110" s="82"/>
      <c r="H110" s="82"/>
      <c r="I110" s="82"/>
      <c r="J110" s="66"/>
    </row>
    <row r="111" spans="1:10" ht="12">
      <c r="A111" s="34"/>
      <c r="B111" s="39"/>
      <c r="C111" s="23" t="s">
        <v>27</v>
      </c>
      <c r="D111" s="58">
        <f aca="true" t="shared" si="8" ref="D111:I111">SUM(D113:D116)</f>
        <v>816800</v>
      </c>
      <c r="E111" s="81">
        <f t="shared" si="8"/>
        <v>757574</v>
      </c>
      <c r="F111" s="81">
        <f t="shared" si="8"/>
        <v>745074</v>
      </c>
      <c r="G111" s="81">
        <f t="shared" si="8"/>
        <v>83000</v>
      </c>
      <c r="H111" s="81">
        <f t="shared" si="8"/>
        <v>455499</v>
      </c>
      <c r="I111" s="81">
        <f t="shared" si="8"/>
        <v>12500</v>
      </c>
      <c r="J111" s="65">
        <f>SUM(E111/D111)</f>
        <v>0.93</v>
      </c>
    </row>
    <row r="112" spans="1:10" ht="12">
      <c r="A112" s="34"/>
      <c r="B112" s="35"/>
      <c r="C112" s="19"/>
      <c r="D112" s="59"/>
      <c r="E112" s="82"/>
      <c r="F112" s="82"/>
      <c r="G112" s="82"/>
      <c r="H112" s="82"/>
      <c r="I112" s="82"/>
      <c r="J112" s="66"/>
    </row>
    <row r="113" spans="1:10" ht="12">
      <c r="A113" s="34"/>
      <c r="B113" s="35">
        <v>75405</v>
      </c>
      <c r="C113" s="19" t="s">
        <v>124</v>
      </c>
      <c r="D113" s="59">
        <v>67000</v>
      </c>
      <c r="E113" s="59">
        <f>SUM(F113+I113)</f>
        <v>66997</v>
      </c>
      <c r="F113" s="82">
        <v>66997</v>
      </c>
      <c r="G113" s="82">
        <v>65000</v>
      </c>
      <c r="H113" s="82"/>
      <c r="I113" s="82"/>
      <c r="J113" s="66">
        <f>SUM(E113/D113)</f>
        <v>1</v>
      </c>
    </row>
    <row r="114" spans="1:10" ht="12">
      <c r="A114" s="34"/>
      <c r="B114" s="35">
        <v>75412</v>
      </c>
      <c r="C114" s="19" t="s">
        <v>125</v>
      </c>
      <c r="D114" s="59">
        <v>135000</v>
      </c>
      <c r="E114" s="59">
        <f>SUM(F114+I114)</f>
        <v>122755</v>
      </c>
      <c r="F114" s="82">
        <v>110255</v>
      </c>
      <c r="G114" s="82"/>
      <c r="H114" s="82">
        <v>30702</v>
      </c>
      <c r="I114" s="82">
        <v>12500</v>
      </c>
      <c r="J114" s="66">
        <f>SUM(E114/D114)</f>
        <v>0.91</v>
      </c>
    </row>
    <row r="115" spans="1:10" ht="12">
      <c r="A115" s="34"/>
      <c r="B115" s="35">
        <v>75416</v>
      </c>
      <c r="C115" s="19" t="s">
        <v>28</v>
      </c>
      <c r="D115" s="59">
        <v>550000</v>
      </c>
      <c r="E115" s="59">
        <f>SUM(F115+I115)</f>
        <v>516485</v>
      </c>
      <c r="F115" s="82">
        <v>516485</v>
      </c>
      <c r="G115" s="82"/>
      <c r="H115" s="82">
        <v>424797</v>
      </c>
      <c r="I115" s="82"/>
      <c r="J115" s="66">
        <f>SUM(E115/D115)</f>
        <v>0.94</v>
      </c>
    </row>
    <row r="116" spans="1:10" ht="12.75" thickBot="1">
      <c r="A116" s="40"/>
      <c r="B116" s="36">
        <v>75495</v>
      </c>
      <c r="C116" s="37" t="s">
        <v>23</v>
      </c>
      <c r="D116" s="63">
        <v>64800</v>
      </c>
      <c r="E116" s="63">
        <f>SUM(F116+I116)</f>
        <v>51337</v>
      </c>
      <c r="F116" s="86">
        <v>51337</v>
      </c>
      <c r="G116" s="86">
        <v>18000</v>
      </c>
      <c r="H116" s="86"/>
      <c r="I116" s="86"/>
      <c r="J116" s="70">
        <f>SUM(E116/D116)</f>
        <v>0.79</v>
      </c>
    </row>
    <row r="117" spans="1:10" ht="12.75" thickTop="1">
      <c r="A117" s="34"/>
      <c r="B117" s="35"/>
      <c r="C117" s="19"/>
      <c r="D117" s="59"/>
      <c r="E117" s="82"/>
      <c r="F117" s="82"/>
      <c r="G117" s="82"/>
      <c r="H117" s="82"/>
      <c r="I117" s="82"/>
      <c r="J117" s="66"/>
    </row>
    <row r="118" spans="1:10" ht="12">
      <c r="A118" s="34">
        <v>757</v>
      </c>
      <c r="B118" s="39"/>
      <c r="C118" s="23" t="s">
        <v>64</v>
      </c>
      <c r="D118" s="58">
        <f aca="true" t="shared" si="9" ref="D118:I118">SUM(D121)</f>
        <v>547536</v>
      </c>
      <c r="E118" s="81">
        <f t="shared" si="9"/>
        <v>174711</v>
      </c>
      <c r="F118" s="81">
        <f t="shared" si="9"/>
        <v>174711</v>
      </c>
      <c r="G118" s="81">
        <f t="shared" si="9"/>
        <v>0</v>
      </c>
      <c r="H118" s="81">
        <f t="shared" si="9"/>
        <v>0</v>
      </c>
      <c r="I118" s="81">
        <f t="shared" si="9"/>
        <v>0</v>
      </c>
      <c r="J118" s="65">
        <f>SUM(E118/D118)</f>
        <v>0.32</v>
      </c>
    </row>
    <row r="119" spans="1:10" ht="12">
      <c r="A119" s="34"/>
      <c r="B119" s="35"/>
      <c r="C119" s="19"/>
      <c r="D119" s="59"/>
      <c r="E119" s="82"/>
      <c r="F119" s="82"/>
      <c r="G119" s="82"/>
      <c r="H119" s="82"/>
      <c r="I119" s="82"/>
      <c r="J119" s="66"/>
    </row>
    <row r="120" spans="1:10" ht="12">
      <c r="A120" s="34"/>
      <c r="B120" s="35">
        <v>75702</v>
      </c>
      <c r="C120" s="19" t="s">
        <v>73</v>
      </c>
      <c r="D120" s="59"/>
      <c r="E120" s="82"/>
      <c r="F120" s="82"/>
      <c r="G120" s="82"/>
      <c r="H120" s="82"/>
      <c r="I120" s="82"/>
      <c r="J120" s="66"/>
    </row>
    <row r="121" spans="1:10" ht="12.75" thickBot="1">
      <c r="A121" s="40"/>
      <c r="B121" s="36"/>
      <c r="C121" s="37" t="s">
        <v>74</v>
      </c>
      <c r="D121" s="63">
        <v>547536</v>
      </c>
      <c r="E121" s="63">
        <f>SUM(F121+I121)</f>
        <v>174711</v>
      </c>
      <c r="F121" s="86">
        <v>174711</v>
      </c>
      <c r="G121" s="86"/>
      <c r="H121" s="86"/>
      <c r="I121" s="86"/>
      <c r="J121" s="70">
        <f>SUM(E121/D121)</f>
        <v>0.32</v>
      </c>
    </row>
    <row r="122" spans="1:10" ht="12.75" thickTop="1">
      <c r="A122" s="34"/>
      <c r="B122" s="35"/>
      <c r="C122" s="19"/>
      <c r="D122" s="59"/>
      <c r="E122" s="82"/>
      <c r="F122" s="82"/>
      <c r="G122" s="82"/>
      <c r="H122" s="82"/>
      <c r="I122" s="82"/>
      <c r="J122" s="66"/>
    </row>
    <row r="123" spans="1:10" ht="12">
      <c r="A123" s="34">
        <v>758</v>
      </c>
      <c r="B123" s="39"/>
      <c r="C123" s="23" t="s">
        <v>10</v>
      </c>
      <c r="D123" s="58">
        <f aca="true" t="shared" si="10" ref="D123:I123">SUM(D125:D126)</f>
        <v>1642627</v>
      </c>
      <c r="E123" s="81">
        <f t="shared" si="10"/>
        <v>1590764</v>
      </c>
      <c r="F123" s="81">
        <f t="shared" si="10"/>
        <v>1590764</v>
      </c>
      <c r="G123" s="81">
        <f t="shared" si="10"/>
        <v>0</v>
      </c>
      <c r="H123" s="81">
        <f t="shared" si="10"/>
        <v>0</v>
      </c>
      <c r="I123" s="81">
        <f t="shared" si="10"/>
        <v>0</v>
      </c>
      <c r="J123" s="65">
        <f>SUM(E123/D123)</f>
        <v>0.97</v>
      </c>
    </row>
    <row r="124" spans="1:10" ht="12">
      <c r="A124" s="34"/>
      <c r="B124" s="35"/>
      <c r="C124" s="19"/>
      <c r="D124" s="59"/>
      <c r="E124" s="82"/>
      <c r="F124" s="82"/>
      <c r="G124" s="82"/>
      <c r="H124" s="82"/>
      <c r="I124" s="82"/>
      <c r="J124" s="66"/>
    </row>
    <row r="125" spans="1:10" ht="12">
      <c r="A125" s="34"/>
      <c r="B125" s="35">
        <v>75802</v>
      </c>
      <c r="C125" s="19" t="s">
        <v>29</v>
      </c>
      <c r="D125" s="59">
        <v>1590764</v>
      </c>
      <c r="E125" s="59">
        <f>SUM(F125+I125)</f>
        <v>1590764</v>
      </c>
      <c r="F125" s="82">
        <v>1590764</v>
      </c>
      <c r="G125" s="82"/>
      <c r="H125" s="82"/>
      <c r="I125" s="82"/>
      <c r="J125" s="66">
        <f>SUM(E125/D125)</f>
        <v>1</v>
      </c>
    </row>
    <row r="126" spans="1:10" ht="12.75" thickBot="1">
      <c r="A126" s="40"/>
      <c r="B126" s="36">
        <v>75818</v>
      </c>
      <c r="C126" s="37" t="s">
        <v>75</v>
      </c>
      <c r="D126" s="63">
        <v>51863</v>
      </c>
      <c r="E126" s="86">
        <f>SUM(F126+I126)</f>
        <v>0</v>
      </c>
      <c r="F126" s="86"/>
      <c r="G126" s="86"/>
      <c r="H126" s="86"/>
      <c r="I126" s="86"/>
      <c r="J126" s="70">
        <f>SUM(E126/D126)</f>
        <v>0</v>
      </c>
    </row>
    <row r="127" spans="1:10" ht="12.75" thickTop="1">
      <c r="A127" s="38"/>
      <c r="B127" s="19"/>
      <c r="C127" s="19"/>
      <c r="D127" s="60"/>
      <c r="E127" s="19"/>
      <c r="F127" s="19"/>
      <c r="G127" s="19"/>
      <c r="H127" s="19"/>
      <c r="I127" s="19"/>
      <c r="J127" s="57"/>
    </row>
    <row r="128" spans="1:10" ht="12">
      <c r="A128" s="34">
        <v>801</v>
      </c>
      <c r="B128" s="39"/>
      <c r="C128" s="23" t="s">
        <v>11</v>
      </c>
      <c r="D128" s="58">
        <f aca="true" t="shared" si="11" ref="D128:I128">SUM(D130:D136)</f>
        <v>25715464</v>
      </c>
      <c r="E128" s="81">
        <f t="shared" si="11"/>
        <v>25662805</v>
      </c>
      <c r="F128" s="81">
        <f t="shared" si="11"/>
        <v>21709990</v>
      </c>
      <c r="G128" s="81">
        <f t="shared" si="11"/>
        <v>21304762</v>
      </c>
      <c r="H128" s="81">
        <f t="shared" si="11"/>
        <v>2936</v>
      </c>
      <c r="I128" s="81">
        <f t="shared" si="11"/>
        <v>3952815</v>
      </c>
      <c r="J128" s="65">
        <f>SUM(E128/D128)</f>
        <v>1</v>
      </c>
    </row>
    <row r="129" spans="1:10" ht="12">
      <c r="A129" s="34"/>
      <c r="B129" s="35"/>
      <c r="C129" s="19"/>
      <c r="D129" s="59"/>
      <c r="E129" s="82"/>
      <c r="F129" s="82"/>
      <c r="G129" s="82"/>
      <c r="H129" s="82"/>
      <c r="I129" s="82"/>
      <c r="J129" s="66"/>
    </row>
    <row r="130" spans="1:10" ht="12">
      <c r="A130" s="34"/>
      <c r="B130" s="35">
        <v>80101</v>
      </c>
      <c r="C130" s="19" t="s">
        <v>30</v>
      </c>
      <c r="D130" s="59">
        <v>14358210</v>
      </c>
      <c r="E130" s="82">
        <f aca="true" t="shared" si="12" ref="E130:E136">SUM(F130+I130)</f>
        <v>14336248</v>
      </c>
      <c r="F130" s="82">
        <v>14074876</v>
      </c>
      <c r="G130" s="82">
        <v>14074876</v>
      </c>
      <c r="H130" s="82"/>
      <c r="I130" s="82">
        <v>261372</v>
      </c>
      <c r="J130" s="66">
        <f aca="true" t="shared" si="13" ref="J130:J136">SUM(E130/D130)</f>
        <v>1</v>
      </c>
    </row>
    <row r="131" spans="1:10" ht="12">
      <c r="A131" s="34"/>
      <c r="B131" s="35">
        <v>80104</v>
      </c>
      <c r="C131" s="19" t="s">
        <v>76</v>
      </c>
      <c r="D131" s="59">
        <v>220000</v>
      </c>
      <c r="E131" s="82">
        <f t="shared" si="12"/>
        <v>220000</v>
      </c>
      <c r="F131" s="82">
        <v>220000</v>
      </c>
      <c r="G131" s="82">
        <v>220000</v>
      </c>
      <c r="H131" s="82"/>
      <c r="I131" s="82"/>
      <c r="J131" s="66">
        <f t="shared" si="13"/>
        <v>1</v>
      </c>
    </row>
    <row r="132" spans="1:10" ht="12">
      <c r="A132" s="34"/>
      <c r="B132" s="35">
        <v>80110</v>
      </c>
      <c r="C132" s="19" t="s">
        <v>31</v>
      </c>
      <c r="D132" s="59">
        <v>10486718</v>
      </c>
      <c r="E132" s="82">
        <f t="shared" si="12"/>
        <v>10474817</v>
      </c>
      <c r="F132" s="82">
        <v>6798534</v>
      </c>
      <c r="G132" s="82">
        <v>6798534</v>
      </c>
      <c r="H132" s="82"/>
      <c r="I132" s="82">
        <v>3676283</v>
      </c>
      <c r="J132" s="66">
        <f t="shared" si="13"/>
        <v>1</v>
      </c>
    </row>
    <row r="133" spans="1:10" ht="12">
      <c r="A133" s="34" t="s">
        <v>0</v>
      </c>
      <c r="B133" s="35">
        <v>80113</v>
      </c>
      <c r="C133" s="19" t="s">
        <v>77</v>
      </c>
      <c r="D133" s="59">
        <v>268000</v>
      </c>
      <c r="E133" s="82">
        <f t="shared" si="12"/>
        <v>250420</v>
      </c>
      <c r="F133" s="82">
        <v>250420</v>
      </c>
      <c r="G133" s="82"/>
      <c r="H133" s="82">
        <v>2643</v>
      </c>
      <c r="I133" s="82"/>
      <c r="J133" s="66">
        <f t="shared" si="13"/>
        <v>0.93</v>
      </c>
    </row>
    <row r="134" spans="1:10" ht="12">
      <c r="A134" s="34"/>
      <c r="B134" s="35">
        <v>80145</v>
      </c>
      <c r="C134" s="19" t="s">
        <v>111</v>
      </c>
      <c r="D134" s="59">
        <v>4000</v>
      </c>
      <c r="E134" s="82">
        <f t="shared" si="12"/>
        <v>546</v>
      </c>
      <c r="F134" s="82">
        <v>546</v>
      </c>
      <c r="G134" s="82"/>
      <c r="H134" s="82"/>
      <c r="I134" s="82"/>
      <c r="J134" s="66">
        <f t="shared" si="13"/>
        <v>0.14</v>
      </c>
    </row>
    <row r="135" spans="1:10" ht="12">
      <c r="A135" s="34"/>
      <c r="B135" s="35">
        <v>80146</v>
      </c>
      <c r="C135" s="19" t="s">
        <v>112</v>
      </c>
      <c r="D135" s="59">
        <v>127000</v>
      </c>
      <c r="E135" s="82">
        <f t="shared" si="12"/>
        <v>127006</v>
      </c>
      <c r="F135" s="82">
        <v>127006</v>
      </c>
      <c r="G135" s="82">
        <v>127000</v>
      </c>
      <c r="H135" s="82"/>
      <c r="I135" s="82"/>
      <c r="J135" s="66">
        <f t="shared" si="13"/>
        <v>1</v>
      </c>
    </row>
    <row r="136" spans="1:10" ht="12.75" thickBot="1">
      <c r="A136" s="40"/>
      <c r="B136" s="36">
        <v>80195</v>
      </c>
      <c r="C136" s="37" t="s">
        <v>23</v>
      </c>
      <c r="D136" s="63">
        <v>251536</v>
      </c>
      <c r="E136" s="86">
        <f t="shared" si="12"/>
        <v>253768</v>
      </c>
      <c r="F136" s="86">
        <v>238608</v>
      </c>
      <c r="G136" s="86">
        <v>84352</v>
      </c>
      <c r="H136" s="86">
        <v>293</v>
      </c>
      <c r="I136" s="86">
        <v>15160</v>
      </c>
      <c r="J136" s="70">
        <f t="shared" si="13"/>
        <v>1.01</v>
      </c>
    </row>
    <row r="137" spans="1:10" ht="12.75" thickTop="1">
      <c r="A137" s="34"/>
      <c r="B137" s="35"/>
      <c r="C137" s="19"/>
      <c r="D137" s="59"/>
      <c r="E137" s="82"/>
      <c r="F137" s="82"/>
      <c r="G137" s="82"/>
      <c r="H137" s="82"/>
      <c r="I137" s="82"/>
      <c r="J137" s="66"/>
    </row>
    <row r="138" spans="1:10" ht="12">
      <c r="A138" s="34">
        <v>851</v>
      </c>
      <c r="B138" s="39"/>
      <c r="C138" s="23" t="s">
        <v>12</v>
      </c>
      <c r="D138" s="58">
        <f aca="true" t="shared" si="14" ref="D138:I138">SUM(D140:D142)</f>
        <v>609176</v>
      </c>
      <c r="E138" s="81">
        <f t="shared" si="14"/>
        <v>573329</v>
      </c>
      <c r="F138" s="81">
        <f t="shared" si="14"/>
        <v>553329</v>
      </c>
      <c r="G138" s="81">
        <f t="shared" si="14"/>
        <v>100750</v>
      </c>
      <c r="H138" s="81">
        <f t="shared" si="14"/>
        <v>10793</v>
      </c>
      <c r="I138" s="81">
        <f t="shared" si="14"/>
        <v>20000</v>
      </c>
      <c r="J138" s="65">
        <f>SUM(E138/D138)</f>
        <v>0.94</v>
      </c>
    </row>
    <row r="139" spans="1:10" ht="12">
      <c r="A139" s="34"/>
      <c r="B139" s="35"/>
      <c r="C139" s="19"/>
      <c r="D139" s="59"/>
      <c r="E139" s="82"/>
      <c r="F139" s="82"/>
      <c r="G139" s="82"/>
      <c r="H139" s="82"/>
      <c r="I139" s="82"/>
      <c r="J139" s="66"/>
    </row>
    <row r="140" spans="1:10" ht="12">
      <c r="A140" s="34"/>
      <c r="B140" s="35">
        <v>85149</v>
      </c>
      <c r="C140" s="19" t="s">
        <v>78</v>
      </c>
      <c r="D140" s="59">
        <v>100000</v>
      </c>
      <c r="E140" s="82">
        <f>SUM(F140+I140)</f>
        <v>98960</v>
      </c>
      <c r="F140" s="82">
        <v>98960</v>
      </c>
      <c r="G140" s="82"/>
      <c r="H140" s="82"/>
      <c r="I140" s="82"/>
      <c r="J140" s="66">
        <f>SUM(E140/D140)</f>
        <v>0.99</v>
      </c>
    </row>
    <row r="141" spans="1:10" ht="12">
      <c r="A141" s="34"/>
      <c r="B141" s="35">
        <v>85154</v>
      </c>
      <c r="C141" s="19" t="s">
        <v>79</v>
      </c>
      <c r="D141" s="59">
        <v>470926</v>
      </c>
      <c r="E141" s="59">
        <f>SUM(F141+I141)</f>
        <v>436885</v>
      </c>
      <c r="F141" s="82">
        <v>416885</v>
      </c>
      <c r="G141" s="82">
        <v>67500</v>
      </c>
      <c r="H141" s="82">
        <v>10793</v>
      </c>
      <c r="I141" s="82">
        <v>20000</v>
      </c>
      <c r="J141" s="66">
        <f>SUM(E141/D141)</f>
        <v>0.93</v>
      </c>
    </row>
    <row r="142" spans="1:10" ht="12.75" thickBot="1">
      <c r="A142" s="42"/>
      <c r="B142" s="43">
        <v>85195</v>
      </c>
      <c r="C142" s="26" t="s">
        <v>23</v>
      </c>
      <c r="D142" s="64">
        <v>38250</v>
      </c>
      <c r="E142" s="64">
        <f>SUM(F142+I142)</f>
        <v>37484</v>
      </c>
      <c r="F142" s="83">
        <v>37484</v>
      </c>
      <c r="G142" s="83">
        <v>33250</v>
      </c>
      <c r="H142" s="83"/>
      <c r="I142" s="83"/>
      <c r="J142" s="68">
        <f>SUM(E142/D142)</f>
        <v>0.98</v>
      </c>
    </row>
    <row r="143" spans="1:10" ht="12.75" thickBot="1">
      <c r="A143" s="87">
        <v>1</v>
      </c>
      <c r="B143" s="88">
        <v>2</v>
      </c>
      <c r="C143" s="88">
        <v>3</v>
      </c>
      <c r="D143" s="118">
        <v>4</v>
      </c>
      <c r="E143" s="89">
        <v>5</v>
      </c>
      <c r="F143" s="89">
        <v>6</v>
      </c>
      <c r="G143" s="89">
        <v>7</v>
      </c>
      <c r="H143" s="89">
        <v>8</v>
      </c>
      <c r="I143" s="89">
        <v>9</v>
      </c>
      <c r="J143" s="117">
        <v>10</v>
      </c>
    </row>
    <row r="144" spans="1:10" ht="12">
      <c r="A144" s="34"/>
      <c r="B144" s="35"/>
      <c r="C144" s="19"/>
      <c r="D144" s="59"/>
      <c r="E144" s="82"/>
      <c r="F144" s="82"/>
      <c r="G144" s="82"/>
      <c r="H144" s="82"/>
      <c r="I144" s="82"/>
      <c r="J144" s="66"/>
    </row>
    <row r="145" spans="1:10" ht="12">
      <c r="A145" s="34">
        <v>853</v>
      </c>
      <c r="B145" s="39"/>
      <c r="C145" s="23" t="s">
        <v>13</v>
      </c>
      <c r="D145" s="58">
        <f aca="true" t="shared" si="15" ref="D145:I145">SUM(D147:D154)</f>
        <v>5911285</v>
      </c>
      <c r="E145" s="81">
        <f t="shared" si="15"/>
        <v>5754855</v>
      </c>
      <c r="F145" s="81">
        <f t="shared" si="15"/>
        <v>5754855</v>
      </c>
      <c r="G145" s="81">
        <f t="shared" si="15"/>
        <v>681500</v>
      </c>
      <c r="H145" s="81">
        <f t="shared" si="15"/>
        <v>1155533</v>
      </c>
      <c r="I145" s="81">
        <f t="shared" si="15"/>
        <v>0</v>
      </c>
      <c r="J145" s="65">
        <f>SUM(E145/D145)</f>
        <v>0.97</v>
      </c>
    </row>
    <row r="146" spans="1:10" ht="12">
      <c r="A146" s="34"/>
      <c r="B146" s="35"/>
      <c r="C146" s="19"/>
      <c r="D146" s="59"/>
      <c r="E146" s="82"/>
      <c r="F146" s="82"/>
      <c r="G146" s="82"/>
      <c r="H146" s="82"/>
      <c r="I146" s="82"/>
      <c r="J146" s="66"/>
    </row>
    <row r="147" spans="1:10" ht="12">
      <c r="A147" s="34"/>
      <c r="B147" s="35">
        <v>85305</v>
      </c>
      <c r="C147" s="19" t="s">
        <v>119</v>
      </c>
      <c r="D147" s="59">
        <v>600000</v>
      </c>
      <c r="E147" s="59">
        <f>SUM(F147+I147)</f>
        <v>600000</v>
      </c>
      <c r="F147" s="82">
        <v>600000</v>
      </c>
      <c r="G147" s="82">
        <v>600000</v>
      </c>
      <c r="H147" s="82"/>
      <c r="I147" s="82"/>
      <c r="J147" s="66">
        <f>SUM(E147/D147)</f>
        <v>1</v>
      </c>
    </row>
    <row r="148" spans="1:10" ht="12">
      <c r="A148" s="34"/>
      <c r="B148" s="35">
        <v>85314</v>
      </c>
      <c r="C148" s="19" t="s">
        <v>80</v>
      </c>
      <c r="D148" s="59"/>
      <c r="E148" s="59"/>
      <c r="F148" s="82"/>
      <c r="G148" s="82"/>
      <c r="H148" s="82"/>
      <c r="I148" s="82"/>
      <c r="J148" s="66"/>
    </row>
    <row r="149" spans="1:10" ht="12">
      <c r="A149" s="34"/>
      <c r="B149" s="35"/>
      <c r="C149" s="19" t="s">
        <v>81</v>
      </c>
      <c r="D149" s="59">
        <v>1335000</v>
      </c>
      <c r="E149" s="59">
        <f aca="true" t="shared" si="16" ref="E149:E154">SUM(F149+I149)</f>
        <v>1334994</v>
      </c>
      <c r="F149" s="82">
        <v>1334994</v>
      </c>
      <c r="G149" s="82"/>
      <c r="H149" s="82"/>
      <c r="I149" s="82"/>
      <c r="J149" s="66">
        <f>SUM(E149/D149)</f>
        <v>1</v>
      </c>
    </row>
    <row r="150" spans="1:10" ht="12">
      <c r="A150" s="34"/>
      <c r="B150" s="35">
        <v>85315</v>
      </c>
      <c r="C150" s="19" t="s">
        <v>32</v>
      </c>
      <c r="D150" s="59">
        <v>1787385</v>
      </c>
      <c r="E150" s="59">
        <f t="shared" si="16"/>
        <v>1632493</v>
      </c>
      <c r="F150" s="82">
        <v>1632493</v>
      </c>
      <c r="G150" s="82"/>
      <c r="H150" s="82"/>
      <c r="I150" s="82"/>
      <c r="J150" s="66">
        <f>SUM(E150/D150)</f>
        <v>0.91</v>
      </c>
    </row>
    <row r="151" spans="1:10" ht="12">
      <c r="A151" s="34"/>
      <c r="B151" s="35">
        <v>85319</v>
      </c>
      <c r="C151" s="19" t="s">
        <v>123</v>
      </c>
      <c r="D151" s="59">
        <v>980000</v>
      </c>
      <c r="E151" s="59">
        <f t="shared" si="16"/>
        <v>978726</v>
      </c>
      <c r="F151" s="82">
        <v>978726</v>
      </c>
      <c r="G151" s="82"/>
      <c r="H151" s="82">
        <v>593288</v>
      </c>
      <c r="I151" s="82"/>
      <c r="J151" s="66">
        <f>SUM(E151/D151)</f>
        <v>1</v>
      </c>
    </row>
    <row r="152" spans="1:10" ht="12">
      <c r="A152" s="34"/>
      <c r="B152" s="35">
        <v>85328</v>
      </c>
      <c r="C152" s="19" t="s">
        <v>82</v>
      </c>
      <c r="D152" s="59"/>
      <c r="E152" s="59"/>
      <c r="F152" s="82"/>
      <c r="G152" s="82"/>
      <c r="H152" s="82"/>
      <c r="I152" s="82"/>
      <c r="J152" s="66"/>
    </row>
    <row r="153" spans="1:10" ht="12">
      <c r="A153" s="34"/>
      <c r="B153" s="35"/>
      <c r="C153" s="19" t="s">
        <v>83</v>
      </c>
      <c r="D153" s="59">
        <v>660000</v>
      </c>
      <c r="E153" s="59">
        <f t="shared" si="16"/>
        <v>659742</v>
      </c>
      <c r="F153" s="82">
        <v>659742</v>
      </c>
      <c r="G153" s="82"/>
      <c r="H153" s="82">
        <v>562245</v>
      </c>
      <c r="I153" s="82"/>
      <c r="J153" s="66">
        <f>SUM(E153/D153)</f>
        <v>1</v>
      </c>
    </row>
    <row r="154" spans="1:10" ht="12.75" thickBot="1">
      <c r="A154" s="40"/>
      <c r="B154" s="36">
        <v>85395</v>
      </c>
      <c r="C154" s="37" t="s">
        <v>23</v>
      </c>
      <c r="D154" s="63">
        <v>548900</v>
      </c>
      <c r="E154" s="63">
        <f t="shared" si="16"/>
        <v>548900</v>
      </c>
      <c r="F154" s="86">
        <v>548900</v>
      </c>
      <c r="G154" s="86">
        <v>81500</v>
      </c>
      <c r="H154" s="86"/>
      <c r="I154" s="86"/>
      <c r="J154" s="70">
        <f>SUM(E154/D154)</f>
        <v>1</v>
      </c>
    </row>
    <row r="155" spans="1:10" ht="12.75" thickTop="1">
      <c r="A155" s="34"/>
      <c r="B155" s="35"/>
      <c r="C155" s="19"/>
      <c r="D155" s="59"/>
      <c r="E155" s="82"/>
      <c r="F155" s="82"/>
      <c r="G155" s="82"/>
      <c r="H155" s="82"/>
      <c r="I155" s="82"/>
      <c r="J155" s="66"/>
    </row>
    <row r="156" spans="1:10" ht="12">
      <c r="A156" s="34">
        <v>854</v>
      </c>
      <c r="B156" s="39"/>
      <c r="C156" s="23" t="s">
        <v>14</v>
      </c>
      <c r="D156" s="58">
        <f aca="true" t="shared" si="17" ref="D156:I156">SUM(D158:D165)</f>
        <v>5661157</v>
      </c>
      <c r="E156" s="58">
        <f t="shared" si="17"/>
        <v>5634275</v>
      </c>
      <c r="F156" s="58">
        <f t="shared" si="17"/>
        <v>5634275</v>
      </c>
      <c r="G156" s="58">
        <f t="shared" si="17"/>
        <v>5634275</v>
      </c>
      <c r="H156" s="58">
        <f t="shared" si="17"/>
        <v>0</v>
      </c>
      <c r="I156" s="58">
        <f t="shared" si="17"/>
        <v>0</v>
      </c>
      <c r="J156" s="65">
        <f>SUM(E156/D156)</f>
        <v>1</v>
      </c>
    </row>
    <row r="157" spans="1:10" ht="12">
      <c r="A157" s="34"/>
      <c r="B157" s="113"/>
      <c r="C157" s="111"/>
      <c r="D157" s="109"/>
      <c r="E157" s="109"/>
      <c r="F157" s="84"/>
      <c r="G157" s="82"/>
      <c r="H157" s="82"/>
      <c r="I157" s="82"/>
      <c r="J157" s="66"/>
    </row>
    <row r="158" spans="1:10" ht="12">
      <c r="A158" s="34"/>
      <c r="B158" s="35">
        <v>85404</v>
      </c>
      <c r="C158" s="19" t="s">
        <v>85</v>
      </c>
      <c r="D158" s="59">
        <v>5530000</v>
      </c>
      <c r="E158" s="59">
        <f>SUM(F158+I158)</f>
        <v>5505200</v>
      </c>
      <c r="F158" s="59">
        <v>5505200</v>
      </c>
      <c r="G158" s="84">
        <v>5505200</v>
      </c>
      <c r="H158" s="82"/>
      <c r="I158" s="82"/>
      <c r="J158" s="66">
        <f>SUM(E158/D158)</f>
        <v>1</v>
      </c>
    </row>
    <row r="159" spans="1:10" ht="12">
      <c r="A159" s="34"/>
      <c r="B159" s="35">
        <v>85405</v>
      </c>
      <c r="C159" s="19" t="s">
        <v>86</v>
      </c>
      <c r="D159" s="59">
        <v>38000</v>
      </c>
      <c r="E159" s="59">
        <f>SUM(F159+I159)</f>
        <v>37118</v>
      </c>
      <c r="F159" s="59">
        <v>37118</v>
      </c>
      <c r="G159" s="84">
        <v>37118</v>
      </c>
      <c r="H159" s="82"/>
      <c r="I159" s="82"/>
      <c r="J159" s="66">
        <f>SUM(E159/D159)</f>
        <v>0.98</v>
      </c>
    </row>
    <row r="160" spans="1:10" ht="12">
      <c r="A160" s="34"/>
      <c r="B160" s="35">
        <v>85412</v>
      </c>
      <c r="C160" s="19" t="s">
        <v>87</v>
      </c>
      <c r="D160" s="59"/>
      <c r="E160" s="59"/>
      <c r="F160" s="59"/>
      <c r="G160" s="84"/>
      <c r="H160" s="82"/>
      <c r="I160" s="82"/>
      <c r="J160" s="66"/>
    </row>
    <row r="161" spans="1:10" ht="12">
      <c r="A161" s="34"/>
      <c r="B161" s="35"/>
      <c r="C161" s="19" t="s">
        <v>88</v>
      </c>
      <c r="D161" s="59">
        <v>27450</v>
      </c>
      <c r="E161" s="59">
        <f>SUM(F161+I161)</f>
        <v>27450</v>
      </c>
      <c r="F161" s="82">
        <v>27450</v>
      </c>
      <c r="G161" s="59">
        <v>27450</v>
      </c>
      <c r="H161" s="82"/>
      <c r="I161" s="82"/>
      <c r="J161" s="66">
        <f>SUM(E161/D161)</f>
        <v>1</v>
      </c>
    </row>
    <row r="162" spans="1:10" ht="12">
      <c r="A162" s="34"/>
      <c r="B162" s="35">
        <v>85413</v>
      </c>
      <c r="C162" s="19" t="s">
        <v>89</v>
      </c>
      <c r="D162" s="59">
        <v>5000</v>
      </c>
      <c r="E162" s="59">
        <f>SUM(F162+I162)</f>
        <v>5000</v>
      </c>
      <c r="F162" s="82">
        <v>5000</v>
      </c>
      <c r="G162" s="59">
        <v>5000</v>
      </c>
      <c r="H162" s="82"/>
      <c r="I162" s="82"/>
      <c r="J162" s="66">
        <f>SUM(E162/D162)</f>
        <v>1</v>
      </c>
    </row>
    <row r="163" spans="1:10" ht="12">
      <c r="A163" s="34"/>
      <c r="B163" s="35">
        <v>85416</v>
      </c>
      <c r="C163" s="19" t="s">
        <v>113</v>
      </c>
      <c r="D163" s="59">
        <v>30000</v>
      </c>
      <c r="E163" s="59">
        <f>SUM(F163+I163)</f>
        <v>30000</v>
      </c>
      <c r="F163" s="82">
        <v>30000</v>
      </c>
      <c r="G163" s="59">
        <v>30000</v>
      </c>
      <c r="H163" s="82"/>
      <c r="I163" s="82"/>
      <c r="J163" s="66">
        <f>SUM(E163/D163)</f>
        <v>1</v>
      </c>
    </row>
    <row r="164" spans="1:10" ht="12">
      <c r="A164" s="34"/>
      <c r="B164" s="35">
        <v>85446</v>
      </c>
      <c r="C164" s="19" t="s">
        <v>112</v>
      </c>
      <c r="D164" s="59">
        <v>15000</v>
      </c>
      <c r="E164" s="59">
        <f>SUM(F164+I164)</f>
        <v>13800</v>
      </c>
      <c r="F164" s="82">
        <v>13800</v>
      </c>
      <c r="G164" s="59">
        <v>13800</v>
      </c>
      <c r="H164" s="82"/>
      <c r="I164" s="82"/>
      <c r="J164" s="66">
        <f>SUM(E164/D164)</f>
        <v>0.92</v>
      </c>
    </row>
    <row r="165" spans="1:10" ht="12.75" thickBot="1">
      <c r="A165" s="40"/>
      <c r="B165" s="36">
        <v>85495</v>
      </c>
      <c r="C165" s="37" t="s">
        <v>114</v>
      </c>
      <c r="D165" s="63">
        <v>15707</v>
      </c>
      <c r="E165" s="63">
        <f>SUM(F165+I165)</f>
        <v>15707</v>
      </c>
      <c r="F165" s="86">
        <v>15707</v>
      </c>
      <c r="G165" s="63">
        <v>15707</v>
      </c>
      <c r="H165" s="86"/>
      <c r="I165" s="86"/>
      <c r="J165" s="70">
        <f>SUM(E165/D165)</f>
        <v>1</v>
      </c>
    </row>
    <row r="166" spans="1:10" ht="12.75" thickTop="1">
      <c r="A166" s="34"/>
      <c r="B166" s="35"/>
      <c r="C166" s="19"/>
      <c r="D166" s="60"/>
      <c r="E166" s="82"/>
      <c r="F166" s="82"/>
      <c r="G166" s="82"/>
      <c r="H166" s="82"/>
      <c r="I166" s="82"/>
      <c r="J166" s="57"/>
    </row>
    <row r="167" spans="1:10" ht="12">
      <c r="A167" s="34">
        <v>900</v>
      </c>
      <c r="B167" s="35"/>
      <c r="C167" s="19" t="s">
        <v>40</v>
      </c>
      <c r="D167" s="60"/>
      <c r="E167" s="82"/>
      <c r="F167" s="82"/>
      <c r="G167" s="82"/>
      <c r="H167" s="82"/>
      <c r="I167" s="82"/>
      <c r="J167" s="57"/>
    </row>
    <row r="168" spans="1:10" ht="12">
      <c r="A168" s="34"/>
      <c r="B168" s="39"/>
      <c r="C168" s="23" t="s">
        <v>34</v>
      </c>
      <c r="D168" s="58">
        <f aca="true" t="shared" si="18" ref="D168:I168">SUM(D170:D175)</f>
        <v>8807858</v>
      </c>
      <c r="E168" s="81">
        <f t="shared" si="18"/>
        <v>4053053</v>
      </c>
      <c r="F168" s="81">
        <f t="shared" si="18"/>
        <v>2623557</v>
      </c>
      <c r="G168" s="81">
        <f t="shared" si="18"/>
        <v>204950</v>
      </c>
      <c r="H168" s="81">
        <f t="shared" si="18"/>
        <v>30598</v>
      </c>
      <c r="I168" s="81">
        <f t="shared" si="18"/>
        <v>1429496</v>
      </c>
      <c r="J168" s="65">
        <f>SUM(E168/D168)</f>
        <v>0.46</v>
      </c>
    </row>
    <row r="169" spans="1:10" ht="12">
      <c r="A169" s="34"/>
      <c r="B169" s="35"/>
      <c r="C169" s="19"/>
      <c r="D169" s="59"/>
      <c r="E169" s="82"/>
      <c r="F169" s="82"/>
      <c r="G169" s="82"/>
      <c r="H169" s="82"/>
      <c r="I169" s="82"/>
      <c r="J169" s="66"/>
    </row>
    <row r="170" spans="1:10" ht="12">
      <c r="A170" s="34"/>
      <c r="B170" s="35">
        <v>90001</v>
      </c>
      <c r="C170" s="19" t="s">
        <v>90</v>
      </c>
      <c r="D170" s="59">
        <v>6000556</v>
      </c>
      <c r="E170" s="82">
        <f aca="true" t="shared" si="19" ref="E170:E175">SUM(F170+I170)</f>
        <v>1547867</v>
      </c>
      <c r="F170" s="82">
        <v>350000</v>
      </c>
      <c r="G170" s="82"/>
      <c r="H170" s="82"/>
      <c r="I170" s="82">
        <v>1197867</v>
      </c>
      <c r="J170" s="66">
        <f aca="true" t="shared" si="20" ref="J170:J175">SUM(E170/D170)</f>
        <v>0.26</v>
      </c>
    </row>
    <row r="171" spans="1:10" ht="12">
      <c r="A171" s="34"/>
      <c r="B171" s="35">
        <v>90002</v>
      </c>
      <c r="C171" s="19" t="s">
        <v>35</v>
      </c>
      <c r="D171" s="59">
        <v>3000</v>
      </c>
      <c r="E171" s="59">
        <f t="shared" si="19"/>
        <v>3000</v>
      </c>
      <c r="F171" s="82">
        <v>3000</v>
      </c>
      <c r="G171" s="82"/>
      <c r="H171" s="82"/>
      <c r="I171" s="82"/>
      <c r="J171" s="66">
        <f t="shared" si="20"/>
        <v>1</v>
      </c>
    </row>
    <row r="172" spans="1:10" ht="12">
      <c r="A172" s="34"/>
      <c r="B172" s="35">
        <v>90003</v>
      </c>
      <c r="C172" s="19" t="s">
        <v>91</v>
      </c>
      <c r="D172" s="59">
        <v>1118800</v>
      </c>
      <c r="E172" s="59">
        <f t="shared" si="19"/>
        <v>1011210</v>
      </c>
      <c r="F172" s="82">
        <v>1011210</v>
      </c>
      <c r="G172" s="82"/>
      <c r="H172" s="82">
        <v>20086</v>
      </c>
      <c r="I172" s="82"/>
      <c r="J172" s="66">
        <f t="shared" si="20"/>
        <v>0.9</v>
      </c>
    </row>
    <row r="173" spans="1:10" ht="12">
      <c r="A173" s="34"/>
      <c r="B173" s="35">
        <v>90004</v>
      </c>
      <c r="C173" s="19" t="s">
        <v>103</v>
      </c>
      <c r="D173" s="59">
        <v>80253</v>
      </c>
      <c r="E173" s="59">
        <f t="shared" si="19"/>
        <v>80253</v>
      </c>
      <c r="F173" s="82">
        <v>80253</v>
      </c>
      <c r="G173" s="82"/>
      <c r="H173" s="82"/>
      <c r="I173" s="82"/>
      <c r="J173" s="66">
        <f t="shared" si="20"/>
        <v>1</v>
      </c>
    </row>
    <row r="174" spans="1:10" ht="12">
      <c r="A174" s="34"/>
      <c r="B174" s="35">
        <v>90015</v>
      </c>
      <c r="C174" s="19" t="s">
        <v>41</v>
      </c>
      <c r="D174" s="59">
        <v>1028000</v>
      </c>
      <c r="E174" s="59">
        <f t="shared" si="19"/>
        <v>912726</v>
      </c>
      <c r="F174" s="82">
        <v>789160</v>
      </c>
      <c r="G174" s="82"/>
      <c r="H174" s="82"/>
      <c r="I174" s="82">
        <v>123566</v>
      </c>
      <c r="J174" s="66">
        <f t="shared" si="20"/>
        <v>0.89</v>
      </c>
    </row>
    <row r="175" spans="1:10" s="24" customFormat="1" ht="12.75" thickBot="1">
      <c r="A175" s="40"/>
      <c r="B175" s="36">
        <v>90095</v>
      </c>
      <c r="C175" s="37" t="s">
        <v>23</v>
      </c>
      <c r="D175" s="63">
        <v>577249</v>
      </c>
      <c r="E175" s="63">
        <f t="shared" si="19"/>
        <v>497997</v>
      </c>
      <c r="F175" s="86">
        <v>389934</v>
      </c>
      <c r="G175" s="86">
        <v>204950</v>
      </c>
      <c r="H175" s="86">
        <v>10512</v>
      </c>
      <c r="I175" s="86">
        <v>108063</v>
      </c>
      <c r="J175" s="70">
        <f t="shared" si="20"/>
        <v>0.86</v>
      </c>
    </row>
    <row r="176" spans="1:10" ht="12.75" thickTop="1">
      <c r="A176" s="34"/>
      <c r="B176" s="35"/>
      <c r="C176" s="19"/>
      <c r="D176" s="59"/>
      <c r="E176" s="82"/>
      <c r="F176" s="82"/>
      <c r="G176" s="82"/>
      <c r="H176" s="82"/>
      <c r="I176" s="82"/>
      <c r="J176" s="66"/>
    </row>
    <row r="177" spans="1:10" ht="12">
      <c r="A177" s="34">
        <v>921</v>
      </c>
      <c r="B177" s="35"/>
      <c r="C177" s="19" t="s">
        <v>15</v>
      </c>
      <c r="D177" s="59"/>
      <c r="E177" s="82"/>
      <c r="F177" s="82"/>
      <c r="G177" s="82"/>
      <c r="H177" s="82"/>
      <c r="I177" s="82"/>
      <c r="J177" s="66"/>
    </row>
    <row r="178" spans="1:10" ht="12">
      <c r="A178" s="34"/>
      <c r="B178" s="39"/>
      <c r="C178" s="23" t="s">
        <v>16</v>
      </c>
      <c r="D178" s="58">
        <f aca="true" t="shared" si="21" ref="D178:I178">SUM(D180:D183)</f>
        <v>3159290</v>
      </c>
      <c r="E178" s="81">
        <f>SUM(E180:E183)</f>
        <v>3147692</v>
      </c>
      <c r="F178" s="81">
        <f>SUM(F180:F183)</f>
        <v>2870679</v>
      </c>
      <c r="G178" s="81">
        <f t="shared" si="21"/>
        <v>2417000</v>
      </c>
      <c r="H178" s="81">
        <f t="shared" si="21"/>
        <v>3983</v>
      </c>
      <c r="I178" s="81">
        <f t="shared" si="21"/>
        <v>277013</v>
      </c>
      <c r="J178" s="65">
        <f>SUM(E178/D178)</f>
        <v>1</v>
      </c>
    </row>
    <row r="179" spans="1:10" ht="12">
      <c r="A179" s="34"/>
      <c r="B179" s="35"/>
      <c r="C179" s="19"/>
      <c r="D179" s="59"/>
      <c r="E179" s="82"/>
      <c r="F179" s="82"/>
      <c r="G179" s="82"/>
      <c r="H179" s="82"/>
      <c r="I179" s="82"/>
      <c r="J179" s="66"/>
    </row>
    <row r="180" spans="1:10" ht="12">
      <c r="A180" s="34"/>
      <c r="B180" s="35">
        <v>92109</v>
      </c>
      <c r="C180" s="19" t="s">
        <v>92</v>
      </c>
      <c r="D180" s="59">
        <v>2302290</v>
      </c>
      <c r="E180" s="82">
        <f>SUM(F180+I180)</f>
        <v>2290692</v>
      </c>
      <c r="F180" s="82">
        <v>2013679</v>
      </c>
      <c r="G180" s="82">
        <v>1560000</v>
      </c>
      <c r="H180" s="82">
        <v>3983</v>
      </c>
      <c r="I180" s="82">
        <v>277013</v>
      </c>
      <c r="J180" s="66">
        <f>SUM(E180/D180)</f>
        <v>0.99</v>
      </c>
    </row>
    <row r="181" spans="1:10" ht="12">
      <c r="A181" s="34"/>
      <c r="B181" s="35">
        <v>92116</v>
      </c>
      <c r="C181" s="19" t="s">
        <v>126</v>
      </c>
      <c r="D181" s="59">
        <v>820000</v>
      </c>
      <c r="E181" s="82">
        <f>SUM(F181+I181)</f>
        <v>820000</v>
      </c>
      <c r="F181" s="82">
        <v>820000</v>
      </c>
      <c r="G181" s="82">
        <v>820000</v>
      </c>
      <c r="H181" s="82"/>
      <c r="I181" s="82"/>
      <c r="J181" s="66">
        <f>SUM(E181/D181)</f>
        <v>1</v>
      </c>
    </row>
    <row r="182" spans="1:10" ht="12">
      <c r="A182" s="34"/>
      <c r="B182" s="35">
        <v>92120</v>
      </c>
      <c r="C182" s="19" t="s">
        <v>93</v>
      </c>
      <c r="D182" s="59">
        <v>35000</v>
      </c>
      <c r="E182" s="82">
        <f>SUM(F182+I182)</f>
        <v>35000</v>
      </c>
      <c r="F182" s="82">
        <v>35000</v>
      </c>
      <c r="G182" s="82">
        <v>35000</v>
      </c>
      <c r="H182" s="82"/>
      <c r="I182" s="82"/>
      <c r="J182" s="66">
        <f>SUM(E182/D182)</f>
        <v>1</v>
      </c>
    </row>
    <row r="183" spans="1:10" ht="12.75" thickBot="1">
      <c r="A183" s="40"/>
      <c r="B183" s="36">
        <v>92195</v>
      </c>
      <c r="C183" s="37" t="s">
        <v>23</v>
      </c>
      <c r="D183" s="63">
        <v>2000</v>
      </c>
      <c r="E183" s="86">
        <f>SUM(F183+I183)</f>
        <v>2000</v>
      </c>
      <c r="F183" s="86">
        <v>2000</v>
      </c>
      <c r="G183" s="86">
        <v>2000</v>
      </c>
      <c r="H183" s="86"/>
      <c r="I183" s="86"/>
      <c r="J183" s="70">
        <f>SUM(E183/D183)</f>
        <v>1</v>
      </c>
    </row>
    <row r="184" spans="1:10" ht="12.75" thickTop="1">
      <c r="A184" s="38"/>
      <c r="B184" s="19"/>
      <c r="C184" s="19"/>
      <c r="D184" s="59"/>
      <c r="E184" s="19"/>
      <c r="F184" s="19"/>
      <c r="G184" s="19"/>
      <c r="H184" s="19"/>
      <c r="I184" s="19"/>
      <c r="J184" s="66"/>
    </row>
    <row r="185" spans="1:10" ht="12">
      <c r="A185" s="34">
        <v>926</v>
      </c>
      <c r="B185" s="39"/>
      <c r="C185" s="23" t="s">
        <v>65</v>
      </c>
      <c r="D185" s="58">
        <f aca="true" t="shared" si="22" ref="D185:I185">SUM(D187:D189)</f>
        <v>2506480</v>
      </c>
      <c r="E185" s="58">
        <f t="shared" si="22"/>
        <v>2460209</v>
      </c>
      <c r="F185" s="58">
        <f t="shared" si="22"/>
        <v>1411196</v>
      </c>
      <c r="G185" s="58">
        <f t="shared" si="22"/>
        <v>537380</v>
      </c>
      <c r="H185" s="58">
        <f t="shared" si="22"/>
        <v>0</v>
      </c>
      <c r="I185" s="58">
        <f t="shared" si="22"/>
        <v>1049013</v>
      </c>
      <c r="J185" s="65">
        <f>SUM(E185/D185)</f>
        <v>0.98</v>
      </c>
    </row>
    <row r="186" spans="1:10" ht="12">
      <c r="A186" s="34"/>
      <c r="B186" s="35"/>
      <c r="C186" s="19"/>
      <c r="D186" s="59"/>
      <c r="E186" s="82"/>
      <c r="F186" s="82"/>
      <c r="G186" s="82"/>
      <c r="H186" s="82"/>
      <c r="I186" s="82"/>
      <c r="J186" s="66"/>
    </row>
    <row r="187" spans="1:10" ht="12">
      <c r="A187" s="34"/>
      <c r="B187" s="35">
        <v>92601</v>
      </c>
      <c r="C187" s="19" t="s">
        <v>94</v>
      </c>
      <c r="D187" s="59">
        <v>1945000</v>
      </c>
      <c r="E187" s="59">
        <f>SUM(F187+I187)</f>
        <v>1901869</v>
      </c>
      <c r="F187" s="82">
        <v>852856</v>
      </c>
      <c r="G187" s="82"/>
      <c r="H187" s="82"/>
      <c r="I187" s="82">
        <v>1049013</v>
      </c>
      <c r="J187" s="66">
        <f>SUM(E187/D187)</f>
        <v>0.98</v>
      </c>
    </row>
    <row r="188" spans="1:10" ht="12">
      <c r="A188" s="34"/>
      <c r="B188" s="35">
        <v>92605</v>
      </c>
      <c r="C188" s="19" t="s">
        <v>95</v>
      </c>
      <c r="D188" s="59">
        <v>540480</v>
      </c>
      <c r="E188" s="59">
        <f>SUM(F188+I188)</f>
        <v>537380</v>
      </c>
      <c r="F188" s="82">
        <v>537380</v>
      </c>
      <c r="G188" s="82">
        <v>537380</v>
      </c>
      <c r="H188" s="82"/>
      <c r="I188" s="82"/>
      <c r="J188" s="66">
        <f>SUM(E188/D188)</f>
        <v>0.99</v>
      </c>
    </row>
    <row r="189" spans="1:10" ht="12.75" thickBot="1">
      <c r="A189" s="42"/>
      <c r="B189" s="43">
        <v>92695</v>
      </c>
      <c r="C189" s="26" t="s">
        <v>23</v>
      </c>
      <c r="D189" s="64">
        <v>21000</v>
      </c>
      <c r="E189" s="64">
        <f>SUM(F189+I189)</f>
        <v>20960</v>
      </c>
      <c r="F189" s="83">
        <v>20960</v>
      </c>
      <c r="G189" s="83"/>
      <c r="H189" s="83"/>
      <c r="I189" s="83"/>
      <c r="J189" s="68">
        <f>SUM(E189/D189)</f>
        <v>1</v>
      </c>
    </row>
    <row r="190" spans="1:10" ht="9.75" customHeight="1">
      <c r="A190" s="7" t="s">
        <v>0</v>
      </c>
      <c r="B190" s="15"/>
      <c r="C190" s="14"/>
      <c r="D190" s="124"/>
      <c r="E190" s="137"/>
      <c r="F190" s="177"/>
      <c r="G190" s="177"/>
      <c r="H190" s="177"/>
      <c r="I190" s="177"/>
      <c r="J190" s="115"/>
    </row>
    <row r="191" spans="1:10" ht="15">
      <c r="A191" s="5"/>
      <c r="B191" s="20" t="s">
        <v>66</v>
      </c>
      <c r="C191" s="6"/>
      <c r="D191" s="104">
        <f aca="true" t="shared" si="23" ref="D191:I191">SUM(D65+D71+D76+D82+D86+D92+D99+D111+D118+D123+D128+D138+D145+D156+D168+D178+D185)</f>
        <v>76212141</v>
      </c>
      <c r="E191" s="21">
        <f t="shared" si="23"/>
        <v>68544809</v>
      </c>
      <c r="F191" s="21">
        <f t="shared" si="23"/>
        <v>56692372</v>
      </c>
      <c r="G191" s="21">
        <f t="shared" si="23"/>
        <v>32766497</v>
      </c>
      <c r="H191" s="21">
        <f t="shared" si="23"/>
        <v>6830754</v>
      </c>
      <c r="I191" s="21">
        <f t="shared" si="23"/>
        <v>11852437</v>
      </c>
      <c r="J191" s="102">
        <f>SUM(E191/D191)</f>
        <v>0.9</v>
      </c>
    </row>
    <row r="192" spans="1:10" ht="10.5" customHeight="1" thickBot="1">
      <c r="A192" s="2"/>
      <c r="B192" s="155"/>
      <c r="C192" s="1"/>
      <c r="D192" s="56"/>
      <c r="E192" s="52"/>
      <c r="F192" s="13"/>
      <c r="G192" s="13"/>
      <c r="H192" s="13"/>
      <c r="I192" s="13"/>
      <c r="J192" s="9"/>
    </row>
    <row r="193" spans="1:14" s="3" customFormat="1" ht="33.75" customHeight="1">
      <c r="A193" s="178" t="s">
        <v>120</v>
      </c>
      <c r="B193" s="178"/>
      <c r="C193" s="178"/>
      <c r="D193" s="178"/>
      <c r="E193" s="178"/>
      <c r="F193" s="178"/>
      <c r="G193" s="178"/>
      <c r="H193" s="178"/>
      <c r="I193" s="178"/>
      <c r="J193" s="178"/>
      <c r="K193" s="25"/>
      <c r="L193" s="25"/>
      <c r="M193" s="25"/>
      <c r="N193" s="25"/>
    </row>
    <row r="194" spans="1:10" ht="12.75" customHeight="1" thickBot="1">
      <c r="A194" s="33"/>
      <c r="B194" s="27"/>
      <c r="C194" s="27"/>
      <c r="D194" s="30"/>
      <c r="E194" s="30"/>
      <c r="F194" s="11"/>
      <c r="G194" s="11"/>
      <c r="H194" s="11"/>
      <c r="J194" s="107" t="s">
        <v>1</v>
      </c>
    </row>
    <row r="195" spans="1:10" ht="12">
      <c r="A195" s="85"/>
      <c r="B195" s="44"/>
      <c r="C195" s="44"/>
      <c r="D195" s="120"/>
      <c r="E195" s="44"/>
      <c r="F195" s="72" t="s">
        <v>45</v>
      </c>
      <c r="G195" s="73"/>
      <c r="H195" s="74"/>
      <c r="I195" s="73"/>
      <c r="J195" s="90"/>
    </row>
    <row r="196" spans="1:10" ht="12">
      <c r="A196" s="47"/>
      <c r="B196" s="48"/>
      <c r="C196" s="48"/>
      <c r="D196" s="121"/>
      <c r="E196" s="76"/>
      <c r="F196" s="76" t="s">
        <v>46</v>
      </c>
      <c r="G196" s="77" t="s">
        <v>47</v>
      </c>
      <c r="H196" s="93"/>
      <c r="I196" s="76" t="s">
        <v>46</v>
      </c>
      <c r="J196" s="78" t="s">
        <v>48</v>
      </c>
    </row>
    <row r="197" spans="1:10" ht="12">
      <c r="A197" s="79" t="s">
        <v>4</v>
      </c>
      <c r="B197" s="76" t="s">
        <v>17</v>
      </c>
      <c r="C197" s="76" t="s">
        <v>18</v>
      </c>
      <c r="D197" s="121" t="s">
        <v>2</v>
      </c>
      <c r="E197" s="76" t="s">
        <v>3</v>
      </c>
      <c r="F197" s="76" t="s">
        <v>49</v>
      </c>
      <c r="G197" s="76" t="s">
        <v>50</v>
      </c>
      <c r="H197" s="76" t="s">
        <v>51</v>
      </c>
      <c r="I197" s="76" t="s">
        <v>52</v>
      </c>
      <c r="J197" s="78" t="s">
        <v>53</v>
      </c>
    </row>
    <row r="198" spans="1:10" ht="12">
      <c r="A198" s="94"/>
      <c r="B198" s="48"/>
      <c r="C198" s="48"/>
      <c r="D198" s="108"/>
      <c r="E198" s="108"/>
      <c r="F198" s="80"/>
      <c r="G198" s="80"/>
      <c r="H198" s="18" t="s">
        <v>54</v>
      </c>
      <c r="I198" s="80"/>
      <c r="J198" s="91" t="s">
        <v>42</v>
      </c>
    </row>
    <row r="199" spans="1:10" ht="12.75" customHeight="1" thickBot="1">
      <c r="A199" s="95"/>
      <c r="B199" s="96"/>
      <c r="C199" s="96"/>
      <c r="D199" s="130"/>
      <c r="E199" s="110"/>
      <c r="F199" s="97" t="s">
        <v>56</v>
      </c>
      <c r="G199" s="98"/>
      <c r="H199" s="99"/>
      <c r="I199" s="98"/>
      <c r="J199" s="100"/>
    </row>
    <row r="200" spans="1:10" ht="12">
      <c r="A200" s="156">
        <v>1</v>
      </c>
      <c r="B200" s="10">
        <v>2</v>
      </c>
      <c r="C200" s="157">
        <v>3</v>
      </c>
      <c r="D200" s="158">
        <v>4</v>
      </c>
      <c r="E200" s="105">
        <v>5</v>
      </c>
      <c r="F200" s="10">
        <v>6</v>
      </c>
      <c r="G200" s="10">
        <v>7</v>
      </c>
      <c r="H200" s="10">
        <v>8</v>
      </c>
      <c r="I200" s="10">
        <v>9</v>
      </c>
      <c r="J200" s="159">
        <v>10</v>
      </c>
    </row>
    <row r="201" spans="1:10" ht="12">
      <c r="A201" s="154"/>
      <c r="B201" s="4"/>
      <c r="C201" s="4"/>
      <c r="D201" s="55"/>
      <c r="E201" s="49"/>
      <c r="F201" s="4"/>
      <c r="G201" s="4"/>
      <c r="H201" s="4"/>
      <c r="I201" s="12"/>
      <c r="J201" s="8"/>
    </row>
    <row r="202" spans="1:10" ht="12">
      <c r="A202" s="160">
        <v>750</v>
      </c>
      <c r="B202" s="161"/>
      <c r="C202" s="162" t="s">
        <v>8</v>
      </c>
      <c r="D202" s="54">
        <f aca="true" t="shared" si="24" ref="D202:I202">SUM(D204)</f>
        <v>275000</v>
      </c>
      <c r="E202" s="54">
        <f t="shared" si="24"/>
        <v>275000</v>
      </c>
      <c r="F202" s="54">
        <f t="shared" si="24"/>
        <v>275000</v>
      </c>
      <c r="G202" s="54">
        <f t="shared" si="24"/>
        <v>0</v>
      </c>
      <c r="H202" s="54">
        <f t="shared" si="24"/>
        <v>275000</v>
      </c>
      <c r="I202" s="54">
        <f t="shared" si="24"/>
        <v>0</v>
      </c>
      <c r="J202" s="163">
        <f>SUM(E202/D202)</f>
        <v>1</v>
      </c>
    </row>
    <row r="203" spans="1:10" ht="12">
      <c r="A203" s="160"/>
      <c r="B203" s="164"/>
      <c r="C203" s="4"/>
      <c r="D203" s="50"/>
      <c r="E203" s="131"/>
      <c r="F203" s="165"/>
      <c r="G203" s="12"/>
      <c r="H203" s="12"/>
      <c r="I203" s="12"/>
      <c r="J203" s="69"/>
    </row>
    <row r="204" spans="1:10" ht="12.75" thickBot="1">
      <c r="A204" s="166"/>
      <c r="B204" s="167">
        <v>75011</v>
      </c>
      <c r="C204" s="168" t="s">
        <v>96</v>
      </c>
      <c r="D204" s="122">
        <v>275000</v>
      </c>
      <c r="E204" s="123">
        <f>SUM(F204+I204)</f>
        <v>275000</v>
      </c>
      <c r="F204" s="169">
        <v>275000</v>
      </c>
      <c r="G204" s="170"/>
      <c r="H204" s="170">
        <v>275000</v>
      </c>
      <c r="I204" s="170"/>
      <c r="J204" s="171">
        <f>SUM(E204/D204)</f>
        <v>1</v>
      </c>
    </row>
    <row r="205" spans="1:10" ht="12.75" thickTop="1">
      <c r="A205" s="160"/>
      <c r="B205" s="164"/>
      <c r="C205" s="4"/>
      <c r="D205" s="53"/>
      <c r="E205" s="50"/>
      <c r="F205" s="12"/>
      <c r="G205" s="12"/>
      <c r="H205" s="12"/>
      <c r="I205" s="12"/>
      <c r="J205" s="69"/>
    </row>
    <row r="206" spans="1:10" ht="12">
      <c r="A206" s="160">
        <v>751</v>
      </c>
      <c r="B206" s="164"/>
      <c r="C206" s="4" t="s">
        <v>9</v>
      </c>
      <c r="D206" s="53"/>
      <c r="E206" s="50"/>
      <c r="F206" s="12"/>
      <c r="G206" s="12"/>
      <c r="H206" s="12"/>
      <c r="I206" s="12"/>
      <c r="J206" s="69"/>
    </row>
    <row r="207" spans="1:10" ht="12">
      <c r="A207" s="160"/>
      <c r="B207" s="164"/>
      <c r="C207" s="4" t="s">
        <v>97</v>
      </c>
      <c r="D207" s="53"/>
      <c r="E207" s="50"/>
      <c r="F207" s="12"/>
      <c r="G207" s="12"/>
      <c r="H207" s="12"/>
      <c r="I207" s="12"/>
      <c r="J207" s="69"/>
    </row>
    <row r="208" spans="1:10" ht="12">
      <c r="A208" s="160"/>
      <c r="B208" s="161"/>
      <c r="C208" s="162" t="s">
        <v>63</v>
      </c>
      <c r="D208" s="54">
        <f aca="true" t="shared" si="25" ref="D208:I208">SUM(D211:D212)</f>
        <v>76283</v>
      </c>
      <c r="E208" s="54">
        <f t="shared" si="25"/>
        <v>76071</v>
      </c>
      <c r="F208" s="54">
        <f t="shared" si="25"/>
        <v>76071</v>
      </c>
      <c r="G208" s="54">
        <f t="shared" si="25"/>
        <v>0</v>
      </c>
      <c r="H208" s="54">
        <f t="shared" si="25"/>
        <v>1839</v>
      </c>
      <c r="I208" s="54">
        <f t="shared" si="25"/>
        <v>0</v>
      </c>
      <c r="J208" s="67">
        <f>SUM(J211)</f>
        <v>1</v>
      </c>
    </row>
    <row r="209" spans="1:10" ht="12">
      <c r="A209" s="160"/>
      <c r="B209" s="164"/>
      <c r="C209" s="4"/>
      <c r="D209" s="53"/>
      <c r="E209" s="50"/>
      <c r="F209" s="12"/>
      <c r="G209" s="12"/>
      <c r="H209" s="12"/>
      <c r="I209" s="12"/>
      <c r="J209" s="69"/>
    </row>
    <row r="210" spans="1:10" ht="12">
      <c r="A210" s="160"/>
      <c r="B210" s="164">
        <v>75101</v>
      </c>
      <c r="C210" s="4" t="s">
        <v>36</v>
      </c>
      <c r="D210" s="53"/>
      <c r="E210" s="50"/>
      <c r="F210" s="12"/>
      <c r="G210" s="12"/>
      <c r="H210" s="12"/>
      <c r="I210" s="12"/>
      <c r="J210" s="69"/>
    </row>
    <row r="211" spans="1:10" ht="12">
      <c r="A211" s="160"/>
      <c r="B211" s="164"/>
      <c r="C211" s="4" t="s">
        <v>37</v>
      </c>
      <c r="D211" s="53">
        <v>5990</v>
      </c>
      <c r="E211" s="53">
        <f>SUM(F211+I211)</f>
        <v>5990</v>
      </c>
      <c r="F211" s="12">
        <v>5990</v>
      </c>
      <c r="G211" s="12"/>
      <c r="H211" s="12">
        <v>1012</v>
      </c>
      <c r="I211" s="12"/>
      <c r="J211" s="69">
        <f>SUM(E211/D211)</f>
        <v>1</v>
      </c>
    </row>
    <row r="212" spans="1:10" ht="12.75" thickBot="1">
      <c r="A212" s="166"/>
      <c r="B212" s="167">
        <v>75110</v>
      </c>
      <c r="C212" s="168" t="s">
        <v>109</v>
      </c>
      <c r="D212" s="123">
        <v>70293</v>
      </c>
      <c r="E212" s="122">
        <f>SUM(F212+I212)</f>
        <v>70081</v>
      </c>
      <c r="F212" s="170">
        <v>70081</v>
      </c>
      <c r="G212" s="170"/>
      <c r="H212" s="170">
        <v>827</v>
      </c>
      <c r="I212" s="170"/>
      <c r="J212" s="171">
        <f>SUM(E212/D212)</f>
        <v>1</v>
      </c>
    </row>
    <row r="213" spans="1:10" ht="12.75" thickTop="1">
      <c r="A213" s="154"/>
      <c r="B213" s="164"/>
      <c r="C213" s="4"/>
      <c r="D213" s="53"/>
      <c r="E213" s="50"/>
      <c r="F213" s="12"/>
      <c r="G213" s="12"/>
      <c r="H213" s="12"/>
      <c r="I213" s="4"/>
      <c r="J213" s="69"/>
    </row>
    <row r="214" spans="1:10" ht="12">
      <c r="A214" s="160">
        <v>754</v>
      </c>
      <c r="B214" s="164"/>
      <c r="C214" s="4" t="s">
        <v>26</v>
      </c>
      <c r="D214" s="53"/>
      <c r="E214" s="50"/>
      <c r="F214" s="12"/>
      <c r="G214" s="12"/>
      <c r="H214" s="12"/>
      <c r="I214" s="4"/>
      <c r="J214" s="69"/>
    </row>
    <row r="215" spans="1:10" ht="12">
      <c r="A215" s="160"/>
      <c r="B215" s="161"/>
      <c r="C215" s="162" t="s">
        <v>27</v>
      </c>
      <c r="D215" s="54">
        <f aca="true" t="shared" si="26" ref="D215:I215">SUM(D217)</f>
        <v>2000</v>
      </c>
      <c r="E215" s="51">
        <f t="shared" si="26"/>
        <v>2000</v>
      </c>
      <c r="F215" s="172">
        <f t="shared" si="26"/>
        <v>2000</v>
      </c>
      <c r="G215" s="172">
        <f t="shared" si="26"/>
        <v>0</v>
      </c>
      <c r="H215" s="172">
        <f t="shared" si="26"/>
        <v>0</v>
      </c>
      <c r="I215" s="162">
        <f t="shared" si="26"/>
        <v>0</v>
      </c>
      <c r="J215" s="163">
        <f>SUM(E215/D215)</f>
        <v>1</v>
      </c>
    </row>
    <row r="216" spans="1:10" ht="12">
      <c r="A216" s="154"/>
      <c r="B216" s="164"/>
      <c r="C216" s="4"/>
      <c r="D216" s="53"/>
      <c r="E216" s="50"/>
      <c r="F216" s="12"/>
      <c r="G216" s="12"/>
      <c r="H216" s="12"/>
      <c r="I216" s="4"/>
      <c r="J216" s="69"/>
    </row>
    <row r="217" spans="1:10" ht="12.75" thickBot="1">
      <c r="A217" s="173"/>
      <c r="B217" s="167">
        <v>75414</v>
      </c>
      <c r="C217" s="168" t="s">
        <v>38</v>
      </c>
      <c r="D217" s="123">
        <v>2000</v>
      </c>
      <c r="E217" s="122">
        <f>SUM(F217+I217)</f>
        <v>2000</v>
      </c>
      <c r="F217" s="170">
        <v>2000</v>
      </c>
      <c r="G217" s="170"/>
      <c r="H217" s="170"/>
      <c r="I217" s="168"/>
      <c r="J217" s="171">
        <f>SUM(E217/D217)</f>
        <v>1</v>
      </c>
    </row>
    <row r="218" spans="1:10" ht="12.75" thickTop="1">
      <c r="A218" s="154"/>
      <c r="B218" s="164"/>
      <c r="C218" s="4"/>
      <c r="D218" s="53"/>
      <c r="E218" s="50"/>
      <c r="F218" s="12"/>
      <c r="G218" s="12"/>
      <c r="H218" s="12"/>
      <c r="I218" s="4"/>
      <c r="J218" s="69"/>
    </row>
    <row r="219" spans="1:10" ht="12">
      <c r="A219" s="160">
        <v>801</v>
      </c>
      <c r="B219" s="161"/>
      <c r="C219" s="162" t="s">
        <v>11</v>
      </c>
      <c r="D219" s="54">
        <f aca="true" t="shared" si="27" ref="D219:I219">SUM(D221)</f>
        <v>8121</v>
      </c>
      <c r="E219" s="54">
        <f t="shared" si="27"/>
        <v>8121</v>
      </c>
      <c r="F219" s="54">
        <f t="shared" si="27"/>
        <v>8121</v>
      </c>
      <c r="G219" s="54">
        <f t="shared" si="27"/>
        <v>0</v>
      </c>
      <c r="H219" s="54">
        <f t="shared" si="27"/>
        <v>0</v>
      </c>
      <c r="I219" s="54">
        <f t="shared" si="27"/>
        <v>0</v>
      </c>
      <c r="J219" s="67">
        <f>SUM(E219/D219)</f>
        <v>1</v>
      </c>
    </row>
    <row r="220" spans="1:10" ht="12">
      <c r="A220" s="154"/>
      <c r="B220" s="164"/>
      <c r="C220" s="4"/>
      <c r="D220" s="53"/>
      <c r="E220" s="50"/>
      <c r="F220" s="12"/>
      <c r="G220" s="12"/>
      <c r="H220" s="12"/>
      <c r="I220" s="4"/>
      <c r="J220" s="69"/>
    </row>
    <row r="221" spans="1:10" ht="12.75" thickBot="1">
      <c r="A221" s="173"/>
      <c r="B221" s="167">
        <v>80101</v>
      </c>
      <c r="C221" s="168" t="s">
        <v>30</v>
      </c>
      <c r="D221" s="123">
        <v>8121</v>
      </c>
      <c r="E221" s="122">
        <f>SUM(F221+I221)</f>
        <v>8121</v>
      </c>
      <c r="F221" s="170">
        <v>8121</v>
      </c>
      <c r="G221" s="170"/>
      <c r="H221" s="170"/>
      <c r="I221" s="168"/>
      <c r="J221" s="171">
        <f>SUM(E221/D221)</f>
        <v>1</v>
      </c>
    </row>
    <row r="222" spans="1:10" ht="12.75" thickTop="1">
      <c r="A222" s="160"/>
      <c r="B222" s="164"/>
      <c r="C222" s="4"/>
      <c r="D222" s="53"/>
      <c r="E222" s="50"/>
      <c r="F222" s="12"/>
      <c r="G222" s="12"/>
      <c r="H222" s="12"/>
      <c r="I222" s="4"/>
      <c r="J222" s="69"/>
    </row>
    <row r="223" spans="1:10" ht="12">
      <c r="A223" s="160">
        <v>853</v>
      </c>
      <c r="B223" s="161"/>
      <c r="C223" s="162" t="s">
        <v>13</v>
      </c>
      <c r="D223" s="54">
        <f aca="true" t="shared" si="28" ref="D223:I223">SUM(D226:D236)</f>
        <v>3716971</v>
      </c>
      <c r="E223" s="54">
        <f t="shared" si="28"/>
        <v>3685130</v>
      </c>
      <c r="F223" s="54">
        <f t="shared" si="28"/>
        <v>3685130</v>
      </c>
      <c r="G223" s="54">
        <f t="shared" si="28"/>
        <v>80000</v>
      </c>
      <c r="H223" s="54">
        <f t="shared" si="28"/>
        <v>822224</v>
      </c>
      <c r="I223" s="54">
        <f t="shared" si="28"/>
        <v>0</v>
      </c>
      <c r="J223" s="163">
        <f>SUM(E223/D223)</f>
        <v>0.99</v>
      </c>
    </row>
    <row r="224" spans="1:10" ht="12">
      <c r="A224" s="160"/>
      <c r="B224" s="164"/>
      <c r="C224" s="4"/>
      <c r="D224" s="53"/>
      <c r="E224" s="50"/>
      <c r="F224" s="50"/>
      <c r="G224" s="50"/>
      <c r="H224" s="50"/>
      <c r="I224" s="50"/>
      <c r="J224" s="69"/>
    </row>
    <row r="225" spans="1:10" ht="12">
      <c r="A225" s="160"/>
      <c r="B225" s="164"/>
      <c r="C225" s="4"/>
      <c r="D225" s="53"/>
      <c r="E225" s="50"/>
      <c r="F225" s="12"/>
      <c r="G225" s="12"/>
      <c r="H225" s="12"/>
      <c r="I225" s="4"/>
      <c r="J225" s="69"/>
    </row>
    <row r="226" spans="1:10" ht="12">
      <c r="A226" s="160"/>
      <c r="B226" s="164">
        <v>85303</v>
      </c>
      <c r="C226" s="4" t="s">
        <v>104</v>
      </c>
      <c r="D226" s="53">
        <v>80000</v>
      </c>
      <c r="E226" s="50">
        <f>SUM(F226+I226)</f>
        <v>80000</v>
      </c>
      <c r="F226" s="12">
        <v>80000</v>
      </c>
      <c r="G226" s="12">
        <v>80000</v>
      </c>
      <c r="H226" s="12"/>
      <c r="I226" s="4"/>
      <c r="J226" s="69">
        <f>SUM(E226/D226)</f>
        <v>1</v>
      </c>
    </row>
    <row r="227" spans="1:10" ht="12">
      <c r="A227" s="160"/>
      <c r="B227" s="164">
        <v>85313</v>
      </c>
      <c r="C227" s="4" t="s">
        <v>98</v>
      </c>
      <c r="D227" s="53"/>
      <c r="E227" s="50"/>
      <c r="F227" s="12"/>
      <c r="G227" s="12"/>
      <c r="H227" s="12"/>
      <c r="I227" s="4"/>
      <c r="J227" s="69"/>
    </row>
    <row r="228" spans="1:10" ht="12">
      <c r="A228" s="160"/>
      <c r="B228" s="164"/>
      <c r="C228" s="4" t="s">
        <v>99</v>
      </c>
      <c r="D228" s="53">
        <v>131100</v>
      </c>
      <c r="E228" s="50">
        <f aca="true" t="shared" si="29" ref="E228:E235">SUM(F228+I228)</f>
        <v>113219</v>
      </c>
      <c r="F228" s="12">
        <v>113219</v>
      </c>
      <c r="G228" s="12"/>
      <c r="H228" s="12"/>
      <c r="I228" s="4"/>
      <c r="J228" s="69">
        <f>SUM(E228/D228)</f>
        <v>0.86</v>
      </c>
    </row>
    <row r="229" spans="1:10" ht="12">
      <c r="A229" s="160"/>
      <c r="B229" s="164">
        <v>85314</v>
      </c>
      <c r="C229" s="4" t="s">
        <v>80</v>
      </c>
      <c r="D229" s="53"/>
      <c r="E229" s="50"/>
      <c r="F229" s="12"/>
      <c r="G229" s="12"/>
      <c r="H229" s="12"/>
      <c r="I229" s="4"/>
      <c r="J229" s="69"/>
    </row>
    <row r="230" spans="1:10" ht="12">
      <c r="A230" s="160"/>
      <c r="B230" s="164"/>
      <c r="C230" s="4" t="s">
        <v>81</v>
      </c>
      <c r="D230" s="53">
        <v>2476632</v>
      </c>
      <c r="E230" s="50">
        <f t="shared" si="29"/>
        <v>2476456</v>
      </c>
      <c r="F230" s="12">
        <v>2476456</v>
      </c>
      <c r="G230" s="12"/>
      <c r="H230" s="12">
        <v>192224</v>
      </c>
      <c r="I230" s="4"/>
      <c r="J230" s="69">
        <f aca="true" t="shared" si="30" ref="J230:J236">SUM(E230/D230)</f>
        <v>1</v>
      </c>
    </row>
    <row r="231" spans="1:10" ht="12">
      <c r="A231" s="160"/>
      <c r="B231" s="164">
        <v>85316</v>
      </c>
      <c r="C231" s="4" t="s">
        <v>39</v>
      </c>
      <c r="D231" s="53">
        <v>359185</v>
      </c>
      <c r="E231" s="50">
        <f t="shared" si="29"/>
        <v>359028</v>
      </c>
      <c r="F231" s="12">
        <v>359028</v>
      </c>
      <c r="G231" s="12"/>
      <c r="H231" s="12"/>
      <c r="I231" s="4"/>
      <c r="J231" s="69">
        <f t="shared" si="30"/>
        <v>1</v>
      </c>
    </row>
    <row r="232" spans="1:10" ht="12">
      <c r="A232" s="160"/>
      <c r="B232" s="164">
        <v>85319</v>
      </c>
      <c r="C232" s="4" t="s">
        <v>123</v>
      </c>
      <c r="D232" s="53">
        <v>529000</v>
      </c>
      <c r="E232" s="50">
        <f t="shared" si="29"/>
        <v>529000</v>
      </c>
      <c r="F232" s="12">
        <v>529000</v>
      </c>
      <c r="G232" s="12"/>
      <c r="H232" s="12">
        <v>510000</v>
      </c>
      <c r="I232" s="4"/>
      <c r="J232" s="69">
        <f t="shared" si="30"/>
        <v>1</v>
      </c>
    </row>
    <row r="233" spans="1:10" ht="12">
      <c r="A233" s="160"/>
      <c r="B233" s="164">
        <v>85328</v>
      </c>
      <c r="C233" s="4" t="s">
        <v>33</v>
      </c>
      <c r="D233" s="53">
        <v>120000</v>
      </c>
      <c r="E233" s="50">
        <f t="shared" si="29"/>
        <v>120000</v>
      </c>
      <c r="F233" s="12">
        <v>120000</v>
      </c>
      <c r="G233" s="12"/>
      <c r="H233" s="12">
        <v>120000</v>
      </c>
      <c r="I233" s="4"/>
      <c r="J233" s="69">
        <f t="shared" si="30"/>
        <v>1</v>
      </c>
    </row>
    <row r="234" spans="1:10" ht="12">
      <c r="A234" s="160"/>
      <c r="B234" s="164">
        <v>85334</v>
      </c>
      <c r="C234" s="4" t="s">
        <v>84</v>
      </c>
      <c r="D234" s="53">
        <v>13574</v>
      </c>
      <c r="E234" s="50">
        <f t="shared" si="29"/>
        <v>0</v>
      </c>
      <c r="F234" s="12">
        <v>0</v>
      </c>
      <c r="G234" s="12"/>
      <c r="H234" s="12"/>
      <c r="I234" s="4"/>
      <c r="J234" s="69">
        <f t="shared" si="30"/>
        <v>0</v>
      </c>
    </row>
    <row r="235" spans="1:10" ht="12">
      <c r="A235" s="160"/>
      <c r="B235" s="164">
        <v>85378</v>
      </c>
      <c r="C235" s="4" t="s">
        <v>118</v>
      </c>
      <c r="D235" s="53">
        <v>640</v>
      </c>
      <c r="E235" s="50">
        <f t="shared" si="29"/>
        <v>587</v>
      </c>
      <c r="F235" s="12">
        <v>587</v>
      </c>
      <c r="G235" s="12"/>
      <c r="H235" s="12"/>
      <c r="I235" s="4"/>
      <c r="J235" s="69">
        <f t="shared" si="30"/>
        <v>0.92</v>
      </c>
    </row>
    <row r="236" spans="1:10" ht="12.75" thickBot="1">
      <c r="A236" s="166"/>
      <c r="B236" s="167">
        <v>85395</v>
      </c>
      <c r="C236" s="168" t="s">
        <v>23</v>
      </c>
      <c r="D236" s="123">
        <v>6840</v>
      </c>
      <c r="E236" s="123">
        <f>SUM(F236+I236)</f>
        <v>6840</v>
      </c>
      <c r="F236" s="170">
        <v>6840</v>
      </c>
      <c r="G236" s="170"/>
      <c r="H236" s="170"/>
      <c r="I236" s="168"/>
      <c r="J236" s="171">
        <f t="shared" si="30"/>
        <v>1</v>
      </c>
    </row>
    <row r="237" spans="1:10" ht="12.75" thickTop="1">
      <c r="A237" s="160"/>
      <c r="B237" s="164"/>
      <c r="C237" s="4"/>
      <c r="D237" s="53"/>
      <c r="E237" s="50"/>
      <c r="F237" s="12"/>
      <c r="G237" s="12"/>
      <c r="H237" s="12"/>
      <c r="I237" s="4"/>
      <c r="J237" s="69"/>
    </row>
    <row r="238" spans="1:10" ht="12">
      <c r="A238" s="160">
        <v>900</v>
      </c>
      <c r="B238" s="164"/>
      <c r="C238" s="4" t="s">
        <v>40</v>
      </c>
      <c r="D238" s="53"/>
      <c r="E238" s="50"/>
      <c r="F238" s="12"/>
      <c r="G238" s="12"/>
      <c r="H238" s="12"/>
      <c r="I238" s="4"/>
      <c r="J238" s="69"/>
    </row>
    <row r="239" spans="1:10" ht="12">
      <c r="A239" s="160"/>
      <c r="B239" s="161"/>
      <c r="C239" s="162" t="s">
        <v>34</v>
      </c>
      <c r="D239" s="54">
        <f aca="true" t="shared" si="31" ref="D239:I239">SUM(D241)</f>
        <v>445000</v>
      </c>
      <c r="E239" s="51">
        <f t="shared" si="31"/>
        <v>444911</v>
      </c>
      <c r="F239" s="172">
        <f t="shared" si="31"/>
        <v>335000</v>
      </c>
      <c r="G239" s="172">
        <f t="shared" si="31"/>
        <v>0</v>
      </c>
      <c r="H239" s="172">
        <f t="shared" si="31"/>
        <v>0</v>
      </c>
      <c r="I239" s="172">
        <f t="shared" si="31"/>
        <v>109911</v>
      </c>
      <c r="J239" s="163">
        <f>SUM(E239/D239)</f>
        <v>1</v>
      </c>
    </row>
    <row r="240" spans="1:10" ht="12">
      <c r="A240" s="160"/>
      <c r="B240" s="164"/>
      <c r="C240" s="4"/>
      <c r="D240" s="53"/>
      <c r="E240" s="50"/>
      <c r="F240" s="12"/>
      <c r="G240" s="12"/>
      <c r="H240" s="12"/>
      <c r="I240" s="4"/>
      <c r="J240" s="69"/>
    </row>
    <row r="241" spans="1:10" ht="12.75" thickBot="1">
      <c r="A241" s="160"/>
      <c r="B241" s="164">
        <v>90015</v>
      </c>
      <c r="C241" s="4" t="s">
        <v>41</v>
      </c>
      <c r="D241" s="53">
        <v>445000</v>
      </c>
      <c r="E241" s="50">
        <f>SUM(F241+I241)</f>
        <v>444911</v>
      </c>
      <c r="F241" s="12">
        <v>335000</v>
      </c>
      <c r="G241" s="12"/>
      <c r="H241" s="12"/>
      <c r="I241" s="12">
        <v>109911</v>
      </c>
      <c r="J241" s="69">
        <f>SUM(E241/D241)</f>
        <v>1</v>
      </c>
    </row>
    <row r="242" spans="1:10" ht="22.5" customHeight="1" thickBot="1">
      <c r="A242" s="132"/>
      <c r="B242" s="133"/>
      <c r="C242" s="134" t="s">
        <v>66</v>
      </c>
      <c r="D242" s="135">
        <f aca="true" t="shared" si="32" ref="D242:I242">SUM(D202+D208+D215+D219+D223+D239)</f>
        <v>4523375</v>
      </c>
      <c r="E242" s="135">
        <f t="shared" si="32"/>
        <v>4491233</v>
      </c>
      <c r="F242" s="135">
        <f t="shared" si="32"/>
        <v>4381322</v>
      </c>
      <c r="G242" s="135">
        <f t="shared" si="32"/>
        <v>80000</v>
      </c>
      <c r="H242" s="135">
        <f t="shared" si="32"/>
        <v>1099063</v>
      </c>
      <c r="I242" s="135">
        <f t="shared" si="32"/>
        <v>109911</v>
      </c>
      <c r="J242" s="136">
        <f>SUM(E242/D242)</f>
        <v>0.99</v>
      </c>
    </row>
    <row r="243" spans="1:10" ht="29.25" customHeight="1">
      <c r="A243" s="178" t="s">
        <v>121</v>
      </c>
      <c r="B243" s="178"/>
      <c r="C243" s="178"/>
      <c r="D243" s="178"/>
      <c r="E243" s="178"/>
      <c r="F243" s="178"/>
      <c r="G243" s="178"/>
      <c r="H243" s="178"/>
      <c r="I243" s="178"/>
      <c r="J243" s="178"/>
    </row>
    <row r="244" spans="1:10" ht="15.75" thickBot="1">
      <c r="A244" s="33"/>
      <c r="B244" s="27"/>
      <c r="C244" s="27"/>
      <c r="D244" s="30"/>
      <c r="E244" s="30"/>
      <c r="F244" s="30"/>
      <c r="G244" s="30"/>
      <c r="H244" s="30"/>
      <c r="I244" s="30"/>
      <c r="J244" s="107" t="s">
        <v>1</v>
      </c>
    </row>
    <row r="245" spans="1:10" ht="12">
      <c r="A245" s="85"/>
      <c r="B245" s="44"/>
      <c r="C245" s="44"/>
      <c r="D245" s="120"/>
      <c r="E245" s="44"/>
      <c r="F245" s="72" t="s">
        <v>45</v>
      </c>
      <c r="G245" s="73"/>
      <c r="H245" s="73"/>
      <c r="I245" s="73"/>
      <c r="J245" s="90"/>
    </row>
    <row r="246" spans="1:10" ht="12">
      <c r="A246" s="47"/>
      <c r="B246" s="48"/>
      <c r="C246" s="48"/>
      <c r="D246" s="121"/>
      <c r="E246" s="76"/>
      <c r="F246" s="76" t="s">
        <v>46</v>
      </c>
      <c r="G246" s="77" t="s">
        <v>47</v>
      </c>
      <c r="H246" s="77"/>
      <c r="I246" s="76" t="s">
        <v>46</v>
      </c>
      <c r="J246" s="78" t="s">
        <v>48</v>
      </c>
    </row>
    <row r="247" spans="1:10" ht="12">
      <c r="A247" s="79" t="s">
        <v>4</v>
      </c>
      <c r="B247" s="76" t="s">
        <v>17</v>
      </c>
      <c r="C247" s="76" t="s">
        <v>18</v>
      </c>
      <c r="D247" s="121" t="s">
        <v>2</v>
      </c>
      <c r="E247" s="76" t="s">
        <v>3</v>
      </c>
      <c r="F247" s="76" t="s">
        <v>49</v>
      </c>
      <c r="G247" s="76" t="s">
        <v>50</v>
      </c>
      <c r="H247" s="76" t="s">
        <v>51</v>
      </c>
      <c r="I247" s="76" t="s">
        <v>52</v>
      </c>
      <c r="J247" s="78" t="s">
        <v>53</v>
      </c>
    </row>
    <row r="248" spans="1:10" ht="12">
      <c r="A248" s="94"/>
      <c r="B248" s="48"/>
      <c r="C248" s="48"/>
      <c r="D248" s="108"/>
      <c r="E248" s="108"/>
      <c r="F248" s="80"/>
      <c r="G248" s="80"/>
      <c r="H248" s="18" t="s">
        <v>54</v>
      </c>
      <c r="I248" s="80"/>
      <c r="J248" s="91" t="s">
        <v>42</v>
      </c>
    </row>
    <row r="249" spans="1:10" ht="13.5" thickBot="1">
      <c r="A249" s="174"/>
      <c r="B249" s="139"/>
      <c r="C249" s="139"/>
      <c r="D249" s="110"/>
      <c r="E249" s="110"/>
      <c r="F249" s="17" t="s">
        <v>56</v>
      </c>
      <c r="G249" s="16"/>
      <c r="H249" s="16"/>
      <c r="I249" s="16"/>
      <c r="J249" s="9"/>
    </row>
    <row r="250" spans="1:10" ht="12">
      <c r="A250" s="156">
        <v>1</v>
      </c>
      <c r="B250" s="10">
        <v>2</v>
      </c>
      <c r="C250" s="157">
        <v>3</v>
      </c>
      <c r="D250" s="158">
        <v>4</v>
      </c>
      <c r="E250" s="105">
        <v>5</v>
      </c>
      <c r="F250" s="10">
        <v>6</v>
      </c>
      <c r="G250" s="10">
        <v>7</v>
      </c>
      <c r="H250" s="10">
        <v>8</v>
      </c>
      <c r="I250" s="10">
        <v>9</v>
      </c>
      <c r="J250" s="159">
        <v>10</v>
      </c>
    </row>
    <row r="251" spans="1:10" ht="12">
      <c r="A251" s="160"/>
      <c r="B251" s="164"/>
      <c r="C251" s="4"/>
      <c r="D251" s="55"/>
      <c r="E251" s="50"/>
      <c r="F251" s="12"/>
      <c r="G251" s="12"/>
      <c r="H251" s="12"/>
      <c r="I251" s="12"/>
      <c r="J251" s="8"/>
    </row>
    <row r="252" spans="1:10" ht="12">
      <c r="A252" s="160">
        <v>600</v>
      </c>
      <c r="B252" s="161"/>
      <c r="C252" s="162" t="s">
        <v>5</v>
      </c>
      <c r="D252" s="54">
        <f aca="true" t="shared" si="33" ref="D252:I252">SUM(D254:D254)</f>
        <v>767055</v>
      </c>
      <c r="E252" s="54">
        <f t="shared" si="33"/>
        <v>727987</v>
      </c>
      <c r="F252" s="175">
        <f t="shared" si="33"/>
        <v>699927</v>
      </c>
      <c r="G252" s="175">
        <f t="shared" si="33"/>
        <v>0</v>
      </c>
      <c r="H252" s="175">
        <f t="shared" si="33"/>
        <v>0</v>
      </c>
      <c r="I252" s="175">
        <f t="shared" si="33"/>
        <v>28060</v>
      </c>
      <c r="J252" s="163">
        <f>SUM(E252/D252)</f>
        <v>0.95</v>
      </c>
    </row>
    <row r="253" spans="1:10" ht="12">
      <c r="A253" s="160"/>
      <c r="B253" s="164"/>
      <c r="C253" s="4"/>
      <c r="D253" s="53"/>
      <c r="E253" s="50"/>
      <c r="F253" s="12"/>
      <c r="G253" s="12"/>
      <c r="H253" s="12"/>
      <c r="I253" s="12"/>
      <c r="J253" s="69"/>
    </row>
    <row r="254" spans="1:10" ht="12.75" thickBot="1">
      <c r="A254" s="174"/>
      <c r="B254" s="176">
        <v>60014</v>
      </c>
      <c r="C254" s="155" t="s">
        <v>43</v>
      </c>
      <c r="D254" s="56">
        <v>767055</v>
      </c>
      <c r="E254" s="52">
        <f>SUM(F254+I254)</f>
        <v>727987</v>
      </c>
      <c r="F254" s="13">
        <v>699927</v>
      </c>
      <c r="G254" s="13"/>
      <c r="H254" s="13"/>
      <c r="I254" s="13">
        <v>28060</v>
      </c>
      <c r="J254" s="101">
        <f>SUM(E254/D254)</f>
        <v>0.95</v>
      </c>
    </row>
    <row r="255" spans="1:10" ht="12">
      <c r="A255" s="7" t="s">
        <v>0</v>
      </c>
      <c r="B255" s="15"/>
      <c r="C255" s="14"/>
      <c r="D255" s="124"/>
      <c r="E255" s="137"/>
      <c r="F255" s="177"/>
      <c r="G255" s="177"/>
      <c r="H255" s="177"/>
      <c r="I255" s="177"/>
      <c r="J255" s="69"/>
    </row>
    <row r="256" spans="1:10" ht="15">
      <c r="A256" s="5"/>
      <c r="B256" s="20" t="s">
        <v>66</v>
      </c>
      <c r="C256" s="6"/>
      <c r="D256" s="104">
        <f aca="true" t="shared" si="34" ref="D256:I256">SUM(D252)</f>
        <v>767055</v>
      </c>
      <c r="E256" s="21">
        <f t="shared" si="34"/>
        <v>727987</v>
      </c>
      <c r="F256" s="21">
        <f t="shared" si="34"/>
        <v>699927</v>
      </c>
      <c r="G256" s="21">
        <f t="shared" si="34"/>
        <v>0</v>
      </c>
      <c r="H256" s="21">
        <f t="shared" si="34"/>
        <v>0</v>
      </c>
      <c r="I256" s="21">
        <f t="shared" si="34"/>
        <v>28060</v>
      </c>
      <c r="J256" s="102">
        <f>SUM(E256/D256)</f>
        <v>0.95</v>
      </c>
    </row>
    <row r="257" spans="1:10" ht="12.75" thickBot="1">
      <c r="A257" s="2"/>
      <c r="B257" s="155"/>
      <c r="C257" s="1"/>
      <c r="D257" s="125"/>
      <c r="E257" s="52"/>
      <c r="F257" s="13"/>
      <c r="G257" s="13"/>
      <c r="H257" s="13"/>
      <c r="I257" s="13"/>
      <c r="J257" s="9"/>
    </row>
  </sheetData>
  <mergeCells count="2">
    <mergeCell ref="A243:J243"/>
    <mergeCell ref="A193:J193"/>
  </mergeCells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scale="89" r:id="rId1"/>
  <rowBreaks count="7" manualBreakCount="7">
    <brk id="46" max="255" man="1"/>
    <brk id="55" max="255" man="1"/>
    <brk id="96" max="255" man="1"/>
    <brk id="142" max="255" man="1"/>
    <brk id="192" max="255" man="1"/>
    <brk id="242" max="255" man="1"/>
    <brk id="2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 wykonaniu budżetu Gminy Police.</dc:title>
  <dc:subject/>
  <dc:creator>Małgorzata Wawrejko-Tomanek</dc:creator>
  <cp:keywords/>
  <dc:description/>
  <cp:lastModifiedBy>User</cp:lastModifiedBy>
  <cp:lastPrinted>2004-03-12T06:37:15Z</cp:lastPrinted>
  <dcterms:created xsi:type="dcterms:W3CDTF">2001-05-16T07:18:04Z</dcterms:created>
  <dcterms:modified xsi:type="dcterms:W3CDTF">2004-03-15T12:13:39Z</dcterms:modified>
  <cp:category/>
  <cp:version/>
  <cp:contentType/>
  <cp:contentStatus/>
</cp:coreProperties>
</file>