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MIENIE KOMUNALNE" sheetId="1" r:id="rId1"/>
    <sheet name="Długotermin. aktywa" sheetId="2" r:id="rId2"/>
    <sheet name="Dochody z praw własności" sheetId="3" r:id="rId3"/>
  </sheets>
  <externalReferences>
    <externalReference r:id="rId6"/>
  </externalReferences>
  <definedNames>
    <definedName name="_xlnm.Print_Area" localSheetId="1">'Długotermin. aktywa'!$A$1:$E$25</definedName>
    <definedName name="_xlnm.Print_Area" localSheetId="2">'Dochody z praw własności'!$A$1:$H$25</definedName>
    <definedName name="_xlnm.Print_Area" localSheetId="0">'MIENIE KOMUNALNE'!$A$1:$H$49</definedName>
  </definedNames>
  <calcPr fullCalcOnLoad="1" fullPrecision="0"/>
</workbook>
</file>

<file path=xl/sharedStrings.xml><?xml version="1.0" encoding="utf-8"?>
<sst xmlns="http://schemas.openxmlformats.org/spreadsheetml/2006/main" count="121" uniqueCount="96">
  <si>
    <t>RAZEM</t>
  </si>
  <si>
    <t>x</t>
  </si>
  <si>
    <t>Lp.</t>
  </si>
  <si>
    <t>INFORMACJA O STANIE MIENIA KOMUNALNEGO</t>
  </si>
  <si>
    <t>Wartość</t>
  </si>
  <si>
    <t>Zmiany</t>
  </si>
  <si>
    <t>Nazwa</t>
  </si>
  <si>
    <t>Grupa</t>
  </si>
  <si>
    <t>ha, km, szt.</t>
  </si>
  <si>
    <t>początkowa</t>
  </si>
  <si>
    <t>na koniec roku</t>
  </si>
  <si>
    <t>w roku</t>
  </si>
  <si>
    <t>końcowa</t>
  </si>
  <si>
    <t>Bilans</t>
  </si>
  <si>
    <t>narastająco</t>
  </si>
  <si>
    <t>1.</t>
  </si>
  <si>
    <t>GRUNTY</t>
  </si>
  <si>
    <t>00</t>
  </si>
  <si>
    <t>2.</t>
  </si>
  <si>
    <t>01</t>
  </si>
  <si>
    <t>02</t>
  </si>
  <si>
    <t>3.</t>
  </si>
  <si>
    <t>4.</t>
  </si>
  <si>
    <t>inżynierii lądowej i wodnej</t>
  </si>
  <si>
    <t>INNE</t>
  </si>
  <si>
    <t>(5=6+7+8+9+10+11+12)</t>
  </si>
  <si>
    <t>kotły i maszyny</t>
  </si>
  <si>
    <t>03</t>
  </si>
  <si>
    <t>energetyczne</t>
  </si>
  <si>
    <t>04</t>
  </si>
  <si>
    <t>aparaty ogólnego zastosowania</t>
  </si>
  <si>
    <t>05</t>
  </si>
  <si>
    <t>urządzenia i aparaty</t>
  </si>
  <si>
    <t>urządzenia techniczne</t>
  </si>
  <si>
    <t>06</t>
  </si>
  <si>
    <t>07</t>
  </si>
  <si>
    <t>08</t>
  </si>
  <si>
    <t>ruchomości</t>
  </si>
  <si>
    <t>inwentarz żywy</t>
  </si>
  <si>
    <t>09</t>
  </si>
  <si>
    <t>UDZIAŁY I AKCJE</t>
  </si>
  <si>
    <t>km</t>
  </si>
  <si>
    <t>szt.</t>
  </si>
  <si>
    <t>ha</t>
  </si>
  <si>
    <t>Załącznik nr 1</t>
  </si>
  <si>
    <t>DŁUGOTERMINOWE AKTYWA FINANSOWE</t>
  </si>
  <si>
    <t xml:space="preserve"> - udziały i akcje -</t>
  </si>
  <si>
    <t>Sztuki</t>
  </si>
  <si>
    <t>Cena jednostkowa w zł</t>
  </si>
  <si>
    <t>"TRANS-NET" S.A. Police</t>
  </si>
  <si>
    <t>Szczecińsko - Polickie</t>
  </si>
  <si>
    <t>Przedsiębiorstwo Komunikacyjne Sp. z o.o.</t>
  </si>
  <si>
    <t>Przedsiębiorstwo Energetyki Cieplnej S.A. Police</t>
  </si>
  <si>
    <t>Bank Spółdzielczy w Policach</t>
  </si>
  <si>
    <t>Załącznik nr 2</t>
  </si>
  <si>
    <t>DOCHODY UZYSKANE Z TYTUŁU WYKONANIA PRAW WŁASNOŚCI</t>
  </si>
  <si>
    <t>I INNYCH PRAW MAJĄTKOWYCH</t>
  </si>
  <si>
    <t>ORAZ Z WYKONYWANIA POSIADANIA</t>
  </si>
  <si>
    <t>LP.</t>
  </si>
  <si>
    <t>TREŚĆ</t>
  </si>
  <si>
    <t>DOCHODY</t>
  </si>
  <si>
    <t>Wieczyste użytkowanie, zarząd i użytkowanie</t>
  </si>
  <si>
    <t>Dzierżawa gruntów i mienia</t>
  </si>
  <si>
    <t>Sprzedaż mienia komunalnego</t>
  </si>
  <si>
    <t>Pozostałe dochody z mienia</t>
  </si>
  <si>
    <t xml:space="preserve"> - wpłata Miasta Szczecina</t>
  </si>
  <si>
    <t xml:space="preserve"> - odsetki</t>
  </si>
  <si>
    <t>( + )</t>
  </si>
  <si>
    <t>Otwarcia</t>
  </si>
  <si>
    <t>( - )</t>
  </si>
  <si>
    <t>Zamknięcia</t>
  </si>
  <si>
    <t>BUDYNKI i OBIEKTY</t>
  </si>
  <si>
    <t>(2= 3+4)</t>
  </si>
  <si>
    <t>budynki mieszkalne</t>
  </si>
  <si>
    <t>budynki pozostałe</t>
  </si>
  <si>
    <t>lokale</t>
  </si>
  <si>
    <t>lądowej i wodnej</t>
  </si>
  <si>
    <t>drogi gminne        szt.</t>
  </si>
  <si>
    <t xml:space="preserve">                             km</t>
  </si>
  <si>
    <t>obiekty pozostałe</t>
  </si>
  <si>
    <t>specjalne maszyny</t>
  </si>
  <si>
    <t>środki</t>
  </si>
  <si>
    <t>transportowe</t>
  </si>
  <si>
    <t>Razem</t>
  </si>
  <si>
    <t>Obiekty inżynierii</t>
  </si>
  <si>
    <t>Bilans Otwarcia</t>
  </si>
  <si>
    <t>po zmianach</t>
  </si>
  <si>
    <t>Ogółem</t>
  </si>
  <si>
    <t>maszyny, urządzenia</t>
  </si>
  <si>
    <t>narzędzia, przyrządy</t>
  </si>
  <si>
    <t>Umorzenia</t>
  </si>
  <si>
    <t>Budynki i lokale</t>
  </si>
  <si>
    <t>za rok 2002 (stan na 31.12.2002)</t>
  </si>
  <si>
    <t>(dane na dzień 31.12.2002 r.)</t>
  </si>
  <si>
    <r>
      <t>Ogółem</t>
    </r>
    <r>
      <rPr>
        <b/>
        <sz val="8"/>
        <rFont val="Arial CE"/>
        <family val="2"/>
      </rPr>
      <t xml:space="preserve"> (1+2+5+13) </t>
    </r>
  </si>
  <si>
    <t xml:space="preserve"> - pozostałe wpłaty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</si>
</sst>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h:m"/>
    <numFmt numFmtId="169" formatCode="yyyy/mm/dd"/>
  </numFmts>
  <fonts count="16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color indexed="10"/>
      <name val="Arial CE"/>
      <family val="2"/>
    </font>
    <font>
      <b/>
      <sz val="9"/>
      <color indexed="10"/>
      <name val="Arial CE"/>
      <family val="2"/>
    </font>
    <font>
      <sz val="1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8" fillId="0" borderId="2" xfId="0" applyFont="1" applyBorder="1" applyAlignment="1">
      <alignment horizontal="centerContinuous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 horizontal="centerContinuous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top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8" fillId="0" borderId="0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67" fontId="6" fillId="0" borderId="14" xfId="15" applyNumberFormat="1" applyFont="1" applyBorder="1" applyAlignment="1">
      <alignment horizontal="center" vertical="center" wrapText="1"/>
    </xf>
    <xf numFmtId="167" fontId="6" fillId="0" borderId="15" xfId="15" applyNumberFormat="1" applyFont="1" applyBorder="1" applyAlignment="1">
      <alignment horizontal="center" vertical="center" wrapText="1"/>
    </xf>
    <xf numFmtId="167" fontId="6" fillId="0" borderId="16" xfId="15" applyNumberFormat="1" applyFont="1" applyBorder="1" applyAlignment="1">
      <alignment horizontal="center" vertical="center" wrapText="1"/>
    </xf>
    <xf numFmtId="167" fontId="6" fillId="0" borderId="17" xfId="15" applyNumberFormat="1" applyFont="1" applyBorder="1" applyAlignment="1">
      <alignment horizontal="center" vertical="center" wrapText="1"/>
    </xf>
    <xf numFmtId="167" fontId="6" fillId="0" borderId="18" xfId="15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8" fillId="0" borderId="20" xfId="0" applyFont="1" applyBorder="1" applyAlignment="1">
      <alignment horizontal="center"/>
    </xf>
    <xf numFmtId="0" fontId="0" fillId="2" borderId="21" xfId="0" applyFill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7" fillId="2" borderId="24" xfId="0" applyFont="1" applyFill="1" applyBorder="1" applyAlignment="1">
      <alignment horizontal="centerContinuous"/>
    </xf>
    <xf numFmtId="0" fontId="7" fillId="2" borderId="25" xfId="0" applyFont="1" applyFill="1" applyBorder="1" applyAlignment="1">
      <alignment horizontal="centerContinuous"/>
    </xf>
    <xf numFmtId="43" fontId="11" fillId="0" borderId="26" xfId="15" applyFont="1" applyBorder="1" applyAlignment="1">
      <alignment horizontal="centerContinuous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horizontal="left" vertical="center"/>
    </xf>
    <xf numFmtId="43" fontId="11" fillId="0" borderId="31" xfId="15" applyFont="1" applyBorder="1" applyAlignment="1">
      <alignment horizontal="centerContinuous" vertical="center"/>
    </xf>
    <xf numFmtId="0" fontId="6" fillId="0" borderId="3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3" fontId="6" fillId="0" borderId="33" xfId="15" applyFont="1" applyBorder="1" applyAlignment="1">
      <alignment horizontal="centerContinuous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0" fillId="0" borderId="35" xfId="0" applyBorder="1" applyAlignment="1">
      <alignment vertical="center"/>
    </xf>
    <xf numFmtId="43" fontId="6" fillId="0" borderId="36" xfId="15" applyFont="1" applyBorder="1" applyAlignment="1">
      <alignment horizontal="centerContinuous" vertical="center"/>
    </xf>
    <xf numFmtId="167" fontId="11" fillId="0" borderId="37" xfId="15" applyNumberFormat="1" applyFont="1" applyBorder="1" applyAlignment="1">
      <alignment horizontal="centerContinuous" vertical="center"/>
    </xf>
    <xf numFmtId="167" fontId="11" fillId="0" borderId="29" xfId="15" applyNumberFormat="1" applyFont="1" applyBorder="1" applyAlignment="1">
      <alignment horizontal="centerContinuous" vertical="center"/>
    </xf>
    <xf numFmtId="167" fontId="6" fillId="0" borderId="32" xfId="15" applyNumberFormat="1" applyFont="1" applyBorder="1" applyAlignment="1">
      <alignment horizontal="centerContinuous" vertical="center"/>
    </xf>
    <xf numFmtId="167" fontId="6" fillId="0" borderId="34" xfId="15" applyNumberFormat="1" applyFont="1" applyBorder="1" applyAlignment="1">
      <alignment horizontal="centerContinuous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67" fontId="8" fillId="0" borderId="17" xfId="0" applyNumberFormat="1" applyFont="1" applyBorder="1" applyAlignment="1">
      <alignment horizontal="center" vertical="center" wrapText="1"/>
    </xf>
    <xf numFmtId="43" fontId="8" fillId="0" borderId="17" xfId="15" applyFont="1" applyBorder="1" applyAlignment="1">
      <alignment horizontal="center" vertical="center" wrapText="1"/>
    </xf>
    <xf numFmtId="167" fontId="8" fillId="0" borderId="18" xfId="0" applyNumberFormat="1" applyFont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43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43" fontId="7" fillId="0" borderId="0" xfId="15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43" fontId="1" fillId="0" borderId="41" xfId="15" applyFont="1" applyFill="1" applyBorder="1" applyAlignment="1">
      <alignment horizontal="center" vertical="center" wrapText="1"/>
    </xf>
    <xf numFmtId="43" fontId="13" fillId="0" borderId="12" xfId="15" applyFont="1" applyFill="1" applyBorder="1" applyAlignment="1">
      <alignment horizontal="center" vertical="center" wrapText="1"/>
    </xf>
    <xf numFmtId="43" fontId="1" fillId="0" borderId="8" xfId="15" applyFont="1" applyFill="1" applyBorder="1" applyAlignment="1">
      <alignment horizontal="center" vertical="center" wrapText="1"/>
    </xf>
    <xf numFmtId="43" fontId="13" fillId="0" borderId="8" xfId="15" applyFont="1" applyFill="1" applyBorder="1" applyAlignment="1">
      <alignment horizontal="center" vertical="center" wrapText="1"/>
    </xf>
    <xf numFmtId="43" fontId="4" fillId="0" borderId="9" xfId="15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43" fontId="4" fillId="0" borderId="8" xfId="15" applyFont="1" applyFill="1" applyBorder="1" applyAlignment="1">
      <alignment horizontal="center" vertical="center" wrapText="1"/>
    </xf>
    <xf numFmtId="43" fontId="15" fillId="0" borderId="8" xfId="15" applyFont="1" applyFill="1" applyBorder="1" applyAlignment="1">
      <alignment horizontal="center" vertical="center" wrapText="1"/>
    </xf>
    <xf numFmtId="43" fontId="15" fillId="0" borderId="9" xfId="15" applyFont="1" applyFill="1" applyBorder="1" applyAlignment="1">
      <alignment horizontal="center" vertical="center" wrapText="1"/>
    </xf>
    <xf numFmtId="43" fontId="1" fillId="0" borderId="9" xfId="15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3" fontId="15" fillId="0" borderId="11" xfId="15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43" fontId="1" fillId="0" borderId="35" xfId="15" applyFont="1" applyFill="1" applyBorder="1" applyAlignment="1">
      <alignment horizontal="center" vertical="center" wrapText="1"/>
    </xf>
    <xf numFmtId="43" fontId="1" fillId="0" borderId="5" xfId="15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centerContinuous"/>
    </xf>
    <xf numFmtId="0" fontId="1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3" fontId="1" fillId="0" borderId="8" xfId="15" applyNumberFormat="1" applyFont="1" applyFill="1" applyBorder="1" applyAlignment="1">
      <alignment horizontal="center" vertical="center" wrapText="1"/>
    </xf>
    <xf numFmtId="43" fontId="13" fillId="0" borderId="10" xfId="15" applyFont="1" applyFill="1" applyBorder="1" applyAlignment="1">
      <alignment horizontal="center" vertical="center" wrapText="1"/>
    </xf>
    <xf numFmtId="43" fontId="13" fillId="0" borderId="12" xfId="15" applyFont="1" applyFill="1" applyBorder="1" applyAlignment="1">
      <alignment horizontal="center" vertical="center" wrapText="1"/>
    </xf>
    <xf numFmtId="43" fontId="4" fillId="0" borderId="11" xfId="15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43" fontId="4" fillId="0" borderId="11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43" fontId="1" fillId="0" borderId="20" xfId="0" applyNumberFormat="1" applyFont="1" applyFill="1" applyBorder="1" applyAlignment="1">
      <alignment horizontal="center" vertical="center" wrapText="1"/>
    </xf>
    <xf numFmtId="43" fontId="1" fillId="0" borderId="11" xfId="0" applyNumberFormat="1" applyFont="1" applyFill="1" applyBorder="1" applyAlignment="1">
      <alignment horizontal="center" vertical="center" wrapText="1"/>
    </xf>
    <xf numFmtId="43" fontId="1" fillId="0" borderId="12" xfId="0" applyNumberFormat="1" applyFont="1" applyFill="1" applyBorder="1" applyAlignment="1">
      <alignment horizontal="center" vertical="center" wrapText="1"/>
    </xf>
    <xf numFmtId="43" fontId="1" fillId="0" borderId="20" xfId="15" applyNumberFormat="1" applyFont="1" applyFill="1" applyBorder="1" applyAlignment="1">
      <alignment horizontal="center" vertical="center" wrapText="1"/>
    </xf>
    <xf numFmtId="43" fontId="1" fillId="0" borderId="11" xfId="15" applyNumberFormat="1" applyFont="1" applyFill="1" applyBorder="1" applyAlignment="1">
      <alignment horizontal="center" vertical="center" wrapText="1"/>
    </xf>
    <xf numFmtId="43" fontId="1" fillId="0" borderId="12" xfId="15" applyNumberFormat="1" applyFont="1" applyFill="1" applyBorder="1" applyAlignment="1">
      <alignment horizontal="center" vertical="center" wrapText="1"/>
    </xf>
    <xf numFmtId="167" fontId="1" fillId="0" borderId="20" xfId="15" applyNumberFormat="1" applyFont="1" applyFill="1" applyBorder="1" applyAlignment="1">
      <alignment horizontal="left" vertical="center" wrapText="1"/>
    </xf>
    <xf numFmtId="167" fontId="1" fillId="0" borderId="12" xfId="15" applyNumberFormat="1" applyFont="1" applyFill="1" applyBorder="1" applyAlignment="1">
      <alignment horizontal="left" vertical="center" wrapText="1"/>
    </xf>
    <xf numFmtId="43" fontId="1" fillId="0" borderId="20" xfId="15" applyFont="1" applyFill="1" applyBorder="1" applyAlignment="1">
      <alignment horizontal="center" vertical="center" wrapText="1"/>
    </xf>
    <xf numFmtId="43" fontId="1" fillId="0" borderId="12" xfId="15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3" fontId="4" fillId="0" borderId="8" xfId="15" applyFont="1" applyFill="1" applyBorder="1" applyAlignment="1">
      <alignment horizontal="center" vertical="center" wrapText="1"/>
    </xf>
    <xf numFmtId="43" fontId="4" fillId="0" borderId="8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top" wrapText="1"/>
    </xf>
    <xf numFmtId="43" fontId="4" fillId="0" borderId="10" xfId="15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43" fontId="1" fillId="0" borderId="10" xfId="15" applyFont="1" applyFill="1" applyBorder="1" applyAlignment="1">
      <alignment horizontal="center" vertical="center" wrapText="1"/>
    </xf>
    <xf numFmtId="43" fontId="1" fillId="0" borderId="8" xfId="15" applyFont="1" applyFill="1" applyBorder="1" applyAlignment="1">
      <alignment horizontal="center" vertical="center" wrapText="1"/>
    </xf>
    <xf numFmtId="43" fontId="1" fillId="0" borderId="10" xfId="0" applyNumberFormat="1" applyFont="1" applyFill="1" applyBorder="1" applyAlignment="1">
      <alignment horizontal="center" vertical="center" wrapText="1"/>
    </xf>
    <xf numFmtId="43" fontId="1" fillId="0" borderId="8" xfId="0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3" fontId="1" fillId="0" borderId="11" xfId="15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USER\WIN63\Gra&#380;yna\Nowe%20pliki\Gmina%20Og&#243;&#322;em%20Mien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1"/>
      <sheetName val="M12"/>
      <sheetName val="M13"/>
      <sheetName val="M14"/>
      <sheetName val="M15"/>
      <sheetName val="M16"/>
      <sheetName val="M17"/>
      <sheetName val="M18"/>
      <sheetName val="M19"/>
      <sheetName val="M20"/>
      <sheetName val="M21"/>
      <sheetName val="M22"/>
      <sheetName val="M23"/>
      <sheetName val="M24"/>
      <sheetName val="M25"/>
      <sheetName val="M26"/>
      <sheetName val="M27"/>
      <sheetName val="M28"/>
      <sheetName val="M29"/>
      <sheetName val="M30"/>
      <sheetName val="M31"/>
      <sheetName val="M32"/>
      <sheetName val="M33"/>
      <sheetName val="M34"/>
      <sheetName val="M35"/>
      <sheetName val="M36"/>
      <sheetName val="M37"/>
      <sheetName val="M38"/>
      <sheetName val="M39"/>
      <sheetName val="M40"/>
      <sheetName val="M41"/>
      <sheetName val="M42"/>
      <sheetName val="M43"/>
      <sheetName val="MK1"/>
      <sheetName val="MK2"/>
      <sheetName val="MK3"/>
      <sheetName val="MK4"/>
      <sheetName val="MK5"/>
      <sheetName val="MK6"/>
      <sheetName val="MK7"/>
      <sheetName val="MK8"/>
      <sheetName val="MK9"/>
      <sheetName val="MK10"/>
      <sheetName val="MK11"/>
      <sheetName val="MK12"/>
      <sheetName val="MK13"/>
      <sheetName val="MK14"/>
      <sheetName val="MK15"/>
      <sheetName val="MK16"/>
      <sheetName val="MK17"/>
      <sheetName val="MK18"/>
      <sheetName val="MK19"/>
      <sheetName val="MK20"/>
      <sheetName val="MK21"/>
      <sheetName val="MK22"/>
      <sheetName val="MK23"/>
      <sheetName val="MK24"/>
      <sheetName val="MK25"/>
      <sheetName val="MK26"/>
      <sheetName val="MK27"/>
      <sheetName val="MK28"/>
      <sheetName val="MK29"/>
      <sheetName val="MK30"/>
      <sheetName val="MK31"/>
      <sheetName val="MK32"/>
      <sheetName val="MK33"/>
      <sheetName val="MK34"/>
      <sheetName val="MK35"/>
      <sheetName val="MK36"/>
      <sheetName val="MK37"/>
      <sheetName val="MK38"/>
      <sheetName val="MK39"/>
      <sheetName val="MK40"/>
      <sheetName val="MK41"/>
      <sheetName val="MK42"/>
      <sheetName val="MK43"/>
      <sheetName val="GO1"/>
      <sheetName val="GO2"/>
      <sheetName val="Zał 1"/>
      <sheetName val="Zał.2"/>
      <sheetName val="woln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3"/>
  <sheetViews>
    <sheetView showGridLines="0" tabSelected="1" workbookViewId="0" topLeftCell="C28">
      <selection activeCell="I36" sqref="I36"/>
    </sheetView>
  </sheetViews>
  <sheetFormatPr defaultColWidth="9.00390625" defaultRowHeight="12"/>
  <cols>
    <col min="1" max="1" width="3.375" style="109" customWidth="1"/>
    <col min="2" max="2" width="19.375" style="83" bestFit="1" customWidth="1"/>
    <col min="3" max="3" width="6.125" style="0" bestFit="1" customWidth="1"/>
    <col min="4" max="4" width="15.625" style="0" customWidth="1"/>
    <col min="5" max="5" width="18.625" style="0" customWidth="1"/>
    <col min="6" max="7" width="17.25390625" style="0" customWidth="1"/>
    <col min="8" max="8" width="18.625" style="0" customWidth="1"/>
  </cols>
  <sheetData>
    <row r="2" spans="1:9" ht="15.75">
      <c r="A2" s="194" t="s">
        <v>3</v>
      </c>
      <c r="B2" s="194"/>
      <c r="C2" s="194"/>
      <c r="D2" s="194"/>
      <c r="E2" s="194"/>
      <c r="F2" s="194"/>
      <c r="G2" s="194"/>
      <c r="H2" s="194"/>
      <c r="I2" s="20"/>
    </row>
    <row r="3" spans="1:9" ht="14.25" customHeight="1">
      <c r="A3" s="110"/>
      <c r="B3" s="81"/>
      <c r="C3" s="20"/>
      <c r="D3" s="20"/>
      <c r="E3" s="20"/>
      <c r="F3" s="20"/>
      <c r="G3" s="20"/>
      <c r="H3" s="20"/>
      <c r="I3" s="20"/>
    </row>
    <row r="4" spans="1:9" ht="14.25" customHeight="1">
      <c r="A4" s="194" t="s">
        <v>92</v>
      </c>
      <c r="B4" s="195"/>
      <c r="C4" s="195"/>
      <c r="D4" s="195"/>
      <c r="E4" s="195"/>
      <c r="F4" s="195"/>
      <c r="G4" s="195"/>
      <c r="H4" s="195"/>
      <c r="I4" s="20"/>
    </row>
    <row r="5" spans="1:9" ht="14.25" customHeight="1" thickBot="1">
      <c r="A5" s="111"/>
      <c r="B5" s="84"/>
      <c r="C5" s="76"/>
      <c r="D5" s="76"/>
      <c r="E5" s="76"/>
      <c r="F5" s="76"/>
      <c r="G5" s="76"/>
      <c r="H5" s="76"/>
      <c r="I5" s="20"/>
    </row>
    <row r="6" spans="1:9" ht="12">
      <c r="A6" s="196" t="s">
        <v>2</v>
      </c>
      <c r="B6" s="196" t="s">
        <v>6</v>
      </c>
      <c r="C6" s="196" t="s">
        <v>7</v>
      </c>
      <c r="D6" s="85" t="s">
        <v>87</v>
      </c>
      <c r="E6" s="85" t="s">
        <v>4</v>
      </c>
      <c r="F6" s="85" t="s">
        <v>90</v>
      </c>
      <c r="G6" s="85" t="s">
        <v>5</v>
      </c>
      <c r="H6" s="85" t="s">
        <v>4</v>
      </c>
      <c r="I6" s="20"/>
    </row>
    <row r="7" spans="1:9" ht="12">
      <c r="A7" s="197"/>
      <c r="B7" s="197"/>
      <c r="C7" s="197"/>
      <c r="D7" s="86" t="s">
        <v>86</v>
      </c>
      <c r="E7" s="86" t="s">
        <v>9</v>
      </c>
      <c r="F7" s="86" t="s">
        <v>10</v>
      </c>
      <c r="G7" s="86" t="s">
        <v>11</v>
      </c>
      <c r="H7" s="86" t="s">
        <v>12</v>
      </c>
      <c r="I7" s="20"/>
    </row>
    <row r="8" spans="1:9" ht="12">
      <c r="A8" s="197"/>
      <c r="B8" s="197"/>
      <c r="C8" s="197"/>
      <c r="D8" s="86" t="s">
        <v>8</v>
      </c>
      <c r="E8" s="86" t="s">
        <v>13</v>
      </c>
      <c r="F8" s="86" t="s">
        <v>14</v>
      </c>
      <c r="G8" s="86" t="s">
        <v>67</v>
      </c>
      <c r="H8" s="86" t="s">
        <v>13</v>
      </c>
      <c r="I8" s="20"/>
    </row>
    <row r="9" spans="1:9" ht="12.75" thickBot="1">
      <c r="A9" s="198"/>
      <c r="B9" s="198"/>
      <c r="C9" s="198"/>
      <c r="D9" s="87" t="s">
        <v>85</v>
      </c>
      <c r="E9" s="87" t="s">
        <v>68</v>
      </c>
      <c r="F9" s="87"/>
      <c r="G9" s="91" t="s">
        <v>69</v>
      </c>
      <c r="H9" s="87" t="s">
        <v>70</v>
      </c>
      <c r="I9" s="20"/>
    </row>
    <row r="10" spans="1:9" ht="12.75">
      <c r="A10" s="137">
        <v>1</v>
      </c>
      <c r="B10" s="186" t="s">
        <v>16</v>
      </c>
      <c r="C10" s="129" t="s">
        <v>17</v>
      </c>
      <c r="D10" s="168">
        <v>968.98</v>
      </c>
      <c r="E10" s="146">
        <v>149806828.35</v>
      </c>
      <c r="F10" s="146">
        <v>0</v>
      </c>
      <c r="G10" s="92">
        <v>1239231.74</v>
      </c>
      <c r="H10" s="138">
        <f>SUM(E10+G10+G11)</f>
        <v>150537828.35</v>
      </c>
      <c r="I10" s="20"/>
    </row>
    <row r="11" spans="1:9" ht="13.5" thickBot="1">
      <c r="A11" s="185"/>
      <c r="B11" s="187"/>
      <c r="C11" s="130"/>
      <c r="D11" s="169"/>
      <c r="E11" s="147"/>
      <c r="F11" s="147"/>
      <c r="G11" s="93">
        <v>-508231.74</v>
      </c>
      <c r="H11" s="140"/>
      <c r="I11" s="20"/>
    </row>
    <row r="12" spans="1:9" ht="12.75">
      <c r="A12" s="166">
        <v>2</v>
      </c>
      <c r="B12" s="122" t="s">
        <v>71</v>
      </c>
      <c r="C12" s="89" t="s">
        <v>19</v>
      </c>
      <c r="D12" s="168">
        <f>SUM(D14,D22)</f>
        <v>1213.82</v>
      </c>
      <c r="E12" s="146">
        <f>SUM(E14,E22)</f>
        <v>156794205.61</v>
      </c>
      <c r="F12" s="146">
        <f>SUM(F14,F22)</f>
        <v>46003399.86</v>
      </c>
      <c r="G12" s="92">
        <f>SUM(G14,G22)</f>
        <v>17828106.12</v>
      </c>
      <c r="H12" s="138">
        <f>SUM(E12+G12+G13)</f>
        <v>163049024.32</v>
      </c>
      <c r="I12" s="20"/>
    </row>
    <row r="13" spans="1:9" ht="13.5" thickBot="1">
      <c r="A13" s="167"/>
      <c r="B13" s="88" t="s">
        <v>72</v>
      </c>
      <c r="C13" s="90" t="s">
        <v>20</v>
      </c>
      <c r="D13" s="169"/>
      <c r="E13" s="147"/>
      <c r="F13" s="147"/>
      <c r="G13" s="93">
        <f>SUM(G15,G23)</f>
        <v>-11573287.41</v>
      </c>
      <c r="H13" s="140"/>
      <c r="I13" s="77"/>
    </row>
    <row r="14" spans="1:9" ht="12.75">
      <c r="A14" s="126">
        <v>3</v>
      </c>
      <c r="B14" s="189" t="s">
        <v>91</v>
      </c>
      <c r="C14" s="191" t="s">
        <v>19</v>
      </c>
      <c r="D14" s="192">
        <f>SUM(D16:D21)</f>
        <v>676</v>
      </c>
      <c r="E14" s="193">
        <f>SUM(E16:E21)</f>
        <v>89125130.78</v>
      </c>
      <c r="F14" s="193">
        <f>SUM(F16:F21)</f>
        <v>31294690.7</v>
      </c>
      <c r="G14" s="94">
        <f>SUM(G16,G18,G20)</f>
        <v>9739233.82</v>
      </c>
      <c r="H14" s="138">
        <f>SUM(E14+G14+G15)</f>
        <v>92188624.84</v>
      </c>
      <c r="I14" s="20"/>
    </row>
    <row r="15" spans="1:9" ht="12.75">
      <c r="A15" s="188"/>
      <c r="B15" s="190"/>
      <c r="C15" s="173"/>
      <c r="D15" s="175"/>
      <c r="E15" s="177"/>
      <c r="F15" s="177"/>
      <c r="G15" s="95">
        <f>SUM(G17,G19,G21)</f>
        <v>-6675739.76</v>
      </c>
      <c r="H15" s="179"/>
      <c r="I15" s="20"/>
    </row>
    <row r="16" spans="1:9" ht="12.75">
      <c r="A16" s="180"/>
      <c r="B16" s="150" t="s">
        <v>73</v>
      </c>
      <c r="C16" s="184" t="s">
        <v>19</v>
      </c>
      <c r="D16" s="154">
        <v>301</v>
      </c>
      <c r="E16" s="165">
        <v>47427503.61</v>
      </c>
      <c r="F16" s="165">
        <v>21563895.19</v>
      </c>
      <c r="G16" s="96">
        <v>766608.55</v>
      </c>
      <c r="H16" s="135">
        <f>SUM(E16+G16+G17)</f>
        <v>47801245.2</v>
      </c>
      <c r="I16" s="20"/>
    </row>
    <row r="17" spans="1:9" ht="12.75">
      <c r="A17" s="180"/>
      <c r="B17" s="163"/>
      <c r="C17" s="183"/>
      <c r="D17" s="161"/>
      <c r="E17" s="156"/>
      <c r="F17" s="156"/>
      <c r="G17" s="99">
        <v>-392866.96</v>
      </c>
      <c r="H17" s="157"/>
      <c r="I17" s="20"/>
    </row>
    <row r="18" spans="1:9" ht="12.75">
      <c r="A18" s="180"/>
      <c r="B18" s="150" t="s">
        <v>74</v>
      </c>
      <c r="C18" s="184" t="s">
        <v>19</v>
      </c>
      <c r="D18" s="154">
        <v>372</v>
      </c>
      <c r="E18" s="165">
        <v>41672969.12</v>
      </c>
      <c r="F18" s="165">
        <v>9699861.68</v>
      </c>
      <c r="G18" s="96">
        <v>8938874.92</v>
      </c>
      <c r="H18" s="135">
        <f>SUM(E18+G18+G19)</f>
        <v>44328971.24</v>
      </c>
      <c r="I18" s="20"/>
    </row>
    <row r="19" spans="1:9" ht="12.75">
      <c r="A19" s="180"/>
      <c r="B19" s="163"/>
      <c r="C19" s="183"/>
      <c r="D19" s="161"/>
      <c r="E19" s="156"/>
      <c r="F19" s="156"/>
      <c r="G19" s="100">
        <v>-6282872.8</v>
      </c>
      <c r="H19" s="157"/>
      <c r="I19" s="20"/>
    </row>
    <row r="20" spans="1:9" ht="12.75">
      <c r="A20" s="180"/>
      <c r="B20" s="151" t="s">
        <v>75</v>
      </c>
      <c r="C20" s="182" t="s">
        <v>19</v>
      </c>
      <c r="D20" s="155">
        <v>3</v>
      </c>
      <c r="E20" s="165">
        <v>24658.05</v>
      </c>
      <c r="F20" s="165">
        <v>30933.83</v>
      </c>
      <c r="G20" s="98">
        <v>33750.35</v>
      </c>
      <c r="H20" s="136">
        <f>SUM(E20+G20+G21)</f>
        <v>58408.4</v>
      </c>
      <c r="I20" s="20"/>
    </row>
    <row r="21" spans="1:9" ht="12.75">
      <c r="A21" s="181"/>
      <c r="B21" s="163"/>
      <c r="C21" s="183"/>
      <c r="D21" s="161"/>
      <c r="E21" s="156"/>
      <c r="F21" s="156"/>
      <c r="G21" s="99">
        <v>0</v>
      </c>
      <c r="H21" s="157"/>
      <c r="I21" s="20"/>
    </row>
    <row r="22" spans="1:9" ht="12.75">
      <c r="A22" s="170">
        <v>4</v>
      </c>
      <c r="B22" s="119" t="s">
        <v>84</v>
      </c>
      <c r="C22" s="172" t="s">
        <v>20</v>
      </c>
      <c r="D22" s="174">
        <f>SUM(D24:D27)</f>
        <v>537.82</v>
      </c>
      <c r="E22" s="176">
        <f>SUM(E24:E27)</f>
        <v>67669074.83</v>
      </c>
      <c r="F22" s="176">
        <f>SUM(F24:F27)</f>
        <v>14708709.16</v>
      </c>
      <c r="G22" s="101">
        <f>SUM(G24,G26)</f>
        <v>8088872.3</v>
      </c>
      <c r="H22" s="178">
        <f>SUM(E22+G22+G23)</f>
        <v>70860399.48</v>
      </c>
      <c r="I22" s="20"/>
    </row>
    <row r="23" spans="1:9" ht="12.75">
      <c r="A23" s="171"/>
      <c r="B23" s="116" t="s">
        <v>76</v>
      </c>
      <c r="C23" s="173"/>
      <c r="D23" s="175"/>
      <c r="E23" s="177"/>
      <c r="F23" s="177"/>
      <c r="G23" s="95">
        <f>SUM(G25,G27)</f>
        <v>-4897547.65</v>
      </c>
      <c r="H23" s="179"/>
      <c r="I23" s="20"/>
    </row>
    <row r="24" spans="1:9" ht="12.75">
      <c r="A24" s="164"/>
      <c r="B24" s="117" t="s">
        <v>77</v>
      </c>
      <c r="C24" s="152" t="s">
        <v>20</v>
      </c>
      <c r="D24" s="102">
        <v>17</v>
      </c>
      <c r="E24" s="165">
        <v>20027465.18</v>
      </c>
      <c r="F24" s="165">
        <v>3399499.9</v>
      </c>
      <c r="G24" s="96">
        <v>1485494.34</v>
      </c>
      <c r="H24" s="135">
        <f>SUM(E24+G24+G25)</f>
        <v>21512959.52</v>
      </c>
      <c r="I24" s="20"/>
    </row>
    <row r="25" spans="1:9" ht="12.75">
      <c r="A25" s="164"/>
      <c r="B25" s="118" t="s">
        <v>78</v>
      </c>
      <c r="C25" s="160"/>
      <c r="D25" s="97">
        <v>39.82</v>
      </c>
      <c r="E25" s="156"/>
      <c r="F25" s="156"/>
      <c r="G25" s="99">
        <v>0</v>
      </c>
      <c r="H25" s="157"/>
      <c r="I25" s="20"/>
    </row>
    <row r="26" spans="1:9" ht="12.75">
      <c r="A26" s="164"/>
      <c r="B26" s="117" t="s">
        <v>79</v>
      </c>
      <c r="C26" s="152" t="s">
        <v>20</v>
      </c>
      <c r="D26" s="154">
        <v>481</v>
      </c>
      <c r="E26" s="165">
        <v>47641609.65</v>
      </c>
      <c r="F26" s="165">
        <v>11309209.26</v>
      </c>
      <c r="G26" s="98">
        <v>6603377.96</v>
      </c>
      <c r="H26" s="135">
        <f>SUM(E26+G26+G27)</f>
        <v>49347439.96</v>
      </c>
      <c r="I26" s="20"/>
    </row>
    <row r="27" spans="1:9" ht="13.5" thickBot="1">
      <c r="A27" s="164"/>
      <c r="B27" s="117" t="s">
        <v>23</v>
      </c>
      <c r="C27" s="153"/>
      <c r="D27" s="155"/>
      <c r="E27" s="156"/>
      <c r="F27" s="156"/>
      <c r="G27" s="103">
        <v>-4897547.65</v>
      </c>
      <c r="H27" s="136"/>
      <c r="I27" s="20"/>
    </row>
    <row r="28" spans="1:9" ht="12.75">
      <c r="A28" s="166">
        <v>5</v>
      </c>
      <c r="B28" s="122" t="s">
        <v>24</v>
      </c>
      <c r="C28" s="89" t="s">
        <v>27</v>
      </c>
      <c r="D28" s="168">
        <f>SUM(D30:D43)</f>
        <v>939</v>
      </c>
      <c r="E28" s="146">
        <f>SUM(E30:E43)</f>
        <v>10118382.85</v>
      </c>
      <c r="F28" s="146">
        <f>SUM(F30:F43)</f>
        <v>5325744.94</v>
      </c>
      <c r="G28" s="92">
        <f>SUM(G30,G32,G34,G36,G38,G40,G42)</f>
        <v>4178141.96</v>
      </c>
      <c r="H28" s="138">
        <f>SUM(E28+G28+G29)</f>
        <v>11971527.97</v>
      </c>
      <c r="I28" s="20"/>
    </row>
    <row r="29" spans="1:9" ht="13.5" thickBot="1">
      <c r="A29" s="167"/>
      <c r="B29" s="88" t="s">
        <v>25</v>
      </c>
      <c r="C29" s="90" t="s">
        <v>39</v>
      </c>
      <c r="D29" s="169"/>
      <c r="E29" s="147"/>
      <c r="F29" s="147"/>
      <c r="G29" s="93">
        <v>-2324996.84</v>
      </c>
      <c r="H29" s="140"/>
      <c r="I29" s="20"/>
    </row>
    <row r="30" spans="1:9" ht="12.75">
      <c r="A30" s="164">
        <v>6</v>
      </c>
      <c r="B30" s="117" t="s">
        <v>26</v>
      </c>
      <c r="C30" s="153" t="s">
        <v>27</v>
      </c>
      <c r="D30" s="155">
        <v>32</v>
      </c>
      <c r="E30" s="134">
        <v>1478813.56</v>
      </c>
      <c r="F30" s="134">
        <v>487315.52</v>
      </c>
      <c r="G30" s="98">
        <v>0</v>
      </c>
      <c r="H30" s="136">
        <f>SUM(E30+G30+G31)</f>
        <v>1457173.43</v>
      </c>
      <c r="I30" s="20"/>
    </row>
    <row r="31" spans="1:9" ht="12.75">
      <c r="A31" s="159"/>
      <c r="B31" s="118" t="s">
        <v>28</v>
      </c>
      <c r="C31" s="160"/>
      <c r="D31" s="161"/>
      <c r="E31" s="156"/>
      <c r="F31" s="156"/>
      <c r="G31" s="99">
        <v>-21640.13</v>
      </c>
      <c r="H31" s="157"/>
      <c r="I31" s="20"/>
    </row>
    <row r="32" spans="1:9" ht="12.75">
      <c r="A32" s="158">
        <v>7</v>
      </c>
      <c r="B32" s="117" t="s">
        <v>88</v>
      </c>
      <c r="C32" s="152" t="s">
        <v>29</v>
      </c>
      <c r="D32" s="154">
        <v>499</v>
      </c>
      <c r="E32" s="134">
        <v>1896410.86</v>
      </c>
      <c r="F32" s="134">
        <v>1702824.34</v>
      </c>
      <c r="G32" s="96">
        <v>3953937.82</v>
      </c>
      <c r="H32" s="135">
        <f>SUM(E32+G32+G33)</f>
        <v>3899991.52</v>
      </c>
      <c r="I32" s="20"/>
    </row>
    <row r="33" spans="1:9" ht="22.5">
      <c r="A33" s="159"/>
      <c r="B33" s="118" t="s">
        <v>30</v>
      </c>
      <c r="C33" s="160"/>
      <c r="D33" s="161"/>
      <c r="E33" s="156"/>
      <c r="F33" s="156"/>
      <c r="G33" s="99">
        <v>-1950357.16</v>
      </c>
      <c r="H33" s="157"/>
      <c r="I33" s="20"/>
    </row>
    <row r="34" spans="1:9" ht="12.75">
      <c r="A34" s="158">
        <v>8</v>
      </c>
      <c r="B34" s="117" t="s">
        <v>80</v>
      </c>
      <c r="C34" s="152" t="s">
        <v>31</v>
      </c>
      <c r="D34" s="154">
        <v>25</v>
      </c>
      <c r="E34" s="134">
        <v>386009.22</v>
      </c>
      <c r="F34" s="134">
        <v>271458.32</v>
      </c>
      <c r="G34" s="96">
        <v>20474.37</v>
      </c>
      <c r="H34" s="135">
        <f>SUM(E34+G34+G35)</f>
        <v>397140.61</v>
      </c>
      <c r="I34" s="20"/>
    </row>
    <row r="35" spans="1:9" ht="12.75">
      <c r="A35" s="159"/>
      <c r="B35" s="118" t="s">
        <v>32</v>
      </c>
      <c r="C35" s="160"/>
      <c r="D35" s="161"/>
      <c r="E35" s="156"/>
      <c r="F35" s="156"/>
      <c r="G35" s="99">
        <v>-9342.98</v>
      </c>
      <c r="H35" s="157"/>
      <c r="I35" s="20"/>
    </row>
    <row r="36" spans="1:9" ht="12.75">
      <c r="A36" s="148">
        <v>9</v>
      </c>
      <c r="B36" s="150" t="s">
        <v>33</v>
      </c>
      <c r="C36" s="152" t="s">
        <v>34</v>
      </c>
      <c r="D36" s="154">
        <v>100</v>
      </c>
      <c r="E36" s="134">
        <v>4015460.68</v>
      </c>
      <c r="F36" s="134">
        <v>1225690.36</v>
      </c>
      <c r="G36" s="96">
        <v>112357.38</v>
      </c>
      <c r="H36" s="135">
        <f>SUM(E36+G36+G37)</f>
        <v>3943702.29</v>
      </c>
      <c r="I36" s="20"/>
    </row>
    <row r="37" spans="1:9" ht="12.75">
      <c r="A37" s="162"/>
      <c r="B37" s="163"/>
      <c r="C37" s="160"/>
      <c r="D37" s="161"/>
      <c r="E37" s="156"/>
      <c r="F37" s="156"/>
      <c r="G37" s="99">
        <v>-184115.77</v>
      </c>
      <c r="H37" s="157"/>
      <c r="I37" s="20"/>
    </row>
    <row r="38" spans="1:9" ht="12.75">
      <c r="A38" s="158">
        <v>10</v>
      </c>
      <c r="B38" s="117" t="s">
        <v>81</v>
      </c>
      <c r="C38" s="152" t="s">
        <v>35</v>
      </c>
      <c r="D38" s="154">
        <v>21</v>
      </c>
      <c r="E38" s="134">
        <v>1110155.37</v>
      </c>
      <c r="F38" s="134">
        <v>694148.11</v>
      </c>
      <c r="G38" s="96">
        <v>39127.08</v>
      </c>
      <c r="H38" s="135">
        <f>SUM(E38+G38+G39)</f>
        <v>1090322.29</v>
      </c>
      <c r="I38" s="20"/>
    </row>
    <row r="39" spans="1:9" ht="12.75">
      <c r="A39" s="159"/>
      <c r="B39" s="118" t="s">
        <v>82</v>
      </c>
      <c r="C39" s="160"/>
      <c r="D39" s="161"/>
      <c r="E39" s="156"/>
      <c r="F39" s="156"/>
      <c r="G39" s="99">
        <v>-58960.16</v>
      </c>
      <c r="H39" s="157"/>
      <c r="I39" s="20"/>
    </row>
    <row r="40" spans="1:9" ht="12.75">
      <c r="A40" s="158">
        <v>11</v>
      </c>
      <c r="B40" s="117" t="s">
        <v>89</v>
      </c>
      <c r="C40" s="152" t="s">
        <v>36</v>
      </c>
      <c r="D40" s="154">
        <v>262</v>
      </c>
      <c r="E40" s="134">
        <v>1231533.16</v>
      </c>
      <c r="F40" s="134">
        <v>944308.29</v>
      </c>
      <c r="G40" s="96">
        <v>52245.31</v>
      </c>
      <c r="H40" s="135">
        <f>SUM(E40+G40+G41)</f>
        <v>1183197.83</v>
      </c>
      <c r="I40" s="20"/>
    </row>
    <row r="41" spans="1:9" ht="12.75">
      <c r="A41" s="159"/>
      <c r="B41" s="118" t="s">
        <v>37</v>
      </c>
      <c r="C41" s="160"/>
      <c r="D41" s="161"/>
      <c r="E41" s="156"/>
      <c r="F41" s="156"/>
      <c r="G41" s="99">
        <v>-100580.64</v>
      </c>
      <c r="H41" s="157"/>
      <c r="I41" s="20"/>
    </row>
    <row r="42" spans="1:9" ht="12.75">
      <c r="A42" s="148">
        <v>12</v>
      </c>
      <c r="B42" s="150" t="s">
        <v>38</v>
      </c>
      <c r="C42" s="152" t="s">
        <v>39</v>
      </c>
      <c r="D42" s="154">
        <v>0</v>
      </c>
      <c r="E42" s="134">
        <v>0</v>
      </c>
      <c r="F42" s="134">
        <v>0</v>
      </c>
      <c r="G42" s="96">
        <v>0</v>
      </c>
      <c r="H42" s="135">
        <f>SUM(E42+G42+G43)</f>
        <v>0</v>
      </c>
      <c r="I42" s="20"/>
    </row>
    <row r="43" spans="1:9" ht="13.5" thickBot="1">
      <c r="A43" s="149"/>
      <c r="B43" s="151"/>
      <c r="C43" s="153"/>
      <c r="D43" s="155"/>
      <c r="E43" s="134"/>
      <c r="F43" s="134"/>
      <c r="G43" s="103">
        <v>0</v>
      </c>
      <c r="H43" s="136"/>
      <c r="I43" s="20"/>
    </row>
    <row r="44" spans="1:9" ht="12.75">
      <c r="A44" s="137">
        <v>13</v>
      </c>
      <c r="B44" s="127" t="s">
        <v>40</v>
      </c>
      <c r="C44" s="129"/>
      <c r="D44" s="144">
        <v>106849</v>
      </c>
      <c r="E44" s="146">
        <v>8804850</v>
      </c>
      <c r="F44" s="146">
        <v>0</v>
      </c>
      <c r="G44" s="92">
        <v>1129212.2</v>
      </c>
      <c r="H44" s="138">
        <f>SUM(E44+G44+G45)</f>
        <v>9721550</v>
      </c>
      <c r="I44" s="20"/>
    </row>
    <row r="45" spans="1:9" ht="13.5" thickBot="1">
      <c r="A45" s="126"/>
      <c r="B45" s="128"/>
      <c r="C45" s="130"/>
      <c r="D45" s="145"/>
      <c r="E45" s="147"/>
      <c r="F45" s="147"/>
      <c r="G45" s="93">
        <v>-212512.2</v>
      </c>
      <c r="H45" s="140"/>
      <c r="I45" s="20"/>
    </row>
    <row r="46" spans="1:9" ht="12.75">
      <c r="A46" s="112" t="s">
        <v>1</v>
      </c>
      <c r="B46" s="120" t="s">
        <v>83</v>
      </c>
      <c r="C46" s="104" t="s">
        <v>41</v>
      </c>
      <c r="D46" s="92">
        <f>SUM(D25)</f>
        <v>39.82</v>
      </c>
      <c r="E46" s="141">
        <f>SUM(E10+E12+E28+E44)</f>
        <v>325524266.81</v>
      </c>
      <c r="F46" s="141">
        <f>SUM(F10+F12+F28+F44)</f>
        <v>51329144.8</v>
      </c>
      <c r="G46" s="141">
        <f>SUM(G10,G12,G28,G44)</f>
        <v>24374692.02</v>
      </c>
      <c r="H46" s="138">
        <f>SUM(E46+G46+G48)</f>
        <v>335279930.64</v>
      </c>
      <c r="I46" s="20"/>
    </row>
    <row r="47" spans="1:9" ht="12.75">
      <c r="A47" s="112" t="s">
        <v>1</v>
      </c>
      <c r="B47" s="121" t="s">
        <v>83</v>
      </c>
      <c r="C47" s="105" t="s">
        <v>43</v>
      </c>
      <c r="D47" s="101">
        <f>SUM(D10:D11)</f>
        <v>968.98</v>
      </c>
      <c r="E47" s="142"/>
      <c r="F47" s="142"/>
      <c r="G47" s="131"/>
      <c r="H47" s="139"/>
      <c r="I47" s="20"/>
    </row>
    <row r="48" spans="1:9" ht="13.5" thickBot="1">
      <c r="A48" s="113" t="s">
        <v>1</v>
      </c>
      <c r="B48" s="88" t="s">
        <v>83</v>
      </c>
      <c r="C48" s="75" t="s">
        <v>42</v>
      </c>
      <c r="D48" s="107">
        <f>SUM(D14+D24+D26+D28+D44)</f>
        <v>108962</v>
      </c>
      <c r="E48" s="142"/>
      <c r="F48" s="142"/>
      <c r="G48" s="132">
        <f>SUM(G11,G13,G29,G45)</f>
        <v>-14619028.19</v>
      </c>
      <c r="H48" s="139"/>
      <c r="I48" s="20"/>
    </row>
    <row r="49" spans="1:9" ht="13.5" thickBot="1">
      <c r="A49" s="114" t="s">
        <v>1</v>
      </c>
      <c r="B49" s="123" t="s">
        <v>94</v>
      </c>
      <c r="C49" s="106" t="s">
        <v>1</v>
      </c>
      <c r="D49" s="108">
        <f>SUM(D46:D48)</f>
        <v>109970.8</v>
      </c>
      <c r="E49" s="143"/>
      <c r="F49" s="143"/>
      <c r="G49" s="133"/>
      <c r="H49" s="140"/>
      <c r="I49" s="20"/>
    </row>
    <row r="50" spans="1:9" ht="12">
      <c r="A50" s="115"/>
      <c r="B50" s="81"/>
      <c r="C50" s="82"/>
      <c r="D50" s="78"/>
      <c r="E50" s="79"/>
      <c r="F50" s="79"/>
      <c r="G50" s="79"/>
      <c r="H50" s="80"/>
      <c r="I50" s="20"/>
    </row>
    <row r="51" spans="1:9" ht="12">
      <c r="A51" s="110"/>
      <c r="B51" s="81"/>
      <c r="C51" s="20"/>
      <c r="D51" s="20"/>
      <c r="E51" s="20"/>
      <c r="F51" s="20"/>
      <c r="G51" s="20"/>
      <c r="H51" s="20"/>
      <c r="I51" s="20"/>
    </row>
    <row r="52" spans="1:9" ht="12">
      <c r="A52" s="110"/>
      <c r="B52" s="81"/>
      <c r="C52" s="20"/>
      <c r="D52" s="20"/>
      <c r="E52" s="20"/>
      <c r="F52" s="20"/>
      <c r="G52" s="20"/>
      <c r="H52" s="20"/>
      <c r="I52" s="20"/>
    </row>
    <row r="53" spans="1:9" ht="12">
      <c r="A53" s="110"/>
      <c r="B53" s="81"/>
      <c r="C53" s="20"/>
      <c r="D53" s="20"/>
      <c r="E53" s="20"/>
      <c r="F53" s="20"/>
      <c r="G53" s="20"/>
      <c r="H53" s="20"/>
      <c r="I53" s="20"/>
    </row>
    <row r="54" spans="1:9" ht="12">
      <c r="A54" s="110"/>
      <c r="B54" s="81"/>
      <c r="C54" s="20"/>
      <c r="D54" s="20"/>
      <c r="E54" s="20"/>
      <c r="F54" s="20"/>
      <c r="G54" s="20"/>
      <c r="H54" s="20"/>
      <c r="I54" s="20"/>
    </row>
    <row r="55" spans="1:9" ht="12">
      <c r="A55" s="110"/>
      <c r="B55" s="81"/>
      <c r="C55" s="20"/>
      <c r="D55" s="20"/>
      <c r="E55" s="20"/>
      <c r="F55" s="20"/>
      <c r="G55" s="20"/>
      <c r="H55" s="20"/>
      <c r="I55" s="20"/>
    </row>
    <row r="56" spans="1:9" ht="12">
      <c r="A56" s="110"/>
      <c r="B56" s="81"/>
      <c r="C56" s="20"/>
      <c r="D56" s="20"/>
      <c r="E56" s="20"/>
      <c r="F56" s="20"/>
      <c r="G56" s="20"/>
      <c r="H56" s="20"/>
      <c r="I56" s="20"/>
    </row>
    <row r="57" spans="1:9" ht="12">
      <c r="A57" s="110"/>
      <c r="B57" s="81"/>
      <c r="C57" s="20"/>
      <c r="D57" s="20"/>
      <c r="E57" s="20"/>
      <c r="F57" s="20"/>
      <c r="G57" s="20"/>
      <c r="H57" s="20"/>
      <c r="I57" s="20"/>
    </row>
    <row r="58" spans="1:9" ht="12">
      <c r="A58" s="110"/>
      <c r="B58" s="81"/>
      <c r="C58" s="20"/>
      <c r="D58" s="20"/>
      <c r="E58" s="20"/>
      <c r="F58" s="20"/>
      <c r="G58" s="20"/>
      <c r="H58" s="20"/>
      <c r="I58" s="20"/>
    </row>
    <row r="59" spans="1:9" ht="12">
      <c r="A59" s="110"/>
      <c r="B59" s="81"/>
      <c r="C59" s="20"/>
      <c r="D59" s="20"/>
      <c r="E59" s="20"/>
      <c r="F59" s="20"/>
      <c r="G59" s="20"/>
      <c r="H59" s="20"/>
      <c r="I59" s="20"/>
    </row>
    <row r="60" spans="1:9" ht="12">
      <c r="A60" s="110"/>
      <c r="B60" s="81"/>
      <c r="C60" s="20"/>
      <c r="D60" s="20"/>
      <c r="E60" s="20"/>
      <c r="F60" s="20"/>
      <c r="G60" s="20"/>
      <c r="H60" s="20"/>
      <c r="I60" s="20"/>
    </row>
    <row r="61" spans="1:9" ht="12">
      <c r="A61" s="110"/>
      <c r="B61" s="81"/>
      <c r="C61" s="20"/>
      <c r="D61" s="20"/>
      <c r="E61" s="20"/>
      <c r="F61" s="20"/>
      <c r="G61" s="20"/>
      <c r="H61" s="20"/>
      <c r="I61" s="20"/>
    </row>
    <row r="62" spans="1:9" ht="12">
      <c r="A62" s="110"/>
      <c r="B62" s="81"/>
      <c r="C62" s="20"/>
      <c r="D62" s="20"/>
      <c r="E62" s="20"/>
      <c r="F62" s="20"/>
      <c r="G62" s="20"/>
      <c r="H62" s="20"/>
      <c r="I62" s="20"/>
    </row>
    <row r="63" spans="1:9" ht="12">
      <c r="A63" s="110"/>
      <c r="B63" s="81"/>
      <c r="C63" s="20"/>
      <c r="D63" s="20"/>
      <c r="E63" s="20"/>
      <c r="F63" s="20"/>
      <c r="G63" s="20"/>
      <c r="H63" s="20"/>
      <c r="I63" s="20"/>
    </row>
    <row r="64" spans="1:9" ht="12">
      <c r="A64" s="110"/>
      <c r="B64" s="81"/>
      <c r="C64" s="20"/>
      <c r="D64" s="20"/>
      <c r="E64" s="20"/>
      <c r="F64" s="20"/>
      <c r="G64" s="20"/>
      <c r="H64" s="20"/>
      <c r="I64" s="20"/>
    </row>
    <row r="65" spans="1:9" ht="12">
      <c r="A65" s="110"/>
      <c r="B65" s="81"/>
      <c r="C65" s="20"/>
      <c r="D65" s="20"/>
      <c r="E65" s="20"/>
      <c r="F65" s="20"/>
      <c r="G65" s="20"/>
      <c r="H65" s="20"/>
      <c r="I65" s="20"/>
    </row>
    <row r="66" spans="1:9" ht="12">
      <c r="A66" s="110"/>
      <c r="B66" s="81"/>
      <c r="C66" s="20"/>
      <c r="D66" s="20"/>
      <c r="E66" s="20"/>
      <c r="F66" s="20"/>
      <c r="G66" s="20"/>
      <c r="H66" s="20"/>
      <c r="I66" s="20"/>
    </row>
    <row r="67" spans="1:9" ht="12">
      <c r="A67" s="110"/>
      <c r="B67" s="81"/>
      <c r="C67" s="20"/>
      <c r="D67" s="20"/>
      <c r="E67" s="20"/>
      <c r="F67" s="20"/>
      <c r="G67" s="20"/>
      <c r="H67" s="20"/>
      <c r="I67" s="20"/>
    </row>
    <row r="68" spans="1:9" ht="12">
      <c r="A68" s="110"/>
      <c r="B68" s="81"/>
      <c r="C68" s="20"/>
      <c r="D68" s="20"/>
      <c r="E68" s="20"/>
      <c r="F68" s="20"/>
      <c r="G68" s="20"/>
      <c r="H68" s="20"/>
      <c r="I68" s="20"/>
    </row>
    <row r="69" spans="1:9" ht="12">
      <c r="A69" s="110"/>
      <c r="B69" s="81"/>
      <c r="C69" s="20"/>
      <c r="D69" s="20"/>
      <c r="E69" s="20"/>
      <c r="F69" s="20"/>
      <c r="G69" s="20"/>
      <c r="H69" s="20"/>
      <c r="I69" s="20"/>
    </row>
    <row r="70" spans="1:9" ht="12">
      <c r="A70" s="110"/>
      <c r="B70" s="81"/>
      <c r="C70" s="20"/>
      <c r="D70" s="20"/>
      <c r="E70" s="20"/>
      <c r="F70" s="20"/>
      <c r="G70" s="20"/>
      <c r="H70" s="20"/>
      <c r="I70" s="20"/>
    </row>
    <row r="71" spans="1:9" ht="12">
      <c r="A71" s="110"/>
      <c r="B71" s="81"/>
      <c r="C71" s="20"/>
      <c r="D71" s="20"/>
      <c r="E71" s="20"/>
      <c r="F71" s="20"/>
      <c r="G71" s="20"/>
      <c r="H71" s="20"/>
      <c r="I71" s="20"/>
    </row>
    <row r="72" spans="1:9" ht="12">
      <c r="A72" s="110"/>
      <c r="B72" s="81"/>
      <c r="C72" s="20"/>
      <c r="D72" s="20"/>
      <c r="E72" s="20"/>
      <c r="F72" s="20"/>
      <c r="G72" s="20"/>
      <c r="H72" s="20"/>
      <c r="I72" s="20"/>
    </row>
    <row r="73" spans="1:9" ht="12">
      <c r="A73" s="110"/>
      <c r="B73" s="81"/>
      <c r="C73" s="20"/>
      <c r="D73" s="20"/>
      <c r="E73" s="20"/>
      <c r="F73" s="20"/>
      <c r="G73" s="20"/>
      <c r="H73" s="20"/>
      <c r="I73" s="20"/>
    </row>
  </sheetData>
  <mergeCells count="123">
    <mergeCell ref="C10:C11"/>
    <mergeCell ref="D10:D11"/>
    <mergeCell ref="A2:H2"/>
    <mergeCell ref="A4:H4"/>
    <mergeCell ref="A6:A9"/>
    <mergeCell ref="B6:B9"/>
    <mergeCell ref="C6:C9"/>
    <mergeCell ref="E10:E11"/>
    <mergeCell ref="F10:F11"/>
    <mergeCell ref="H10:H11"/>
    <mergeCell ref="H14:H15"/>
    <mergeCell ref="A12:A13"/>
    <mergeCell ref="D12:D13"/>
    <mergeCell ref="E12:E13"/>
    <mergeCell ref="F12:F13"/>
    <mergeCell ref="D16:D17"/>
    <mergeCell ref="H12:H13"/>
    <mergeCell ref="A10:A11"/>
    <mergeCell ref="B10:B11"/>
    <mergeCell ref="A14:A15"/>
    <mergeCell ref="B14:B15"/>
    <mergeCell ref="C14:C15"/>
    <mergeCell ref="D14:D15"/>
    <mergeCell ref="E14:E15"/>
    <mergeCell ref="F14:F15"/>
    <mergeCell ref="E16:E17"/>
    <mergeCell ref="F16:F17"/>
    <mergeCell ref="H16:H17"/>
    <mergeCell ref="A18:A19"/>
    <mergeCell ref="B18:B19"/>
    <mergeCell ref="C18:C19"/>
    <mergeCell ref="D18:D19"/>
    <mergeCell ref="A16:A17"/>
    <mergeCell ref="B16:B17"/>
    <mergeCell ref="C16:C17"/>
    <mergeCell ref="H22:H23"/>
    <mergeCell ref="A20:A21"/>
    <mergeCell ref="B20:B21"/>
    <mergeCell ref="C20:C21"/>
    <mergeCell ref="D20:D21"/>
    <mergeCell ref="E18:E19"/>
    <mergeCell ref="F18:F19"/>
    <mergeCell ref="H18:H19"/>
    <mergeCell ref="E20:E21"/>
    <mergeCell ref="F20:F21"/>
    <mergeCell ref="H20:H21"/>
    <mergeCell ref="H24:H25"/>
    <mergeCell ref="A22:A23"/>
    <mergeCell ref="C22:C23"/>
    <mergeCell ref="D22:D23"/>
    <mergeCell ref="A24:A25"/>
    <mergeCell ref="C24:C25"/>
    <mergeCell ref="E24:E25"/>
    <mergeCell ref="F24:F25"/>
    <mergeCell ref="E22:E23"/>
    <mergeCell ref="F22:F23"/>
    <mergeCell ref="A26:A27"/>
    <mergeCell ref="C26:C27"/>
    <mergeCell ref="D26:D27"/>
    <mergeCell ref="E26:E27"/>
    <mergeCell ref="A28:A29"/>
    <mergeCell ref="D28:D29"/>
    <mergeCell ref="E28:E29"/>
    <mergeCell ref="F28:F29"/>
    <mergeCell ref="F26:F27"/>
    <mergeCell ref="H26:H27"/>
    <mergeCell ref="H28:H29"/>
    <mergeCell ref="F30:F31"/>
    <mergeCell ref="H30:H31"/>
    <mergeCell ref="F32:F33"/>
    <mergeCell ref="H32:H33"/>
    <mergeCell ref="A30:A31"/>
    <mergeCell ref="C30:C31"/>
    <mergeCell ref="A32:A33"/>
    <mergeCell ref="C32:C33"/>
    <mergeCell ref="D32:D33"/>
    <mergeCell ref="E32:E33"/>
    <mergeCell ref="D30:D31"/>
    <mergeCell ref="E30:E31"/>
    <mergeCell ref="A34:A35"/>
    <mergeCell ref="C34:C35"/>
    <mergeCell ref="D34:D35"/>
    <mergeCell ref="E34:E35"/>
    <mergeCell ref="F38:F39"/>
    <mergeCell ref="H38:H39"/>
    <mergeCell ref="A36:A37"/>
    <mergeCell ref="B36:B37"/>
    <mergeCell ref="C36:C37"/>
    <mergeCell ref="D36:D37"/>
    <mergeCell ref="F34:F35"/>
    <mergeCell ref="H34:H35"/>
    <mergeCell ref="E36:E37"/>
    <mergeCell ref="F36:F37"/>
    <mergeCell ref="H36:H37"/>
    <mergeCell ref="F40:F41"/>
    <mergeCell ref="H40:H41"/>
    <mergeCell ref="A38:A39"/>
    <mergeCell ref="C38:C39"/>
    <mergeCell ref="A40:A41"/>
    <mergeCell ref="C40:C41"/>
    <mergeCell ref="D40:D41"/>
    <mergeCell ref="E40:E41"/>
    <mergeCell ref="D38:D39"/>
    <mergeCell ref="E38:E39"/>
    <mergeCell ref="A42:A43"/>
    <mergeCell ref="B42:B43"/>
    <mergeCell ref="C42:C43"/>
    <mergeCell ref="D42:D43"/>
    <mergeCell ref="E42:E43"/>
    <mergeCell ref="F42:F43"/>
    <mergeCell ref="H42:H43"/>
    <mergeCell ref="A44:A45"/>
    <mergeCell ref="B44:B45"/>
    <mergeCell ref="C44:C45"/>
    <mergeCell ref="D44:D45"/>
    <mergeCell ref="E44:E45"/>
    <mergeCell ref="F44:F45"/>
    <mergeCell ref="H44:H45"/>
    <mergeCell ref="H46:H49"/>
    <mergeCell ref="E46:E49"/>
    <mergeCell ref="F46:F49"/>
    <mergeCell ref="G46:G47"/>
    <mergeCell ref="G48:G49"/>
  </mergeCells>
  <printOptions horizontalCentered="1"/>
  <pageMargins left="0.3937007874015748" right="0.1968503937007874" top="0.984251968503937" bottom="0.984251968503937" header="0.5118110236220472" footer="0.5118110236220472"/>
  <pageSetup horizontalDpi="300" verticalDpi="300" orientation="portrait" paperSize="9" scale="92" r:id="rId1"/>
  <rowBreaks count="1" manualBreakCount="1">
    <brk id="51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2">
      <selection activeCell="G39" sqref="G39"/>
    </sheetView>
  </sheetViews>
  <sheetFormatPr defaultColWidth="9.00390625" defaultRowHeight="12"/>
  <cols>
    <col min="1" max="1" width="4.00390625" style="0" customWidth="1"/>
    <col min="2" max="2" width="50.125" style="0" customWidth="1"/>
    <col min="3" max="3" width="15.875" style="0" customWidth="1"/>
    <col min="4" max="4" width="14.125" style="0" customWidth="1"/>
    <col min="5" max="5" width="18.25390625" style="0" customWidth="1"/>
    <col min="6" max="6" width="15.375" style="0" customWidth="1"/>
    <col min="7" max="7" width="17.75390625" style="0" customWidth="1"/>
  </cols>
  <sheetData>
    <row r="1" ht="12.75">
      <c r="E1" s="19" t="s">
        <v>44</v>
      </c>
    </row>
    <row r="7" spans="1:8" ht="18">
      <c r="A7" s="200" t="s">
        <v>45</v>
      </c>
      <c r="B7" s="200"/>
      <c r="C7" s="200"/>
      <c r="D7" s="200"/>
      <c r="E7" s="200"/>
      <c r="F7" s="4"/>
      <c r="G7" s="4"/>
      <c r="H7" s="4"/>
    </row>
    <row r="9" spans="1:8" ht="15.75">
      <c r="A9" s="199" t="s">
        <v>46</v>
      </c>
      <c r="B9" s="199"/>
      <c r="C9" s="199"/>
      <c r="D9" s="199"/>
      <c r="E9" s="199"/>
      <c r="F9" s="9"/>
      <c r="G9" s="9"/>
      <c r="H9" s="9"/>
    </row>
    <row r="13" spans="6:7" ht="12">
      <c r="F13" s="1"/>
      <c r="G13" s="1"/>
    </row>
    <row r="14" spans="6:7" ht="15.75">
      <c r="F14" s="21"/>
      <c r="G14" s="21"/>
    </row>
    <row r="15" ht="12.75" thickBot="1"/>
    <row r="16" spans="1:5" ht="45.75" thickBot="1">
      <c r="A16" s="25" t="s">
        <v>2</v>
      </c>
      <c r="B16" s="26" t="s">
        <v>6</v>
      </c>
      <c r="C16" s="27" t="s">
        <v>47</v>
      </c>
      <c r="D16" s="27" t="s">
        <v>48</v>
      </c>
      <c r="E16" s="28" t="s">
        <v>4</v>
      </c>
    </row>
    <row r="17" spans="1:5" ht="12.75" thickBot="1">
      <c r="A17" s="10">
        <v>1</v>
      </c>
      <c r="B17" s="22">
        <v>2</v>
      </c>
      <c r="C17" s="11">
        <v>3</v>
      </c>
      <c r="D17" s="11">
        <v>4</v>
      </c>
      <c r="E17" s="12">
        <v>5</v>
      </c>
    </row>
    <row r="18" spans="1:5" ht="18" customHeight="1">
      <c r="A18" s="69" t="s">
        <v>15</v>
      </c>
      <c r="B18" s="34" t="s">
        <v>49</v>
      </c>
      <c r="C18" s="29">
        <v>22467</v>
      </c>
      <c r="D18" s="30">
        <v>50</v>
      </c>
      <c r="E18" s="31">
        <v>1123350</v>
      </c>
    </row>
    <row r="19" spans="1:5" ht="15.75" customHeight="1">
      <c r="A19" s="23" t="s">
        <v>18</v>
      </c>
      <c r="B19" s="34" t="s">
        <v>50</v>
      </c>
      <c r="C19" s="30">
        <v>42075</v>
      </c>
      <c r="D19" s="30">
        <v>100</v>
      </c>
      <c r="E19" s="31">
        <v>4207500</v>
      </c>
    </row>
    <row r="20" spans="1:5" ht="16.5" customHeight="1">
      <c r="A20" s="24"/>
      <c r="B20" s="35" t="s">
        <v>51</v>
      </c>
      <c r="C20" s="32"/>
      <c r="D20" s="32"/>
      <c r="E20" s="33"/>
    </row>
    <row r="21" spans="1:5" ht="16.5" customHeight="1">
      <c r="A21" s="125" t="s">
        <v>21</v>
      </c>
      <c r="B21" s="34" t="s">
        <v>52</v>
      </c>
      <c r="C21" s="30">
        <v>41907</v>
      </c>
      <c r="D21" s="30">
        <v>100</v>
      </c>
      <c r="E21" s="31">
        <v>4190700</v>
      </c>
    </row>
    <row r="22" spans="1:5" ht="18" customHeight="1" thickBot="1">
      <c r="A22" s="70" t="s">
        <v>22</v>
      </c>
      <c r="B22" s="34" t="s">
        <v>53</v>
      </c>
      <c r="C22" s="30">
        <v>400</v>
      </c>
      <c r="D22" s="30">
        <v>500</v>
      </c>
      <c r="E22" s="31">
        <v>200000</v>
      </c>
    </row>
    <row r="23" spans="1:5" ht="12">
      <c r="A23" s="66"/>
      <c r="B23" s="64"/>
      <c r="C23" s="8"/>
      <c r="D23" s="8"/>
      <c r="E23" s="63"/>
    </row>
    <row r="24" spans="1:5" ht="15.75">
      <c r="A24" s="67"/>
      <c r="B24" s="71" t="s">
        <v>0</v>
      </c>
      <c r="C24" s="72">
        <f>SUM(C18:C22)</f>
        <v>106849</v>
      </c>
      <c r="D24" s="73" t="s">
        <v>1</v>
      </c>
      <c r="E24" s="74">
        <f>SUM(E18:E22)</f>
        <v>9721550</v>
      </c>
    </row>
    <row r="25" spans="1:5" ht="12.75" thickBot="1">
      <c r="A25" s="68"/>
      <c r="B25" s="65"/>
      <c r="C25" s="7"/>
      <c r="D25" s="7"/>
      <c r="E25" s="2"/>
    </row>
  </sheetData>
  <mergeCells count="2">
    <mergeCell ref="A9:E9"/>
    <mergeCell ref="A7:E7"/>
  </mergeCells>
  <printOptions horizontalCentered="1"/>
  <pageMargins left="0.98425196850393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22">
      <selection activeCell="G39" sqref="G39"/>
    </sheetView>
  </sheetViews>
  <sheetFormatPr defaultColWidth="9.00390625" defaultRowHeight="12"/>
  <cols>
    <col min="1" max="2" width="4.875" style="0" customWidth="1"/>
    <col min="3" max="3" width="7.00390625" style="0" customWidth="1"/>
    <col min="4" max="4" width="6.875" style="0" customWidth="1"/>
    <col min="5" max="5" width="32.125" style="0" customWidth="1"/>
    <col min="6" max="7" width="12.625" style="0" customWidth="1"/>
    <col min="8" max="8" width="8.75390625" style="0" customWidth="1"/>
  </cols>
  <sheetData>
    <row r="1" ht="12.75">
      <c r="H1" s="19" t="s">
        <v>54</v>
      </c>
    </row>
    <row r="7" spans="1:8" ht="18">
      <c r="A7" s="200" t="s">
        <v>55</v>
      </c>
      <c r="B7" s="200"/>
      <c r="C7" s="200"/>
      <c r="D7" s="200"/>
      <c r="E7" s="200"/>
      <c r="F7" s="200"/>
      <c r="G7" s="200"/>
      <c r="H7" s="200"/>
    </row>
    <row r="8" spans="1:8" ht="18">
      <c r="A8" s="200" t="s">
        <v>56</v>
      </c>
      <c r="B8" s="200"/>
      <c r="C8" s="200"/>
      <c r="D8" s="200"/>
      <c r="E8" s="200"/>
      <c r="F8" s="200"/>
      <c r="G8" s="200"/>
      <c r="H8" s="200"/>
    </row>
    <row r="9" spans="1:8" ht="18">
      <c r="A9" s="200" t="s">
        <v>57</v>
      </c>
      <c r="B9" s="200"/>
      <c r="C9" s="200"/>
      <c r="D9" s="200"/>
      <c r="E9" s="200"/>
      <c r="F9" s="200"/>
      <c r="G9" s="200"/>
      <c r="H9" s="200"/>
    </row>
    <row r="10" spans="1:8" ht="15.75">
      <c r="A10" s="4"/>
      <c r="B10" s="5"/>
      <c r="C10" s="5"/>
      <c r="D10" s="5"/>
      <c r="E10" s="5"/>
      <c r="F10" s="5"/>
      <c r="G10" s="5"/>
      <c r="H10" s="5"/>
    </row>
    <row r="11" spans="1:8" ht="15.75">
      <c r="A11" s="199" t="s">
        <v>93</v>
      </c>
      <c r="B11" s="199"/>
      <c r="C11" s="199"/>
      <c r="D11" s="199"/>
      <c r="E11" s="199"/>
      <c r="F11" s="199"/>
      <c r="G11" s="199"/>
      <c r="H11" s="199"/>
    </row>
    <row r="12" spans="1:8" ht="12">
      <c r="A12" s="6"/>
      <c r="B12" s="6"/>
      <c r="C12" s="6"/>
      <c r="D12" s="6"/>
      <c r="E12" s="6"/>
      <c r="F12" s="6"/>
      <c r="G12" s="6"/>
      <c r="H12" s="6"/>
    </row>
    <row r="16" ht="12.75" thickBot="1"/>
    <row r="17" spans="1:8" ht="19.5" customHeight="1" thickBot="1">
      <c r="A17" s="36" t="s">
        <v>58</v>
      </c>
      <c r="B17" s="38" t="s">
        <v>59</v>
      </c>
      <c r="C17" s="3"/>
      <c r="D17" s="3"/>
      <c r="E17" s="3"/>
      <c r="F17" s="3"/>
      <c r="G17" s="38" t="s">
        <v>60</v>
      </c>
      <c r="H17" s="39"/>
    </row>
    <row r="18" spans="1:8" ht="12.75" thickBot="1">
      <c r="A18" s="10">
        <v>1</v>
      </c>
      <c r="B18" s="40">
        <v>2</v>
      </c>
      <c r="C18" s="37"/>
      <c r="D18" s="124"/>
      <c r="E18" s="37"/>
      <c r="F18" s="37"/>
      <c r="G18" s="40">
        <v>3</v>
      </c>
      <c r="H18" s="41"/>
    </row>
    <row r="19" spans="1:8" ht="18" customHeight="1">
      <c r="A19" s="13" t="s">
        <v>15</v>
      </c>
      <c r="B19" s="43" t="s">
        <v>61</v>
      </c>
      <c r="C19" s="44"/>
      <c r="D19" s="45"/>
      <c r="E19" s="45"/>
      <c r="F19" s="45"/>
      <c r="G19" s="59">
        <v>609388</v>
      </c>
      <c r="H19" s="42"/>
    </row>
    <row r="20" spans="1:8" ht="18" customHeight="1">
      <c r="A20" s="14" t="s">
        <v>18</v>
      </c>
      <c r="B20" s="46" t="s">
        <v>62</v>
      </c>
      <c r="C20" s="47"/>
      <c r="D20" s="48"/>
      <c r="E20" s="49"/>
      <c r="F20" s="48"/>
      <c r="G20" s="60">
        <v>627634</v>
      </c>
      <c r="H20" s="50"/>
    </row>
    <row r="21" spans="1:8" ht="18" customHeight="1">
      <c r="A21" s="14" t="s">
        <v>21</v>
      </c>
      <c r="B21" s="46" t="s">
        <v>63</v>
      </c>
      <c r="C21" s="47"/>
      <c r="D21" s="48"/>
      <c r="E21" s="48"/>
      <c r="F21" s="48"/>
      <c r="G21" s="60">
        <v>1137457</v>
      </c>
      <c r="H21" s="50"/>
    </row>
    <row r="22" spans="1:8" ht="18" customHeight="1">
      <c r="A22" s="15" t="s">
        <v>22</v>
      </c>
      <c r="B22" s="46" t="s">
        <v>64</v>
      </c>
      <c r="C22" s="47"/>
      <c r="D22" s="48"/>
      <c r="E22" s="48"/>
      <c r="F22" s="48"/>
      <c r="G22" s="60">
        <f>SUM(G23:G25)</f>
        <v>3354311</v>
      </c>
      <c r="H22" s="50"/>
    </row>
    <row r="23" spans="1:8" ht="15" customHeight="1">
      <c r="A23" s="16"/>
      <c r="B23" s="51" t="s">
        <v>65</v>
      </c>
      <c r="C23" s="52"/>
      <c r="D23" s="53"/>
      <c r="E23" s="53"/>
      <c r="F23" s="53"/>
      <c r="G23" s="61">
        <v>3270000</v>
      </c>
      <c r="H23" s="54"/>
    </row>
    <row r="24" spans="1:8" ht="15" customHeight="1">
      <c r="A24" s="17"/>
      <c r="B24" s="51" t="s">
        <v>66</v>
      </c>
      <c r="C24" s="52"/>
      <c r="D24" s="53"/>
      <c r="E24" s="53"/>
      <c r="F24" s="53"/>
      <c r="G24" s="61">
        <v>82651</v>
      </c>
      <c r="H24" s="54"/>
    </row>
    <row r="25" spans="1:8" ht="15" thickBot="1">
      <c r="A25" s="18"/>
      <c r="B25" s="55" t="s">
        <v>95</v>
      </c>
      <c r="C25" s="56"/>
      <c r="D25" s="57"/>
      <c r="E25" s="57"/>
      <c r="F25" s="57"/>
      <c r="G25" s="62">
        <v>1660</v>
      </c>
      <c r="H25" s="58"/>
    </row>
  </sheetData>
  <mergeCells count="4">
    <mergeCell ref="A7:H7"/>
    <mergeCell ref="A8:H8"/>
    <mergeCell ref="A9:H9"/>
    <mergeCell ref="A11:H11"/>
  </mergeCells>
  <printOptions horizontalCentered="1"/>
  <pageMargins left="0.98425196850393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Informacja o stanie mienia komunalnego</dc:title>
  <dc:subject/>
  <dc:creator>Wydział FN</dc:creator>
  <cp:keywords/>
  <dc:description/>
  <cp:lastModifiedBy>win63</cp:lastModifiedBy>
  <cp:lastPrinted>2003-05-05T09:40:26Z</cp:lastPrinted>
  <dcterms:created xsi:type="dcterms:W3CDTF">2001-05-16T07:18:04Z</dcterms:created>
  <dcterms:modified xsi:type="dcterms:W3CDTF">2003-05-05T09:40:29Z</dcterms:modified>
  <cp:category/>
  <cp:version/>
  <cp:contentType/>
  <cp:contentStatus/>
</cp:coreProperties>
</file>