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firstSheet="3" activeTab="5"/>
  </bookViews>
  <sheets>
    <sheet name="Dochody - własne" sheetId="1" r:id="rId1"/>
    <sheet name="Wydatki bieżące - własne" sheetId="2" r:id="rId2"/>
    <sheet name="Wydatki majątkowe - własne" sheetId="3" r:id="rId3"/>
    <sheet name="Dotacje - zakłady budżetowe" sheetId="4" r:id="rId4"/>
    <sheet name="Dotacje celowe -programy" sheetId="5" r:id="rId5"/>
    <sheet name="Dotacje - pozostałe" sheetId="6" r:id="rId6"/>
  </sheets>
  <definedNames>
    <definedName name="_xlnm.Print_Area" localSheetId="0">'Dochody - własne'!$A$1:$J$28</definedName>
    <definedName name="_xlnm.Print_Area" localSheetId="4">'Dotacje celowe -programy'!$A$1:$G$51</definedName>
    <definedName name="_xlnm.Print_Area" localSheetId="1">'Wydatki bieżące - własne'!$A$1:$K$46</definedName>
    <definedName name="_xlnm.Print_Area" localSheetId="2">'Wydatki majątkowe - własne'!$A$1:$E$24</definedName>
  </definedNames>
  <calcPr fullCalcOnLoad="1" fullPrecision="0"/>
</workbook>
</file>

<file path=xl/sharedStrings.xml><?xml version="1.0" encoding="utf-8"?>
<sst xmlns="http://schemas.openxmlformats.org/spreadsheetml/2006/main" count="218" uniqueCount="129">
  <si>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</si>
  <si>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</si>
  <si>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</si>
  <si>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</si>
  <si>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</si>
  <si>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</si>
  <si>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</si>
  <si>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</si>
  <si>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1.</t>
  </si>
  <si>
    <t>Razem</t>
  </si>
  <si>
    <t>OŚWIATA I WYCHOWANIE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</si>
  <si>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</si>
  <si>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</si>
  <si>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</si>
  <si>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z tego:</t>
  </si>
  <si>
    <t>dochody bieżące</t>
  </si>
  <si>
    <t>dochody majątkowe</t>
  </si>
  <si>
    <t>ADMINISTRACJA PUBLICZNA</t>
  </si>
  <si>
    <t>PLAN WYDATKÓW MAJĄTKOWYCH ZWIĄZANYCH Z REALIZACJĄ ZADAŃ WŁASNYCH</t>
  </si>
  <si>
    <t>PLAN WYDATKÓW BIEŻĄCYCH ZWIĄZANYCH Z REALIZACJĄ ZADAŃ WŁASNYCH</t>
  </si>
  <si>
    <t>wydatki na obsługę długu</t>
  </si>
  <si>
    <t>wydatki 
z tytułu poręczeń 
i gwarancji</t>
  </si>
  <si>
    <t>RAZEM</t>
  </si>
  <si>
    <t>DOTACJE DLA ZAKŁADÓW BUDŻETOWYCH W 2010 ROKU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</si>
  <si>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</si>
  <si>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</si>
  <si>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</si>
  <si>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</si>
  <si>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</si>
  <si>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</si>
  <si>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>Gimnazja</t>
  </si>
  <si>
    <t>Nazwa zakładu budżetowego</t>
  </si>
  <si>
    <t>DOTACJE CELOWE NA ZADANIA
REALIZOWANE PRZEZ PODMIOTY NIENALEŻĄCE 
DO SEKTORA FINANSÓW PUBLICZNYCH
W 2010 ROKU</t>
  </si>
  <si>
    <t>Poz.</t>
  </si>
  <si>
    <t>Zakresy zadań</t>
  </si>
  <si>
    <t xml:space="preserve">Plan </t>
  </si>
  <si>
    <t>Zadania w zakresie upowszechniania turystyki</t>
  </si>
  <si>
    <t>Zadania w zakresie ochrony zdrowia,</t>
  </si>
  <si>
    <t xml:space="preserve"> - przeciwdziałanie patologiom społecznym poprzez</t>
  </si>
  <si>
    <t xml:space="preserve">   prowadzenie działalności na rzecz niepijących</t>
  </si>
  <si>
    <t xml:space="preserve">   alkoholików i ich rodzin</t>
  </si>
  <si>
    <t xml:space="preserve"> - prowadzenie środowiskowych ognisk wychowawczych</t>
  </si>
  <si>
    <t xml:space="preserve"> - pomoc chorym na fenyloketonurię, cukrzycę, 
   opieka hospicyjna i inne</t>
  </si>
  <si>
    <t>Zadania w zakresie pomocy społecznej,</t>
  </si>
  <si>
    <t xml:space="preserve"> - prowadzenie Środowiskowego Domu Samopomocy</t>
  </si>
  <si>
    <t xml:space="preserve"> - przeciwdziałanie bezdomności poprzez prowadzenie</t>
  </si>
  <si>
    <r>
      <t xml:space="preserve">   schroniska dla bezdomnych matek z dzie</t>
    </r>
    <r>
      <rPr>
        <sz val="11"/>
        <rFont val="Arial"/>
        <family val="2"/>
      </rPr>
      <t>ć</t>
    </r>
    <r>
      <rPr>
        <sz val="11"/>
        <rFont val="Arial CE"/>
        <family val="2"/>
      </rPr>
      <t>mi</t>
    </r>
  </si>
  <si>
    <t>Zadania w zakresie polityki społecznej,</t>
  </si>
  <si>
    <t xml:space="preserve"> tj. na rzecz aktywizacji ludzi starszych, w tym emerytów</t>
  </si>
  <si>
    <t xml:space="preserve"> i rencistów oraz na wspomaganie techniczne,</t>
  </si>
  <si>
    <t>szkoleniowe i informacyjne polickich organizacji</t>
  </si>
  <si>
    <t>pozarządowych</t>
  </si>
  <si>
    <t>Zadania w zakresie organizacji wypoczynku dzieci 
i młodzieży</t>
  </si>
  <si>
    <t>Zadania w zakresie kultury i ochrony</t>
  </si>
  <si>
    <t>dziedzictwa narodowego</t>
  </si>
  <si>
    <t xml:space="preserve"> - ochrona zabytków wpisanych do rejestru zabytków</t>
  </si>
  <si>
    <t xml:space="preserve"> - podtrzymywanie tradycji narodowej, pielęgnowanie </t>
  </si>
  <si>
    <t xml:space="preserve">   polskości oraz rozwój świadomości narodowej</t>
  </si>
  <si>
    <t xml:space="preserve">   obywatelskiej, kulturowej</t>
  </si>
  <si>
    <t>Zadania w zakresie upowszechniania kultury fizycznej</t>
  </si>
  <si>
    <t>i sportu</t>
  </si>
  <si>
    <t>x</t>
  </si>
  <si>
    <t>POZOSTAŁE DOTACJE NA ZADANIA PUBLICZNE W 2010 ROKU</t>
  </si>
  <si>
    <t>Nazwa podmiotu</t>
  </si>
  <si>
    <t>Plan</t>
  </si>
  <si>
    <t>Dotacje</t>
  </si>
  <si>
    <t>podmiotowe na wydatki bieżące</t>
  </si>
  <si>
    <t>celowe</t>
  </si>
  <si>
    <t>na wydatki bieżące</t>
  </si>
  <si>
    <t>na wydatki inwestycyjne</t>
  </si>
  <si>
    <t xml:space="preserve"> </t>
  </si>
  <si>
    <t>INSTYTUCJE KULTURY:</t>
  </si>
  <si>
    <t>Miejski Ośrodek Kultury w Policach</t>
  </si>
  <si>
    <t>Biblioteka im. M. Skłodowskiej-Curie</t>
  </si>
  <si>
    <t>w Policach</t>
  </si>
  <si>
    <t>POZOSTAŁE PODMIOTY:</t>
  </si>
  <si>
    <t xml:space="preserve">Gmina Miasto Szczecin - dotacja </t>
  </si>
  <si>
    <t xml:space="preserve">z tytułu uczęszczania dzieci z Gminy Police </t>
  </si>
  <si>
    <t>do przedszkoli niepublicznych w Szczecinie</t>
  </si>
  <si>
    <t>Przedszkole Niepubliczne w Policach - dotacja                    za pobyt dzieci z Gminy Police w przedszkolu niepublicznym w Policach</t>
  </si>
  <si>
    <t>Przedszkole Niepubliczne w Pilchowie - dotacja                    za pobyt dzieci z Gminy Police w przedszkolu niepublicznym w Pilchowie</t>
  </si>
  <si>
    <t>do Przedszkola Specjalnego nr 21 w Szczecinie</t>
  </si>
  <si>
    <t>na działania profilaktyczne dla osób</t>
  </si>
  <si>
    <t>zagrożonych uzależnieniem od alkoholu</t>
  </si>
  <si>
    <t>010</t>
  </si>
  <si>
    <t>01008</t>
  </si>
  <si>
    <t>ROLNICTWO I ŁOWIECTWO</t>
  </si>
  <si>
    <t>Melioracje wodne</t>
  </si>
  <si>
    <t>Dotacje otrzymane z funduszy celowych na realizację zadań bieżących jednostek sektora finansów publicznych</t>
  </si>
  <si>
    <t>Zakłady gospodarki mieszkaniowej</t>
  </si>
  <si>
    <t>Dotacje otrzymane z funduszy celowych na finansowanie lub dofinansowanie kosztów realizacji inwestycji i zakupów inwestycyjnych jednostek sektora finansów publicznych</t>
  </si>
  <si>
    <t>DOCHODY OD OSÓB PRAWNYCH, OD OSÓB FIZYCZNYCH I OD INNYCH JEDNOSTEK NIEPOSIADAJĄCYCH OSOBOWOŚCI  PRAWNEJ ORAZ WYDATKI ZWIĄZANE Z ICH POBOREM</t>
  </si>
  <si>
    <t>Wpływy z innych opłat stanowiących dochody jednostek samorządu terytorialnego na podstawie ustaw</t>
  </si>
  <si>
    <t>0970</t>
  </si>
  <si>
    <t>Wpływy z różnych dochodów</t>
  </si>
  <si>
    <t>GOSPODARKA KOMUNALNA I OCHRONA ŚRODOWISKA</t>
  </si>
  <si>
    <t>0690</t>
  </si>
  <si>
    <t>Wpływy z różnych opłat</t>
  </si>
  <si>
    <t>2440</t>
  </si>
  <si>
    <t>Gospodarka ściekowa i ochrona wód</t>
  </si>
  <si>
    <t>Utrzymanie zieleni w miastach i gminach</t>
  </si>
  <si>
    <t>Fundusz Ochrony Środowiska i Gospodarki Wodnej</t>
  </si>
  <si>
    <t>WYTWARZANIE I ZAOPATRYWANIE W ENERGIĘ ELEKTRYCZNĄ, GAZ I WODĘ</t>
  </si>
  <si>
    <t>Dostarczanie wody</t>
  </si>
  <si>
    <t>Pozostała działalność</t>
  </si>
  <si>
    <t xml:space="preserve">Gimnazja </t>
  </si>
  <si>
    <t>Schroniska dla zwierząt</t>
  </si>
  <si>
    <t>Gospodarka odpadami</t>
  </si>
  <si>
    <r>
      <t>Pozostała działalnoś</t>
    </r>
    <r>
      <rPr>
        <sz val="10"/>
        <rFont val="Czcionka tekstu podstawowego"/>
        <family val="0"/>
      </rPr>
      <t>ć</t>
    </r>
  </si>
  <si>
    <t>Zespół Szkół nr 1 w Policach
Gimnazjum nr 2</t>
  </si>
  <si>
    <t>Dotacje celowe z budżetu na inwestycje</t>
  </si>
  <si>
    <t>Plan po zmianach</t>
  </si>
  <si>
    <t>Zadania w zakresie ochrony środowiska,</t>
  </si>
  <si>
    <t xml:space="preserve"> - ochrona zwierząt (w tym edukacja w zakresie </t>
  </si>
  <si>
    <t xml:space="preserve">   ochrony zwierząt)</t>
  </si>
  <si>
    <t xml:space="preserve"> - edukacja ekologiczna (warsztaty ekologiczne)</t>
  </si>
  <si>
    <t>Gmina Dobra - dotacja na współfinansowanie</t>
  </si>
  <si>
    <t>budowy schroniska dla zwierząt w Gminie Dobra</t>
  </si>
  <si>
    <t>Towarzystwo Przyjaciół Dzieci w Policach - dotacja dla punktu przedszkolnego TPD w Policach</t>
  </si>
  <si>
    <t>Dotacje podmiotowe z budżetu na wydatki bieżące</t>
  </si>
  <si>
    <t>Zmiany 
(zwiększenie dotacji celowych 
na wydatki inwestycyjne)</t>
  </si>
  <si>
    <t>POMOC SPOŁECZNA</t>
  </si>
  <si>
    <t>Zmiany
( - / + )</t>
  </si>
  <si>
    <t xml:space="preserve">Załącznik Nr 1
do uchwały nr XLIX/370/10
Rady Miejskiej w Policach 
z dnia 23.02.2010 r. </t>
  </si>
  <si>
    <t xml:space="preserve">Załącznik Nr 2
do uchwały nr XLIX/370/10
Rady Miejskiej w Policach 
z dnia 23.02.2010 r. </t>
  </si>
  <si>
    <t xml:space="preserve">Załącznik Nr 3
do uchwały nr XLIX/370/10
Rady Miejskiej w Policach 
z dnia 23.02.2010 r. </t>
  </si>
  <si>
    <t xml:space="preserve">Załącznik Nr 4
do uchwały nr XLIX/370/10
Rady Miejskiej w Policach 
z dnia 23.02.2010 r. </t>
  </si>
  <si>
    <t xml:space="preserve">Załącznik nr 5 
do uchwały nr XLIX/370/10
Rady Miejskiej w Policach 
z dnia 23.02.2010 r. </t>
  </si>
  <si>
    <t xml:space="preserve">          Załącznik nr 6 
          do uchwały nr XLIX/370/10
          Rady Miejskiej w Policach 
          z dnia 23.02.2010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</si>
</sst>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5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sz val="12"/>
      <name val="Arial CE"/>
      <family val="2"/>
    </font>
    <font>
      <b/>
      <sz val="9"/>
      <name val="Arial CE"/>
      <family val="0"/>
    </font>
    <font>
      <i/>
      <u val="single"/>
      <sz val="9"/>
      <name val="Arial CE"/>
      <family val="0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2" fillId="0" borderId="13" xfId="53" applyFont="1" applyBorder="1" applyAlignment="1">
      <alignment vertical="top"/>
      <protection/>
    </xf>
    <xf numFmtId="0" fontId="2" fillId="0" borderId="14" xfId="53" applyFont="1" applyBorder="1" applyAlignment="1">
      <alignment vertical="top"/>
      <protection/>
    </xf>
    <xf numFmtId="164" fontId="12" fillId="0" borderId="0" xfId="0" applyNumberFormat="1" applyFont="1" applyAlignment="1">
      <alignment/>
    </xf>
    <xf numFmtId="164" fontId="1" fillId="0" borderId="15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33" borderId="16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164" fontId="0" fillId="0" borderId="24" xfId="42" applyNumberFormat="1" applyFont="1" applyBorder="1" applyAlignment="1">
      <alignment horizontal="right" vertical="center" wrapText="1"/>
    </xf>
    <xf numFmtId="164" fontId="0" fillId="0" borderId="25" xfId="42" applyNumberFormat="1" applyFont="1" applyBorder="1" applyAlignment="1">
      <alignment horizontal="right" vertical="center" wrapText="1"/>
    </xf>
    <xf numFmtId="164" fontId="0" fillId="0" borderId="26" xfId="42" applyNumberFormat="1" applyFont="1" applyBorder="1" applyAlignment="1">
      <alignment horizontal="right" vertical="center" wrapText="1"/>
    </xf>
    <xf numFmtId="164" fontId="0" fillId="0" borderId="27" xfId="42" applyNumberFormat="1" applyFont="1" applyBorder="1" applyAlignment="1">
      <alignment horizontal="right" vertical="center" wrapText="1"/>
    </xf>
    <xf numFmtId="164" fontId="0" fillId="0" borderId="13" xfId="42" applyNumberFormat="1" applyFont="1" applyBorder="1" applyAlignment="1">
      <alignment horizontal="right" vertical="center" wrapText="1"/>
    </xf>
    <xf numFmtId="164" fontId="0" fillId="0" borderId="12" xfId="42" applyNumberFormat="1" applyFont="1" applyBorder="1" applyAlignment="1">
      <alignment horizontal="right" vertical="center" wrapText="1"/>
    </xf>
    <xf numFmtId="164" fontId="0" fillId="0" borderId="28" xfId="42" applyNumberFormat="1" applyFont="1" applyBorder="1" applyAlignment="1">
      <alignment horizontal="right" vertical="center" wrapText="1"/>
    </xf>
    <xf numFmtId="164" fontId="0" fillId="0" borderId="29" xfId="42" applyNumberFormat="1" applyFont="1" applyBorder="1" applyAlignment="1">
      <alignment horizontal="right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164" fontId="11" fillId="0" borderId="24" xfId="42" applyNumberFormat="1" applyFont="1" applyBorder="1" applyAlignment="1">
      <alignment horizontal="right" vertical="center" wrapText="1"/>
    </xf>
    <xf numFmtId="164" fontId="11" fillId="0" borderId="12" xfId="42" applyNumberFormat="1" applyFont="1" applyBorder="1" applyAlignment="1">
      <alignment horizontal="right" vertical="center" wrapText="1"/>
    </xf>
    <xf numFmtId="164" fontId="11" fillId="0" borderId="26" xfId="42" applyNumberFormat="1" applyFont="1" applyBorder="1" applyAlignment="1">
      <alignment horizontal="right" vertical="center" wrapText="1"/>
    </xf>
    <xf numFmtId="164" fontId="11" fillId="0" borderId="28" xfId="42" applyNumberFormat="1" applyFont="1" applyBorder="1" applyAlignment="1">
      <alignment horizontal="right" vertical="center" wrapText="1"/>
    </xf>
    <xf numFmtId="164" fontId="11" fillId="0" borderId="15" xfId="42" applyNumberFormat="1" applyFont="1" applyBorder="1" applyAlignment="1">
      <alignment horizontal="right" vertical="center" wrapText="1"/>
    </xf>
    <xf numFmtId="164" fontId="11" fillId="0" borderId="30" xfId="42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164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11" fillId="0" borderId="31" xfId="42" applyNumberFormat="1" applyFont="1" applyBorder="1" applyAlignment="1">
      <alignment horizontal="right" vertical="center" wrapText="1"/>
    </xf>
    <xf numFmtId="0" fontId="0" fillId="0" borderId="3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2" fillId="0" borderId="0" xfId="53" applyFont="1" applyAlignment="1">
      <alignment wrapText="1"/>
      <protection/>
    </xf>
    <xf numFmtId="0" fontId="5" fillId="33" borderId="33" xfId="53" applyFont="1" applyFill="1" applyBorder="1" applyAlignment="1">
      <alignment horizontal="centerContinuous"/>
      <protection/>
    </xf>
    <xf numFmtId="0" fontId="5" fillId="33" borderId="34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/>
      <protection/>
    </xf>
    <xf numFmtId="0" fontId="2" fillId="0" borderId="35" xfId="53" applyFont="1" applyBorder="1" applyAlignment="1">
      <alignment horizontal="center"/>
      <protection/>
    </xf>
    <xf numFmtId="0" fontId="2" fillId="0" borderId="36" xfId="53" applyFont="1" applyBorder="1">
      <alignment/>
      <protection/>
    </xf>
    <xf numFmtId="164" fontId="1" fillId="0" borderId="35" xfId="53" applyNumberFormat="1" applyFont="1" applyBorder="1" applyAlignment="1">
      <alignment horizontal="right" wrapText="1"/>
      <protection/>
    </xf>
    <xf numFmtId="164" fontId="1" fillId="0" borderId="37" xfId="53" applyNumberFormat="1" applyFont="1" applyBorder="1" applyAlignment="1">
      <alignment horizontal="right" wrapText="1"/>
      <protection/>
    </xf>
    <xf numFmtId="0" fontId="1" fillId="0" borderId="14" xfId="53" applyFont="1" applyBorder="1" applyAlignment="1">
      <alignment horizontal="center" vertical="top"/>
      <protection/>
    </xf>
    <xf numFmtId="0" fontId="1" fillId="0" borderId="22" xfId="53" applyFont="1" applyBorder="1" applyAlignment="1">
      <alignment horizontal="center"/>
      <protection/>
    </xf>
    <xf numFmtId="0" fontId="11" fillId="0" borderId="28" xfId="0" applyFont="1" applyBorder="1" applyAlignment="1">
      <alignment horizontal="left" vertical="center" wrapText="1"/>
    </xf>
    <xf numFmtId="164" fontId="1" fillId="0" borderId="22" xfId="53" applyNumberFormat="1" applyFont="1" applyBorder="1" applyAlignment="1">
      <alignment horizontal="right" wrapText="1"/>
      <protection/>
    </xf>
    <xf numFmtId="164" fontId="1" fillId="0" borderId="28" xfId="53" applyNumberFormat="1" applyFont="1" applyBorder="1" applyAlignment="1">
      <alignment horizontal="right" wrapText="1"/>
      <protection/>
    </xf>
    <xf numFmtId="164" fontId="2" fillId="0" borderId="38" xfId="53" applyNumberFormat="1" applyFont="1" applyBorder="1" applyAlignment="1">
      <alignment horizontal="right" wrapText="1"/>
      <protection/>
    </xf>
    <xf numFmtId="164" fontId="2" fillId="0" borderId="39" xfId="53" applyNumberFormat="1" applyFont="1" applyBorder="1" applyAlignment="1">
      <alignment horizontal="right" wrapText="1"/>
      <protection/>
    </xf>
    <xf numFmtId="164" fontId="2" fillId="0" borderId="13" xfId="53" applyNumberFormat="1" applyFont="1" applyBorder="1" applyAlignment="1">
      <alignment horizontal="right" wrapText="1"/>
      <protection/>
    </xf>
    <xf numFmtId="164" fontId="2" fillId="0" borderId="28" xfId="53" applyNumberFormat="1" applyFont="1" applyBorder="1" applyAlignment="1">
      <alignment horizontal="right" wrapText="1"/>
      <protection/>
    </xf>
    <xf numFmtId="164" fontId="1" fillId="0" borderId="40" xfId="53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13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1" xfId="53" applyFont="1" applyFill="1" applyBorder="1" applyAlignment="1">
      <alignment horizontal="centerContinuous"/>
      <protection/>
    </xf>
    <xf numFmtId="0" fontId="5" fillId="33" borderId="41" xfId="53" applyFont="1" applyFill="1" applyBorder="1" applyAlignment="1">
      <alignment horizontal="center"/>
      <protection/>
    </xf>
    <xf numFmtId="0" fontId="2" fillId="0" borderId="42" xfId="53" applyFont="1" applyBorder="1" applyAlignment="1">
      <alignment vertical="top"/>
      <protection/>
    </xf>
    <xf numFmtId="0" fontId="2" fillId="0" borderId="43" xfId="53" applyFont="1" applyBorder="1" applyAlignment="1">
      <alignment horizontal="center"/>
      <protection/>
    </xf>
    <xf numFmtId="0" fontId="2" fillId="0" borderId="38" xfId="53" applyFont="1" applyBorder="1">
      <alignment/>
      <protection/>
    </xf>
    <xf numFmtId="164" fontId="2" fillId="0" borderId="42" xfId="42" applyNumberFormat="1" applyFont="1" applyBorder="1" applyAlignment="1">
      <alignment horizontal="right" wrapText="1"/>
    </xf>
    <xf numFmtId="0" fontId="1" fillId="0" borderId="32" xfId="53" applyFont="1" applyBorder="1" applyAlignment="1">
      <alignment horizontal="center" vertical="top"/>
      <protection/>
    </xf>
    <xf numFmtId="0" fontId="1" fillId="0" borderId="12" xfId="53" applyFont="1" applyBorder="1" applyAlignment="1">
      <alignment horizontal="center"/>
      <protection/>
    </xf>
    <xf numFmtId="164" fontId="1" fillId="0" borderId="24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32" xfId="53" applyFont="1" applyBorder="1" applyAlignment="1">
      <alignment vertical="top"/>
      <protection/>
    </xf>
    <xf numFmtId="0" fontId="2" fillId="0" borderId="44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64" fontId="2" fillId="0" borderId="44" xfId="42" applyNumberFormat="1" applyFont="1" applyBorder="1" applyAlignment="1">
      <alignment horizontal="right" wrapText="1"/>
    </xf>
    <xf numFmtId="164" fontId="2" fillId="0" borderId="37" xfId="42" applyNumberFormat="1" applyFont="1" applyBorder="1" applyAlignment="1">
      <alignment horizontal="right" wrapText="1"/>
    </xf>
    <xf numFmtId="0" fontId="2" fillId="0" borderId="26" xfId="53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8" xfId="42" applyNumberFormat="1" applyFont="1" applyBorder="1" applyAlignment="1">
      <alignment horizontal="right" wrapText="1"/>
    </xf>
    <xf numFmtId="164" fontId="2" fillId="0" borderId="32" xfId="42" applyNumberFormat="1" applyFont="1" applyBorder="1" applyAlignment="1">
      <alignment horizontal="right" wrapText="1"/>
    </xf>
    <xf numFmtId="164" fontId="2" fillId="0" borderId="24" xfId="42" applyNumberFormat="1" applyFont="1" applyBorder="1" applyAlignment="1">
      <alignment horizontal="right" wrapText="1"/>
    </xf>
    <xf numFmtId="0" fontId="1" fillId="0" borderId="26" xfId="53" applyFont="1" applyBorder="1" applyAlignment="1">
      <alignment wrapText="1"/>
      <protection/>
    </xf>
    <xf numFmtId="164" fontId="1" fillId="0" borderId="28" xfId="42" applyNumberFormat="1" applyFont="1" applyBorder="1" applyAlignment="1">
      <alignment horizontal="right" wrapText="1"/>
    </xf>
    <xf numFmtId="164" fontId="1" fillId="0" borderId="30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42" applyNumberFormat="1" applyFont="1" applyAlignment="1">
      <alignment/>
    </xf>
    <xf numFmtId="0" fontId="4" fillId="0" borderId="0" xfId="52" applyFont="1">
      <alignment/>
      <protection/>
    </xf>
    <xf numFmtId="0" fontId="4" fillId="0" borderId="0" xfId="0" applyFont="1" applyAlignment="1">
      <alignment wrapText="1"/>
    </xf>
    <xf numFmtId="0" fontId="16" fillId="0" borderId="0" xfId="52" applyFont="1">
      <alignment/>
      <protection/>
    </xf>
    <xf numFmtId="0" fontId="17" fillId="0" borderId="0" xfId="0" applyFont="1" applyAlignment="1">
      <alignment horizontal="right" vertical="center"/>
    </xf>
    <xf numFmtId="0" fontId="11" fillId="33" borderId="25" xfId="0" applyFont="1" applyFill="1" applyBorder="1" applyAlignment="1">
      <alignment horizontal="center"/>
    </xf>
    <xf numFmtId="0" fontId="16" fillId="33" borderId="17" xfId="52" applyFont="1" applyFill="1" applyBorder="1" applyAlignment="1">
      <alignment horizontal="center" vertical="center" wrapText="1"/>
      <protection/>
    </xf>
    <xf numFmtId="0" fontId="5" fillId="33" borderId="19" xfId="52" applyFont="1" applyFill="1" applyBorder="1" applyAlignment="1">
      <alignment horizontal="center" vertical="center" wrapText="1"/>
      <protection/>
    </xf>
    <xf numFmtId="0" fontId="5" fillId="33" borderId="20" xfId="52" applyFont="1" applyFill="1" applyBorder="1" applyAlignment="1">
      <alignment horizontal="center" vertical="center" wrapText="1"/>
      <protection/>
    </xf>
    <xf numFmtId="0" fontId="5" fillId="33" borderId="45" xfId="52" applyFont="1" applyFill="1" applyBorder="1" applyAlignment="1">
      <alignment horizontal="center" vertical="center" wrapText="1"/>
      <protection/>
    </xf>
    <xf numFmtId="0" fontId="5" fillId="33" borderId="21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center" vertical="center" wrapText="1"/>
      <protection/>
    </xf>
    <xf numFmtId="0" fontId="5" fillId="0" borderId="48" xfId="52" applyFont="1" applyFill="1" applyBorder="1" applyAlignment="1">
      <alignment horizontal="center" vertical="center" wrapText="1"/>
      <protection/>
    </xf>
    <xf numFmtId="0" fontId="5" fillId="0" borderId="49" xfId="52" applyFont="1" applyFill="1" applyBorder="1" applyAlignment="1">
      <alignment horizontal="center" vertical="center" wrapText="1"/>
      <protection/>
    </xf>
    <xf numFmtId="0" fontId="5" fillId="0" borderId="50" xfId="52" applyFont="1" applyFill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left" vertical="center" wrapText="1"/>
      <protection/>
    </xf>
    <xf numFmtId="164" fontId="16" fillId="0" borderId="12" xfId="42" applyNumberFormat="1" applyFont="1" applyBorder="1" applyAlignment="1">
      <alignment horizontal="right" wrapText="1"/>
    </xf>
    <xf numFmtId="164" fontId="16" fillId="0" borderId="28" xfId="42" applyNumberFormat="1" applyFont="1" applyBorder="1" applyAlignment="1">
      <alignment horizontal="right" wrapText="1"/>
    </xf>
    <xf numFmtId="0" fontId="4" fillId="0" borderId="25" xfId="52" applyFont="1" applyBorder="1" applyAlignment="1">
      <alignment horizontal="center"/>
      <protection/>
    </xf>
    <xf numFmtId="0" fontId="4" fillId="0" borderId="25" xfId="52" applyFont="1" applyFill="1" applyBorder="1" applyAlignment="1">
      <alignment horizontal="center"/>
      <protection/>
    </xf>
    <xf numFmtId="0" fontId="4" fillId="0" borderId="51" xfId="52" applyFont="1" applyFill="1" applyBorder="1" applyAlignment="1">
      <alignment horizontal="center"/>
      <protection/>
    </xf>
    <xf numFmtId="164" fontId="4" fillId="0" borderId="25" xfId="42" applyNumberFormat="1" applyFont="1" applyFill="1" applyBorder="1" applyAlignment="1">
      <alignment horizontal="right" vertical="center" wrapText="1"/>
    </xf>
    <xf numFmtId="164" fontId="4" fillId="0" borderId="17" xfId="42" applyNumberFormat="1" applyFont="1" applyFill="1" applyBorder="1" applyAlignment="1">
      <alignment horizontal="right" vertical="center" wrapText="1"/>
    </xf>
    <xf numFmtId="0" fontId="4" fillId="0" borderId="0" xfId="52" applyFont="1" applyFill="1">
      <alignment/>
      <protection/>
    </xf>
    <xf numFmtId="164" fontId="1" fillId="0" borderId="30" xfId="42" applyNumberFormat="1" applyFont="1" applyBorder="1" applyAlignment="1">
      <alignment horizontal="right" vertical="center" wrapText="1"/>
    </xf>
    <xf numFmtId="164" fontId="1" fillId="0" borderId="40" xfId="42" applyNumberFormat="1" applyFont="1" applyBorder="1" applyAlignment="1">
      <alignment horizontal="right" vertical="center" wrapText="1"/>
    </xf>
    <xf numFmtId="164" fontId="4" fillId="0" borderId="0" xfId="52" applyNumberFormat="1" applyFont="1">
      <alignment/>
      <protection/>
    </xf>
    <xf numFmtId="0" fontId="18" fillId="33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2" fillId="0" borderId="47" xfId="42" applyNumberFormat="1" applyFont="1" applyBorder="1" applyAlignment="1">
      <alignment horizontal="right" wrapText="1"/>
    </xf>
    <xf numFmtId="164" fontId="2" fillId="0" borderId="50" xfId="42" applyNumberFormat="1" applyFont="1" applyBorder="1" applyAlignment="1">
      <alignment horizontal="right" wrapText="1"/>
    </xf>
    <xf numFmtId="0" fontId="5" fillId="33" borderId="20" xfId="53" applyFont="1" applyFill="1" applyBorder="1" applyAlignment="1">
      <alignment horizontal="center"/>
      <protection/>
    </xf>
    <xf numFmtId="0" fontId="0" fillId="0" borderId="2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right" vertical="center"/>
    </xf>
    <xf numFmtId="0" fontId="4" fillId="33" borderId="52" xfId="0" applyFont="1" applyFill="1" applyBorder="1" applyAlignment="1">
      <alignment horizontal="centerContinuous"/>
    </xf>
    <xf numFmtId="0" fontId="4" fillId="33" borderId="45" xfId="0" applyFont="1" applyFill="1" applyBorder="1" applyAlignment="1">
      <alignment horizontal="centerContinuous"/>
    </xf>
    <xf numFmtId="0" fontId="20" fillId="0" borderId="32" xfId="0" applyFont="1" applyBorder="1" applyAlignment="1">
      <alignment horizontal="centerContinuous"/>
    </xf>
    <xf numFmtId="0" fontId="20" fillId="0" borderId="53" xfId="0" applyFont="1" applyBorder="1" applyAlignment="1">
      <alignment horizontal="centerContinuous"/>
    </xf>
    <xf numFmtId="0" fontId="20" fillId="0" borderId="44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32" xfId="0" applyFont="1" applyBorder="1" applyAlignment="1">
      <alignment horizontal="center"/>
    </xf>
    <xf numFmtId="0" fontId="20" fillId="0" borderId="53" xfId="0" applyFont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4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53" xfId="0" applyFont="1" applyBorder="1" applyAlignment="1">
      <alignment wrapText="1"/>
    </xf>
    <xf numFmtId="0" fontId="20" fillId="0" borderId="32" xfId="0" applyFont="1" applyBorder="1" applyAlignment="1">
      <alignment horizontal="center" vertical="top"/>
    </xf>
    <xf numFmtId="0" fontId="20" fillId="0" borderId="4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3" xfId="0" applyFont="1" applyBorder="1" applyAlignment="1">
      <alignment horizontal="center"/>
    </xf>
    <xf numFmtId="3" fontId="2" fillId="0" borderId="37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1" fillId="0" borderId="53" xfId="0" applyFont="1" applyBorder="1" applyAlignment="1">
      <alignment/>
    </xf>
    <xf numFmtId="3" fontId="1" fillId="0" borderId="53" xfId="0" applyNumberFormat="1" applyFont="1" applyBorder="1" applyAlignment="1">
      <alignment horizontal="right"/>
    </xf>
    <xf numFmtId="3" fontId="1" fillId="0" borderId="37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/>
    </xf>
    <xf numFmtId="0" fontId="2" fillId="0" borderId="53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37" xfId="0" applyFont="1" applyBorder="1" applyAlignment="1">
      <alignment horizontal="right"/>
    </xf>
    <xf numFmtId="3" fontId="1" fillId="0" borderId="5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wrapText="1"/>
    </xf>
    <xf numFmtId="3" fontId="2" fillId="0" borderId="53" xfId="0" applyNumberFormat="1" applyFont="1" applyBorder="1" applyAlignment="1">
      <alignment horizontal="right"/>
    </xf>
    <xf numFmtId="3" fontId="2" fillId="0" borderId="5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3" fontId="2" fillId="0" borderId="44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/>
    </xf>
    <xf numFmtId="0" fontId="2" fillId="0" borderId="44" xfId="0" applyFont="1" applyBorder="1" applyAlignment="1">
      <alignment wrapText="1"/>
    </xf>
    <xf numFmtId="3" fontId="2" fillId="0" borderId="18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/>
    </xf>
    <xf numFmtId="0" fontId="2" fillId="0" borderId="48" xfId="0" applyFont="1" applyBorder="1" applyAlignment="1">
      <alignment/>
    </xf>
    <xf numFmtId="3" fontId="2" fillId="0" borderId="48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horizontal="right" vertical="center"/>
    </xf>
    <xf numFmtId="43" fontId="4" fillId="0" borderId="0" xfId="0" applyNumberFormat="1" applyFont="1" applyAlignment="1">
      <alignment/>
    </xf>
    <xf numFmtId="49" fontId="11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4" fontId="11" fillId="0" borderId="41" xfId="42" applyNumberFormat="1" applyFont="1" applyBorder="1" applyAlignment="1">
      <alignment horizontal="right" vertical="center" wrapText="1"/>
    </xf>
    <xf numFmtId="164" fontId="11" fillId="0" borderId="55" xfId="42" applyNumberFormat="1" applyFont="1" applyBorder="1" applyAlignment="1">
      <alignment horizontal="right" vertical="center" wrapText="1"/>
    </xf>
    <xf numFmtId="164" fontId="0" fillId="0" borderId="20" xfId="42" applyNumberFormat="1" applyFont="1" applyBorder="1" applyAlignment="1">
      <alignment horizontal="righ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164" fontId="0" fillId="0" borderId="34" xfId="42" applyNumberFormat="1" applyFont="1" applyBorder="1" applyAlignment="1">
      <alignment horizontal="right" vertical="center" wrapText="1"/>
    </xf>
    <xf numFmtId="164" fontId="0" fillId="0" borderId="56" xfId="42" applyNumberFormat="1" applyFont="1" applyBorder="1" applyAlignment="1">
      <alignment horizontal="right" vertical="center" wrapText="1"/>
    </xf>
    <xf numFmtId="164" fontId="0" fillId="0" borderId="19" xfId="42" applyNumberFormat="1" applyFont="1" applyBorder="1" applyAlignment="1">
      <alignment horizontal="right" vertical="center" wrapText="1"/>
    </xf>
    <xf numFmtId="164" fontId="0" fillId="0" borderId="21" xfId="42" applyNumberFormat="1" applyFont="1" applyBorder="1" applyAlignment="1">
      <alignment horizontal="right" vertical="center" wrapText="1"/>
    </xf>
    <xf numFmtId="164" fontId="11" fillId="0" borderId="25" xfId="42" applyNumberFormat="1" applyFont="1" applyBorder="1" applyAlignment="1">
      <alignment horizontal="right" vertical="center" wrapText="1"/>
    </xf>
    <xf numFmtId="164" fontId="0" fillId="0" borderId="17" xfId="42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64" fontId="11" fillId="0" borderId="56" xfId="42" applyNumberFormat="1" applyFont="1" applyBorder="1" applyAlignment="1">
      <alignment horizontal="right" vertical="center" wrapText="1"/>
    </xf>
    <xf numFmtId="164" fontId="11" fillId="0" borderId="58" xfId="42" applyNumberFormat="1" applyFont="1" applyBorder="1" applyAlignment="1">
      <alignment horizontal="right" vertical="center" wrapText="1"/>
    </xf>
    <xf numFmtId="164" fontId="11" fillId="0" borderId="17" xfId="42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9" xfId="53" applyFont="1" applyBorder="1" applyAlignment="1">
      <alignment horizontal="center" vertical="center" wrapText="1"/>
      <protection/>
    </xf>
    <xf numFmtId="164" fontId="1" fillId="0" borderId="49" xfId="53" applyNumberFormat="1" applyFont="1" applyBorder="1" applyAlignment="1">
      <alignment horizontal="right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164" fontId="1" fillId="0" borderId="0" xfId="53" applyNumberFormat="1" applyFont="1" applyBorder="1" applyAlignment="1">
      <alignment horizontal="right" vertical="center" wrapText="1"/>
      <protection/>
    </xf>
    <xf numFmtId="0" fontId="1" fillId="0" borderId="0" xfId="53" applyFont="1">
      <alignment/>
      <protection/>
    </xf>
    <xf numFmtId="0" fontId="1" fillId="0" borderId="14" xfId="53" applyFont="1" applyBorder="1" applyAlignment="1">
      <alignment horizontal="center" vertical="top"/>
      <protection/>
    </xf>
    <xf numFmtId="0" fontId="0" fillId="0" borderId="53" xfId="0" applyFont="1" applyBorder="1" applyAlignment="1">
      <alignment horizontal="left" vertical="center" wrapText="1"/>
    </xf>
    <xf numFmtId="164" fontId="2" fillId="0" borderId="32" xfId="53" applyNumberFormat="1" applyFont="1" applyBorder="1" applyAlignment="1">
      <alignment horizontal="right" wrapText="1"/>
      <protection/>
    </xf>
    <xf numFmtId="164" fontId="2" fillId="0" borderId="37" xfId="53" applyNumberFormat="1" applyFont="1" applyBorder="1" applyAlignment="1">
      <alignment horizontal="right" wrapText="1"/>
      <protection/>
    </xf>
    <xf numFmtId="0" fontId="1" fillId="0" borderId="12" xfId="53" applyFont="1" applyBorder="1" applyAlignment="1">
      <alignment horizontal="center"/>
      <protection/>
    </xf>
    <xf numFmtId="0" fontId="1" fillId="0" borderId="26" xfId="53" applyFont="1" applyBorder="1" applyAlignment="1">
      <alignment wrapText="1"/>
      <protection/>
    </xf>
    <xf numFmtId="164" fontId="1" fillId="0" borderId="24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28" xfId="42" applyNumberFormat="1" applyFont="1" applyBorder="1" applyAlignment="1">
      <alignment horizontal="right" wrapText="1"/>
    </xf>
    <xf numFmtId="164" fontId="2" fillId="0" borderId="43" xfId="42" applyNumberFormat="1" applyFont="1" applyBorder="1" applyAlignment="1">
      <alignment horizontal="right" wrapText="1"/>
    </xf>
    <xf numFmtId="164" fontId="2" fillId="0" borderId="39" xfId="42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64" fontId="57" fillId="0" borderId="0" xfId="0" applyNumberFormat="1" applyFont="1" applyAlignment="1">
      <alignment/>
    </xf>
    <xf numFmtId="0" fontId="4" fillId="33" borderId="20" xfId="0" applyFont="1" applyFill="1" applyBorder="1" applyAlignment="1">
      <alignment horizontal="centerContinuous"/>
    </xf>
    <xf numFmtId="0" fontId="4" fillId="33" borderId="59" xfId="0" applyFont="1" applyFill="1" applyBorder="1" applyAlignment="1">
      <alignment horizontal="centerContinuous"/>
    </xf>
    <xf numFmtId="0" fontId="5" fillId="0" borderId="0" xfId="0" applyFont="1" applyAlignment="1">
      <alignment wrapText="1"/>
    </xf>
    <xf numFmtId="3" fontId="20" fillId="0" borderId="53" xfId="0" applyNumberFormat="1" applyFont="1" applyBorder="1" applyAlignment="1">
      <alignment horizontal="centerContinuous"/>
    </xf>
    <xf numFmtId="3" fontId="7" fillId="0" borderId="53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20" fillId="0" borderId="60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0" fillId="0" borderId="44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20" fillId="0" borderId="18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Continuous"/>
    </xf>
    <xf numFmtId="0" fontId="4" fillId="33" borderId="6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4" fillId="33" borderId="31" xfId="0" applyFont="1" applyFill="1" applyBorder="1" applyAlignment="1">
      <alignment horizontal="centerContinuous"/>
    </xf>
    <xf numFmtId="0" fontId="0" fillId="0" borderId="41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64" fontId="0" fillId="0" borderId="10" xfId="42" applyNumberFormat="1" applyFont="1" applyBorder="1" applyAlignment="1">
      <alignment horizontal="right" vertical="center" wrapText="1"/>
    </xf>
    <xf numFmtId="164" fontId="0" fillId="0" borderId="18" xfId="42" applyNumberFormat="1" applyFont="1" applyBorder="1" applyAlignment="1">
      <alignment horizontal="right" vertical="center" wrapText="1"/>
    </xf>
    <xf numFmtId="164" fontId="0" fillId="0" borderId="33" xfId="42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49" fontId="11" fillId="0" borderId="62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 wrapText="1"/>
    </xf>
    <xf numFmtId="164" fontId="11" fillId="0" borderId="64" xfId="42" applyNumberFormat="1" applyFont="1" applyBorder="1" applyAlignment="1">
      <alignment horizontal="right" vertical="center" wrapText="1"/>
    </xf>
    <xf numFmtId="164" fontId="11" fillId="0" borderId="63" xfId="42" applyNumberFormat="1" applyFont="1" applyBorder="1" applyAlignment="1">
      <alignment horizontal="right" vertical="center" wrapText="1"/>
    </xf>
    <xf numFmtId="164" fontId="11" fillId="0" borderId="65" xfId="42" applyNumberFormat="1" applyFont="1" applyBorder="1" applyAlignment="1">
      <alignment horizontal="right" vertical="center" wrapText="1"/>
    </xf>
    <xf numFmtId="164" fontId="11" fillId="0" borderId="66" xfId="42" applyNumberFormat="1" applyFont="1" applyBorder="1" applyAlignment="1">
      <alignment horizontal="right" vertical="center" wrapText="1"/>
    </xf>
    <xf numFmtId="0" fontId="11" fillId="33" borderId="67" xfId="0" applyFont="1" applyFill="1" applyBorder="1" applyAlignment="1">
      <alignment horizontal="center"/>
    </xf>
    <xf numFmtId="164" fontId="16" fillId="0" borderId="13" xfId="42" applyNumberFormat="1" applyFont="1" applyBorder="1" applyAlignment="1">
      <alignment horizontal="right" wrapText="1"/>
    </xf>
    <xf numFmtId="164" fontId="4" fillId="0" borderId="67" xfId="42" applyNumberFormat="1" applyFont="1" applyFill="1" applyBorder="1" applyAlignment="1">
      <alignment horizontal="right" vertical="center" wrapText="1"/>
    </xf>
    <xf numFmtId="164" fontId="1" fillId="0" borderId="68" xfId="42" applyNumberFormat="1" applyFont="1" applyBorder="1" applyAlignment="1">
      <alignment horizontal="right" vertical="center" wrapText="1"/>
    </xf>
    <xf numFmtId="0" fontId="5" fillId="33" borderId="5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horizontal="right" vertical="center"/>
    </xf>
    <xf numFmtId="3" fontId="1" fillId="0" borderId="55" xfId="0" applyNumberFormat="1" applyFont="1" applyBorder="1" applyAlignment="1">
      <alignment horizontal="right" vertical="center"/>
    </xf>
    <xf numFmtId="0" fontId="5" fillId="33" borderId="69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3" fontId="1" fillId="0" borderId="70" xfId="0" applyNumberFormat="1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70" xfId="0" applyFont="1" applyFill="1" applyBorder="1" applyAlignment="1">
      <alignment horizontal="center"/>
    </xf>
    <xf numFmtId="3" fontId="2" fillId="0" borderId="70" xfId="0" applyNumberFormat="1" applyFont="1" applyBorder="1" applyAlignment="1">
      <alignment horizontal="right" vertical="center"/>
    </xf>
    <xf numFmtId="0" fontId="2" fillId="0" borderId="71" xfId="0" applyFont="1" applyBorder="1" applyAlignment="1">
      <alignment/>
    </xf>
    <xf numFmtId="3" fontId="1" fillId="0" borderId="69" xfId="0" applyNumberFormat="1" applyFont="1" applyBorder="1" applyAlignment="1">
      <alignment horizontal="right" vertical="center"/>
    </xf>
    <xf numFmtId="0" fontId="5" fillId="33" borderId="68" xfId="53" applyFont="1" applyFill="1" applyBorder="1" applyAlignment="1">
      <alignment horizontal="center"/>
      <protection/>
    </xf>
    <xf numFmtId="0" fontId="5" fillId="33" borderId="61" xfId="53" applyFont="1" applyFill="1" applyBorder="1" applyAlignment="1">
      <alignment horizontal="center"/>
      <protection/>
    </xf>
    <xf numFmtId="0" fontId="5" fillId="33" borderId="61" xfId="53" applyFont="1" applyFill="1" applyBorder="1" applyAlignment="1">
      <alignment horizontal="centerContinuous"/>
      <protection/>
    </xf>
    <xf numFmtId="0" fontId="5" fillId="33" borderId="15" xfId="53" applyFont="1" applyFill="1" applyBorder="1" applyAlignment="1">
      <alignment horizontal="center"/>
      <protection/>
    </xf>
    <xf numFmtId="0" fontId="5" fillId="33" borderId="30" xfId="53" applyFont="1" applyFill="1" applyBorder="1" applyAlignment="1">
      <alignment horizontal="center"/>
      <protection/>
    </xf>
    <xf numFmtId="0" fontId="5" fillId="33" borderId="40" xfId="53" applyFont="1" applyFill="1" applyBorder="1" applyAlignment="1">
      <alignment horizontal="center"/>
      <protection/>
    </xf>
    <xf numFmtId="0" fontId="2" fillId="0" borderId="10" xfId="53" applyFont="1" applyBorder="1" applyAlignment="1">
      <alignment vertical="top"/>
      <protection/>
    </xf>
    <xf numFmtId="0" fontId="2" fillId="0" borderId="18" xfId="53" applyFont="1" applyBorder="1" applyAlignment="1">
      <alignment horizontal="center"/>
      <protection/>
    </xf>
    <xf numFmtId="0" fontId="2" fillId="0" borderId="55" xfId="53" applyFont="1" applyBorder="1">
      <alignment/>
      <protection/>
    </xf>
    <xf numFmtId="164" fontId="2" fillId="0" borderId="41" xfId="42" applyNumberFormat="1" applyFont="1" applyBorder="1" applyAlignment="1">
      <alignment horizontal="right" wrapText="1"/>
    </xf>
    <xf numFmtId="164" fontId="2" fillId="0" borderId="18" xfId="42" applyNumberFormat="1" applyFont="1" applyBorder="1" applyAlignment="1">
      <alignment horizontal="right" wrapText="1"/>
    </xf>
    <xf numFmtId="164" fontId="2" fillId="0" borderId="33" xfId="42" applyNumberFormat="1" applyFont="1" applyBorder="1" applyAlignment="1">
      <alignment horizontal="right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1" fillId="33" borderId="51" xfId="0" applyNumberFormat="1" applyFont="1" applyFill="1" applyBorder="1" applyAlignment="1">
      <alignment horizontal="center" vertical="center" wrapText="1"/>
    </xf>
    <xf numFmtId="3" fontId="1" fillId="33" borderId="29" xfId="0" applyNumberFormat="1" applyFont="1" applyFill="1" applyBorder="1" applyAlignment="1">
      <alignment horizontal="center" vertical="center" wrapText="1"/>
    </xf>
    <xf numFmtId="3" fontId="1" fillId="33" borderId="57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3" fontId="1" fillId="33" borderId="64" xfId="0" applyNumberFormat="1" applyFont="1" applyFill="1" applyBorder="1" applyAlignment="1">
      <alignment horizontal="center" vertical="center" wrapText="1"/>
    </xf>
    <xf numFmtId="3" fontId="1" fillId="33" borderId="65" xfId="0" applyNumberFormat="1" applyFont="1" applyFill="1" applyBorder="1" applyAlignment="1">
      <alignment horizontal="center" vertical="center" wrapText="1"/>
    </xf>
    <xf numFmtId="3" fontId="1" fillId="33" borderId="72" xfId="0" applyNumberFormat="1" applyFont="1" applyFill="1" applyBorder="1" applyAlignment="1">
      <alignment horizontal="center" vertical="center" wrapText="1"/>
    </xf>
    <xf numFmtId="0" fontId="1" fillId="33" borderId="73" xfId="53" applyFont="1" applyFill="1" applyBorder="1" applyAlignment="1">
      <alignment horizontal="center"/>
      <protection/>
    </xf>
    <xf numFmtId="0" fontId="1" fillId="33" borderId="62" xfId="53" applyFont="1" applyFill="1" applyBorder="1" applyAlignment="1">
      <alignment horizontal="center"/>
      <protection/>
    </xf>
    <xf numFmtId="0" fontId="1" fillId="33" borderId="63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57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25" xfId="53" applyFont="1" applyFill="1" applyBorder="1" applyAlignment="1">
      <alignment horizontal="center"/>
      <protection/>
    </xf>
    <xf numFmtId="0" fontId="1" fillId="33" borderId="17" xfId="53" applyFont="1" applyFill="1" applyBorder="1" applyAlignment="1">
      <alignment horizontal="center"/>
      <protection/>
    </xf>
    <xf numFmtId="0" fontId="18" fillId="33" borderId="25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" fillId="0" borderId="68" xfId="53" applyFont="1" applyBorder="1" applyAlignment="1">
      <alignment horizontal="center" vertical="center" wrapText="1"/>
      <protection/>
    </xf>
    <xf numFmtId="0" fontId="1" fillId="0" borderId="30" xfId="53" applyFont="1" applyBorder="1" applyAlignment="1">
      <alignment horizontal="center" vertical="center" wrapText="1"/>
      <protection/>
    </xf>
    <xf numFmtId="0" fontId="1" fillId="0" borderId="61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1" fillId="33" borderId="46" xfId="53" applyFont="1" applyFill="1" applyBorder="1" applyAlignment="1">
      <alignment horizontal="center" vertical="center" wrapText="1"/>
      <protection/>
    </xf>
    <xf numFmtId="0" fontId="1" fillId="33" borderId="48" xfId="53" applyFont="1" applyFill="1" applyBorder="1" applyAlignment="1">
      <alignment horizontal="center" vertical="center" wrapText="1"/>
      <protection/>
    </xf>
    <xf numFmtId="0" fontId="1" fillId="33" borderId="53" xfId="53" applyFont="1" applyFill="1" applyBorder="1" applyAlignment="1">
      <alignment horizontal="center" vertical="center" wrapText="1"/>
      <protection/>
    </xf>
    <xf numFmtId="0" fontId="1" fillId="33" borderId="23" xfId="53" applyFont="1" applyFill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74" xfId="53" applyFont="1" applyBorder="1" applyAlignment="1">
      <alignment horizontal="center" vertical="center" wrapText="1"/>
      <protection/>
    </xf>
    <xf numFmtId="0" fontId="1" fillId="0" borderId="31" xfId="53" applyFont="1" applyBorder="1" applyAlignment="1">
      <alignment horizontal="center" vertical="center" wrapText="1"/>
      <protection/>
    </xf>
    <xf numFmtId="0" fontId="1" fillId="33" borderId="50" xfId="53" applyFont="1" applyFill="1" applyBorder="1" applyAlignment="1">
      <alignment horizontal="center" vertical="center"/>
      <protection/>
    </xf>
    <xf numFmtId="0" fontId="1" fillId="33" borderId="37" xfId="53" applyFont="1" applyFill="1" applyBorder="1" applyAlignment="1">
      <alignment horizontal="center" vertical="center"/>
      <protection/>
    </xf>
    <xf numFmtId="0" fontId="1" fillId="33" borderId="28" xfId="53" applyFont="1" applyFill="1" applyBorder="1" applyAlignment="1">
      <alignment horizontal="center" vertical="center"/>
      <protection/>
    </xf>
    <xf numFmtId="0" fontId="1" fillId="33" borderId="50" xfId="53" applyFont="1" applyFill="1" applyBorder="1" applyAlignment="1">
      <alignment horizontal="center" vertical="center" wrapText="1"/>
      <protection/>
    </xf>
    <xf numFmtId="0" fontId="1" fillId="33" borderId="37" xfId="53" applyFont="1" applyFill="1" applyBorder="1" applyAlignment="1">
      <alignment horizontal="center" vertical="center" wrapText="1"/>
      <protection/>
    </xf>
    <xf numFmtId="0" fontId="1" fillId="33" borderId="28" xfId="53" applyFont="1" applyFill="1" applyBorder="1" applyAlignment="1">
      <alignment horizontal="center" vertical="center" wrapText="1"/>
      <protection/>
    </xf>
    <xf numFmtId="0" fontId="1" fillId="33" borderId="75" xfId="53" applyFont="1" applyFill="1" applyBorder="1" applyAlignment="1">
      <alignment horizontal="center" vertical="center"/>
      <protection/>
    </xf>
    <xf numFmtId="0" fontId="1" fillId="33" borderId="35" xfId="53" applyFont="1" applyFill="1" applyBorder="1" applyAlignment="1">
      <alignment horizontal="center" vertical="center"/>
      <protection/>
    </xf>
    <xf numFmtId="0" fontId="1" fillId="33" borderId="22" xfId="53" applyFont="1" applyFill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top" wrapText="1"/>
      <protection/>
    </xf>
    <xf numFmtId="0" fontId="4" fillId="0" borderId="67" xfId="52" applyFont="1" applyBorder="1" applyAlignment="1">
      <alignment horizontal="center" vertical="top" wrapText="1"/>
      <protection/>
    </xf>
    <xf numFmtId="0" fontId="16" fillId="0" borderId="12" xfId="52" applyFont="1" applyBorder="1" applyAlignment="1">
      <alignment horizontal="center"/>
      <protection/>
    </xf>
    <xf numFmtId="0" fontId="16" fillId="0" borderId="23" xfId="52" applyFont="1" applyBorder="1" applyAlignment="1">
      <alignment horizontal="center"/>
      <protection/>
    </xf>
    <xf numFmtId="0" fontId="1" fillId="0" borderId="15" xfId="52" applyFont="1" applyBorder="1" applyAlignment="1">
      <alignment horizontal="center" vertical="center"/>
      <protection/>
    </xf>
    <xf numFmtId="0" fontId="1" fillId="0" borderId="74" xfId="52" applyFont="1" applyBorder="1" applyAlignment="1">
      <alignment horizontal="center" vertical="center"/>
      <protection/>
    </xf>
    <xf numFmtId="0" fontId="10" fillId="0" borderId="0" xfId="52" applyFont="1" applyAlignment="1">
      <alignment horizontal="center" vertical="center" wrapText="1"/>
      <protection/>
    </xf>
    <xf numFmtId="0" fontId="16" fillId="33" borderId="73" xfId="52" applyFont="1" applyFill="1" applyBorder="1" applyAlignment="1">
      <alignment horizontal="center" vertical="center" wrapText="1"/>
      <protection/>
    </xf>
    <xf numFmtId="0" fontId="16" fillId="33" borderId="67" xfId="52" applyFont="1" applyFill="1" applyBorder="1" applyAlignment="1">
      <alignment horizontal="center" vertical="center" wrapText="1"/>
      <protection/>
    </xf>
    <xf numFmtId="0" fontId="16" fillId="33" borderId="63" xfId="52" applyFont="1" applyFill="1" applyBorder="1" applyAlignment="1">
      <alignment horizontal="center" vertical="center" wrapText="1"/>
      <protection/>
    </xf>
    <xf numFmtId="0" fontId="16" fillId="33" borderId="25" xfId="52" applyFont="1" applyFill="1" applyBorder="1" applyAlignment="1">
      <alignment horizontal="center" vertical="center" wrapText="1"/>
      <protection/>
    </xf>
    <xf numFmtId="0" fontId="16" fillId="33" borderId="76" xfId="52" applyFont="1" applyFill="1" applyBorder="1" applyAlignment="1">
      <alignment horizontal="center" vertical="center" wrapText="1"/>
      <protection/>
    </xf>
    <xf numFmtId="0" fontId="16" fillId="33" borderId="51" xfId="52" applyFont="1" applyFill="1" applyBorder="1" applyAlignment="1">
      <alignment horizontal="center" vertical="center" wrapText="1"/>
      <protection/>
    </xf>
    <xf numFmtId="0" fontId="16" fillId="33" borderId="66" xfId="52" applyFont="1" applyFill="1" applyBorder="1" applyAlignment="1">
      <alignment horizontal="center" vertical="center" wrapText="1"/>
      <protection/>
    </xf>
    <xf numFmtId="0" fontId="7" fillId="33" borderId="7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76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72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ałgosia - Projekt budżetu na 2005 r. - TABELE" xfId="52"/>
    <cellStyle name="Normalny_Sprawozdanie I półrocze 200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39"/>
  <sheetViews>
    <sheetView showGridLines="0" view="pageBreakPreview" zoomScaleSheetLayoutView="100" zoomScalePageLayoutView="0" workbookViewId="0" topLeftCell="A1">
      <selection activeCell="I1" sqref="I1:J1"/>
    </sheetView>
  </sheetViews>
  <sheetFormatPr defaultColWidth="9.140625" defaultRowHeight="12.75"/>
  <cols>
    <col min="1" max="1" width="7.57421875" style="19" customWidth="1"/>
    <col min="2" max="3" width="8.8515625" style="19" customWidth="1"/>
    <col min="4" max="4" width="50.00390625" style="19" customWidth="1"/>
    <col min="5" max="5" width="15.57421875" style="19" customWidth="1"/>
    <col min="6" max="6" width="13.140625" style="17" bestFit="1" customWidth="1"/>
    <col min="7" max="9" width="13.140625" style="17" customWidth="1"/>
    <col min="10" max="10" width="12.28125" style="19" bestFit="1" customWidth="1"/>
    <col min="11" max="16384" width="9.140625" style="19" customWidth="1"/>
  </cols>
  <sheetData>
    <row r="1" spans="1:10" ht="52.5" customHeight="1">
      <c r="A1" s="16"/>
      <c r="B1" s="16"/>
      <c r="C1" s="16"/>
      <c r="D1" s="16" t="s">
        <v>11</v>
      </c>
      <c r="E1" s="16"/>
      <c r="G1" s="18"/>
      <c r="I1" s="366" t="s">
        <v>123</v>
      </c>
      <c r="J1" s="366"/>
    </row>
    <row r="2" spans="1:10" ht="12" customHeight="1">
      <c r="A2" s="20"/>
      <c r="B2" s="20"/>
      <c r="C2" s="20"/>
      <c r="D2" s="20"/>
      <c r="E2" s="20"/>
      <c r="F2" s="21"/>
      <c r="G2" s="21"/>
      <c r="H2" s="21"/>
      <c r="I2" s="21"/>
      <c r="J2" s="20"/>
    </row>
    <row r="3" spans="1:10" ht="12" customHeight="1">
      <c r="A3" s="20"/>
      <c r="B3" s="20"/>
      <c r="C3" s="20"/>
      <c r="D3" s="20"/>
      <c r="E3" s="20"/>
      <c r="F3" s="21"/>
      <c r="G3" s="21"/>
      <c r="H3" s="21"/>
      <c r="I3" s="21"/>
      <c r="J3" s="20"/>
    </row>
    <row r="4" spans="1:10" ht="31.5" customHeight="1">
      <c r="A4" s="367" t="s">
        <v>12</v>
      </c>
      <c r="B4" s="367"/>
      <c r="C4" s="367"/>
      <c r="D4" s="367"/>
      <c r="E4" s="367"/>
      <c r="F4" s="367"/>
      <c r="G4" s="367"/>
      <c r="H4" s="367"/>
      <c r="I4" s="367"/>
      <c r="J4" s="367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368" t="s">
        <v>0</v>
      </c>
      <c r="B6" s="370" t="s">
        <v>1</v>
      </c>
      <c r="C6" s="370" t="s">
        <v>13</v>
      </c>
      <c r="D6" s="373" t="s">
        <v>2</v>
      </c>
      <c r="E6" s="376" t="s">
        <v>3</v>
      </c>
      <c r="F6" s="377"/>
      <c r="G6" s="378"/>
      <c r="H6" s="353" t="s">
        <v>4</v>
      </c>
      <c r="I6" s="354"/>
      <c r="J6" s="355"/>
    </row>
    <row r="7" spans="1:10" ht="12.75">
      <c r="A7" s="369"/>
      <c r="B7" s="371"/>
      <c r="C7" s="371"/>
      <c r="D7" s="374"/>
      <c r="E7" s="356" t="s">
        <v>9</v>
      </c>
      <c r="F7" s="358" t="s">
        <v>14</v>
      </c>
      <c r="G7" s="359"/>
      <c r="H7" s="360" t="s">
        <v>9</v>
      </c>
      <c r="I7" s="362" t="s">
        <v>14</v>
      </c>
      <c r="J7" s="363"/>
    </row>
    <row r="8" spans="1:10" ht="33.75" customHeight="1">
      <c r="A8" s="357"/>
      <c r="B8" s="372"/>
      <c r="C8" s="372"/>
      <c r="D8" s="375"/>
      <c r="E8" s="357"/>
      <c r="F8" s="22" t="s">
        <v>15</v>
      </c>
      <c r="G8" s="23" t="s">
        <v>16</v>
      </c>
      <c r="H8" s="361"/>
      <c r="I8" s="24" t="s">
        <v>15</v>
      </c>
      <c r="J8" s="25" t="s">
        <v>16</v>
      </c>
    </row>
    <row r="9" spans="1:10" s="34" customFormat="1" ht="12" thickBot="1">
      <c r="A9" s="26">
        <v>1</v>
      </c>
      <c r="B9" s="27">
        <v>2</v>
      </c>
      <c r="C9" s="27">
        <v>3</v>
      </c>
      <c r="D9" s="28">
        <v>4</v>
      </c>
      <c r="E9" s="29">
        <v>5</v>
      </c>
      <c r="F9" s="30">
        <v>6</v>
      </c>
      <c r="G9" s="31">
        <v>7</v>
      </c>
      <c r="H9" s="32">
        <v>8</v>
      </c>
      <c r="I9" s="30">
        <v>9</v>
      </c>
      <c r="J9" s="33">
        <v>10</v>
      </c>
    </row>
    <row r="10" spans="1:10" s="11" customFormat="1" ht="30.75" customHeight="1">
      <c r="A10" s="228" t="s">
        <v>84</v>
      </c>
      <c r="B10" s="49"/>
      <c r="C10" s="49"/>
      <c r="D10" s="70" t="s">
        <v>86</v>
      </c>
      <c r="E10" s="50">
        <f aca="true" t="shared" si="0" ref="E10:J10">SUM(E11)</f>
        <v>230000</v>
      </c>
      <c r="F10" s="51">
        <f t="shared" si="0"/>
        <v>230000</v>
      </c>
      <c r="G10" s="52">
        <f t="shared" si="0"/>
        <v>0</v>
      </c>
      <c r="H10" s="50">
        <f t="shared" si="0"/>
        <v>0</v>
      </c>
      <c r="I10" s="51">
        <f t="shared" si="0"/>
        <v>0</v>
      </c>
      <c r="J10" s="53">
        <f t="shared" si="0"/>
        <v>0</v>
      </c>
    </row>
    <row r="11" spans="1:10" s="35" customFormat="1" ht="26.25" customHeight="1">
      <c r="A11" s="229"/>
      <c r="B11" s="37" t="s">
        <v>85</v>
      </c>
      <c r="C11" s="37"/>
      <c r="D11" s="155" t="s">
        <v>87</v>
      </c>
      <c r="E11" s="39">
        <f aca="true" t="shared" si="1" ref="E11:J11">SUM(E12:E12)</f>
        <v>230000</v>
      </c>
      <c r="F11" s="40">
        <f t="shared" si="1"/>
        <v>230000</v>
      </c>
      <c r="G11" s="41">
        <f t="shared" si="1"/>
        <v>0</v>
      </c>
      <c r="H11" s="39">
        <f t="shared" si="1"/>
        <v>0</v>
      </c>
      <c r="I11" s="40">
        <f t="shared" si="1"/>
        <v>0</v>
      </c>
      <c r="J11" s="42">
        <f t="shared" si="1"/>
        <v>0</v>
      </c>
    </row>
    <row r="12" spans="1:10" s="35" customFormat="1" ht="33" customHeight="1">
      <c r="A12" s="153"/>
      <c r="B12" s="230"/>
      <c r="C12" s="154">
        <v>2440</v>
      </c>
      <c r="D12" s="231" t="s">
        <v>88</v>
      </c>
      <c r="E12" s="43">
        <f>SUM(F12:G12)</f>
        <v>230000</v>
      </c>
      <c r="F12" s="44">
        <v>230000</v>
      </c>
      <c r="G12" s="45">
        <v>0</v>
      </c>
      <c r="H12" s="43">
        <f>SUM(I12:J12)</f>
        <v>0</v>
      </c>
      <c r="I12" s="40">
        <v>0</v>
      </c>
      <c r="J12" s="46">
        <v>0</v>
      </c>
    </row>
    <row r="13" spans="1:10" s="11" customFormat="1" ht="30.75" customHeight="1">
      <c r="A13" s="47">
        <v>700</v>
      </c>
      <c r="B13" s="48"/>
      <c r="C13" s="49"/>
      <c r="D13" s="70" t="s">
        <v>10</v>
      </c>
      <c r="E13" s="50">
        <f aca="true" t="shared" si="2" ref="E13:J13">SUM(E14)</f>
        <v>1170000</v>
      </c>
      <c r="F13" s="51">
        <f t="shared" si="2"/>
        <v>0</v>
      </c>
      <c r="G13" s="52">
        <f t="shared" si="2"/>
        <v>1170000</v>
      </c>
      <c r="H13" s="50">
        <f t="shared" si="2"/>
        <v>0</v>
      </c>
      <c r="I13" s="51">
        <f t="shared" si="2"/>
        <v>0</v>
      </c>
      <c r="J13" s="53">
        <f t="shared" si="2"/>
        <v>0</v>
      </c>
    </row>
    <row r="14" spans="1:10" s="35" customFormat="1" ht="26.25" customHeight="1">
      <c r="A14" s="36"/>
      <c r="B14" s="271">
        <v>70001</v>
      </c>
      <c r="C14" s="154"/>
      <c r="D14" s="272" t="s">
        <v>89</v>
      </c>
      <c r="E14" s="39">
        <f aca="true" t="shared" si="3" ref="E14:J14">SUM(E15)</f>
        <v>1170000</v>
      </c>
      <c r="F14" s="40">
        <f t="shared" si="3"/>
        <v>0</v>
      </c>
      <c r="G14" s="42">
        <f t="shared" si="3"/>
        <v>1170000</v>
      </c>
      <c r="H14" s="39">
        <f t="shared" si="3"/>
        <v>0</v>
      </c>
      <c r="I14" s="40">
        <f t="shared" si="3"/>
        <v>0</v>
      </c>
      <c r="J14" s="42">
        <f t="shared" si="3"/>
        <v>0</v>
      </c>
    </row>
    <row r="15" spans="1:10" s="35" customFormat="1" ht="51">
      <c r="A15" s="153"/>
      <c r="B15" s="230"/>
      <c r="C15" s="154">
        <v>6260</v>
      </c>
      <c r="D15" s="155" t="s">
        <v>90</v>
      </c>
      <c r="E15" s="43">
        <f>SUM(F15:G15)</f>
        <v>1170000</v>
      </c>
      <c r="F15" s="44">
        <v>0</v>
      </c>
      <c r="G15" s="45">
        <v>1170000</v>
      </c>
      <c r="H15" s="43">
        <f>SUM(I15:J15)</f>
        <v>0</v>
      </c>
      <c r="I15" s="40">
        <v>0</v>
      </c>
      <c r="J15" s="46">
        <v>0</v>
      </c>
    </row>
    <row r="16" spans="1:10" s="11" customFormat="1" ht="62.25" customHeight="1">
      <c r="A16" s="248">
        <v>756</v>
      </c>
      <c r="B16" s="249"/>
      <c r="C16" s="250"/>
      <c r="D16" s="254" t="s">
        <v>91</v>
      </c>
      <c r="E16" s="251">
        <f aca="true" t="shared" si="4" ref="E16:J17">SUM(E17)</f>
        <v>0</v>
      </c>
      <c r="F16" s="245">
        <f t="shared" si="4"/>
        <v>0</v>
      </c>
      <c r="G16" s="252">
        <f t="shared" si="4"/>
        <v>0</v>
      </c>
      <c r="H16" s="251">
        <f t="shared" si="4"/>
        <v>9519939</v>
      </c>
      <c r="I16" s="245">
        <f t="shared" si="4"/>
        <v>9519939</v>
      </c>
      <c r="J16" s="253">
        <f t="shared" si="4"/>
        <v>0</v>
      </c>
    </row>
    <row r="17" spans="1:10" s="35" customFormat="1" ht="25.5">
      <c r="A17" s="36"/>
      <c r="B17" s="271">
        <v>75618</v>
      </c>
      <c r="C17" s="154"/>
      <c r="D17" s="155" t="s">
        <v>92</v>
      </c>
      <c r="E17" s="39">
        <f t="shared" si="4"/>
        <v>0</v>
      </c>
      <c r="F17" s="40">
        <f t="shared" si="4"/>
        <v>0</v>
      </c>
      <c r="G17" s="42">
        <f t="shared" si="4"/>
        <v>0</v>
      </c>
      <c r="H17" s="39">
        <f t="shared" si="4"/>
        <v>9519939</v>
      </c>
      <c r="I17" s="40">
        <f t="shared" si="4"/>
        <v>9519939</v>
      </c>
      <c r="J17" s="42">
        <f t="shared" si="4"/>
        <v>0</v>
      </c>
    </row>
    <row r="18" spans="1:10" s="35" customFormat="1" ht="23.25" customHeight="1" thickBot="1">
      <c r="A18" s="307"/>
      <c r="B18" s="308"/>
      <c r="C18" s="239" t="s">
        <v>96</v>
      </c>
      <c r="D18" s="309" t="s">
        <v>97</v>
      </c>
      <c r="E18" s="310">
        <f>SUM(F18:G18)</f>
        <v>0</v>
      </c>
      <c r="F18" s="311">
        <v>0</v>
      </c>
      <c r="G18" s="312"/>
      <c r="H18" s="310">
        <f>SUM(I18:J18)</f>
        <v>9519939</v>
      </c>
      <c r="I18" s="238">
        <v>9519939</v>
      </c>
      <c r="J18" s="244">
        <v>0</v>
      </c>
    </row>
    <row r="19" spans="1:10" s="11" customFormat="1" ht="30.75" customHeight="1">
      <c r="A19" s="313">
        <v>900</v>
      </c>
      <c r="B19" s="314"/>
      <c r="C19" s="315"/>
      <c r="D19" s="316" t="s">
        <v>95</v>
      </c>
      <c r="E19" s="317">
        <f aca="true" t="shared" si="5" ref="E19:J19">SUM(E20,E22,E24,E26)</f>
        <v>3749500</v>
      </c>
      <c r="F19" s="318">
        <f t="shared" si="5"/>
        <v>1749500</v>
      </c>
      <c r="G19" s="319">
        <f t="shared" si="5"/>
        <v>2000000</v>
      </c>
      <c r="H19" s="317">
        <f t="shared" si="5"/>
        <v>29595</v>
      </c>
      <c r="I19" s="318">
        <f t="shared" si="5"/>
        <v>29595</v>
      </c>
      <c r="J19" s="320">
        <f t="shared" si="5"/>
        <v>0</v>
      </c>
    </row>
    <row r="20" spans="1:10" s="35" customFormat="1" ht="26.25" customHeight="1">
      <c r="A20" s="36"/>
      <c r="B20" s="271">
        <v>90001</v>
      </c>
      <c r="C20" s="154"/>
      <c r="D20" s="272" t="s">
        <v>99</v>
      </c>
      <c r="E20" s="39">
        <f aca="true" t="shared" si="6" ref="E20:J20">SUM(E21)</f>
        <v>2000000</v>
      </c>
      <c r="F20" s="40">
        <f t="shared" si="6"/>
        <v>0</v>
      </c>
      <c r="G20" s="42">
        <f t="shared" si="6"/>
        <v>2000000</v>
      </c>
      <c r="H20" s="39">
        <f t="shared" si="6"/>
        <v>0</v>
      </c>
      <c r="I20" s="40">
        <f t="shared" si="6"/>
        <v>0</v>
      </c>
      <c r="J20" s="45">
        <f t="shared" si="6"/>
        <v>0</v>
      </c>
    </row>
    <row r="21" spans="1:10" s="35" customFormat="1" ht="51">
      <c r="A21" s="36"/>
      <c r="B21" s="230"/>
      <c r="C21" s="233">
        <v>6260</v>
      </c>
      <c r="D21" s="234" t="s">
        <v>90</v>
      </c>
      <c r="E21" s="43">
        <f>SUM(F21:G21)</f>
        <v>2000000</v>
      </c>
      <c r="F21" s="44">
        <v>0</v>
      </c>
      <c r="G21" s="45">
        <v>2000000</v>
      </c>
      <c r="H21" s="43">
        <f>SUM(I21:J21)</f>
        <v>0</v>
      </c>
      <c r="I21" s="40">
        <v>0</v>
      </c>
      <c r="J21" s="246">
        <v>0</v>
      </c>
    </row>
    <row r="22" spans="1:10" s="35" customFormat="1" ht="26.25" customHeight="1">
      <c r="A22" s="36"/>
      <c r="B22" s="271">
        <v>90004</v>
      </c>
      <c r="C22" s="154"/>
      <c r="D22" s="272" t="s">
        <v>100</v>
      </c>
      <c r="E22" s="39">
        <f aca="true" t="shared" si="7" ref="E22:J26">SUM(E23)</f>
        <v>1449500</v>
      </c>
      <c r="F22" s="40">
        <f t="shared" si="7"/>
        <v>1449500</v>
      </c>
      <c r="G22" s="42">
        <f t="shared" si="7"/>
        <v>0</v>
      </c>
      <c r="H22" s="39">
        <f t="shared" si="7"/>
        <v>0</v>
      </c>
      <c r="I22" s="40">
        <f t="shared" si="7"/>
        <v>0</v>
      </c>
      <c r="J22" s="42">
        <f t="shared" si="7"/>
        <v>0</v>
      </c>
    </row>
    <row r="23" spans="1:10" s="35" customFormat="1" ht="36" customHeight="1">
      <c r="A23" s="36"/>
      <c r="B23" s="230"/>
      <c r="C23" s="235" t="s">
        <v>98</v>
      </c>
      <c r="D23" s="155" t="s">
        <v>88</v>
      </c>
      <c r="E23" s="43">
        <f>SUM(F23:G23)</f>
        <v>1449500</v>
      </c>
      <c r="F23" s="44">
        <v>1449500</v>
      </c>
      <c r="G23" s="45"/>
      <c r="H23" s="43">
        <f>SUM(I23:J23)</f>
        <v>0</v>
      </c>
      <c r="I23" s="40">
        <v>0</v>
      </c>
      <c r="J23" s="46">
        <v>0</v>
      </c>
    </row>
    <row r="24" spans="1:10" s="35" customFormat="1" ht="26.25" customHeight="1">
      <c r="A24" s="36"/>
      <c r="B24" s="271">
        <v>90011</v>
      </c>
      <c r="C24" s="154"/>
      <c r="D24" s="272" t="s">
        <v>101</v>
      </c>
      <c r="E24" s="39">
        <f t="shared" si="7"/>
        <v>0</v>
      </c>
      <c r="F24" s="40">
        <f t="shared" si="7"/>
        <v>0</v>
      </c>
      <c r="G24" s="42">
        <f t="shared" si="7"/>
        <v>0</v>
      </c>
      <c r="H24" s="39">
        <f t="shared" si="7"/>
        <v>29595</v>
      </c>
      <c r="I24" s="40">
        <f t="shared" si="7"/>
        <v>29595</v>
      </c>
      <c r="J24" s="42">
        <f t="shared" si="7"/>
        <v>0</v>
      </c>
    </row>
    <row r="25" spans="1:10" s="35" customFormat="1" ht="21.75" customHeight="1">
      <c r="A25" s="36"/>
      <c r="B25" s="230"/>
      <c r="C25" s="232" t="s">
        <v>93</v>
      </c>
      <c r="D25" s="69" t="s">
        <v>94</v>
      </c>
      <c r="E25" s="43">
        <f>SUM(F25:G25)</f>
        <v>0</v>
      </c>
      <c r="F25" s="44">
        <v>0</v>
      </c>
      <c r="G25" s="45"/>
      <c r="H25" s="43">
        <f>SUM(I25:J25)</f>
        <v>29595</v>
      </c>
      <c r="I25" s="40">
        <v>29595</v>
      </c>
      <c r="J25" s="46">
        <v>0</v>
      </c>
    </row>
    <row r="26" spans="1:10" s="35" customFormat="1" ht="26.25" customHeight="1">
      <c r="A26" s="36"/>
      <c r="B26" s="271">
        <v>90095</v>
      </c>
      <c r="C26" s="154"/>
      <c r="D26" s="273" t="s">
        <v>108</v>
      </c>
      <c r="E26" s="242">
        <f t="shared" si="7"/>
        <v>300000</v>
      </c>
      <c r="F26" s="40">
        <f t="shared" si="7"/>
        <v>300000</v>
      </c>
      <c r="G26" s="46">
        <f t="shared" si="7"/>
        <v>0</v>
      </c>
      <c r="H26" s="41">
        <f t="shared" si="7"/>
        <v>0</v>
      </c>
      <c r="I26" s="40">
        <f t="shared" si="7"/>
        <v>0</v>
      </c>
      <c r="J26" s="42">
        <f t="shared" si="7"/>
        <v>0</v>
      </c>
    </row>
    <row r="27" spans="1:10" s="35" customFormat="1" ht="36.75" customHeight="1" thickBot="1">
      <c r="A27" s="68"/>
      <c r="B27" s="247"/>
      <c r="C27" s="239" t="s">
        <v>98</v>
      </c>
      <c r="D27" s="240" t="s">
        <v>88</v>
      </c>
      <c r="E27" s="243">
        <f>SUM(F27:G27)</f>
        <v>300000</v>
      </c>
      <c r="F27" s="238">
        <v>300000</v>
      </c>
      <c r="G27" s="244"/>
      <c r="H27" s="241"/>
      <c r="I27" s="238"/>
      <c r="J27" s="244"/>
    </row>
    <row r="28" spans="1:10" s="11" customFormat="1" ht="31.5" customHeight="1" thickBot="1">
      <c r="A28" s="364" t="s">
        <v>5</v>
      </c>
      <c r="B28" s="365"/>
      <c r="C28" s="365"/>
      <c r="D28" s="365"/>
      <c r="E28" s="236">
        <f aca="true" t="shared" si="8" ref="E28:J28">SUM(E10,E13,E16,E19)</f>
        <v>5149500</v>
      </c>
      <c r="F28" s="55">
        <f t="shared" si="8"/>
        <v>1979500</v>
      </c>
      <c r="G28" s="237">
        <f t="shared" si="8"/>
        <v>3170000</v>
      </c>
      <c r="H28" s="54">
        <f t="shared" si="8"/>
        <v>9549534</v>
      </c>
      <c r="I28" s="55">
        <f t="shared" si="8"/>
        <v>9549534</v>
      </c>
      <c r="J28" s="67">
        <f t="shared" si="8"/>
        <v>0</v>
      </c>
    </row>
    <row r="29" spans="1:10" ht="12.75">
      <c r="A29" s="35"/>
      <c r="B29" s="35"/>
      <c r="C29" s="35"/>
      <c r="D29" s="35"/>
      <c r="E29" s="35"/>
      <c r="F29" s="56"/>
      <c r="G29" s="56"/>
      <c r="H29" s="56"/>
      <c r="I29" s="56"/>
      <c r="J29" s="35"/>
    </row>
    <row r="31" ht="12.75">
      <c r="E31" s="14"/>
    </row>
    <row r="32" spans="5:10" ht="12.75">
      <c r="E32" s="57"/>
      <c r="J32" s="57"/>
    </row>
    <row r="33" spans="4:5" ht="12.75">
      <c r="D33" s="58"/>
      <c r="E33" s="14"/>
    </row>
    <row r="34" spans="4:10" ht="12.75">
      <c r="D34" s="59"/>
      <c r="E34" s="60"/>
      <c r="J34" s="57"/>
    </row>
    <row r="35" spans="4:5" ht="12.75">
      <c r="D35" s="61"/>
      <c r="E35" s="62"/>
    </row>
    <row r="36" spans="4:5" ht="12.75">
      <c r="D36" s="63"/>
      <c r="E36" s="63"/>
    </row>
    <row r="37" spans="4:5" ht="12.75">
      <c r="D37" s="63"/>
      <c r="E37" s="63"/>
    </row>
    <row r="38" spans="4:5" ht="12.75">
      <c r="D38" s="59"/>
      <c r="E38" s="64"/>
    </row>
    <row r="39" spans="4:5" ht="12.75">
      <c r="D39" s="63"/>
      <c r="E39" s="63"/>
    </row>
  </sheetData>
  <sheetProtection/>
  <mergeCells count="13"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  <mergeCell ref="A28:D28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4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K59"/>
  <sheetViews>
    <sheetView showGridLines="0" view="pageBreakPreview" zoomScaleSheetLayoutView="100" zoomScalePageLayoutView="0" workbookViewId="0" topLeftCell="C1">
      <selection activeCell="G1" sqref="G1"/>
    </sheetView>
  </sheetViews>
  <sheetFormatPr defaultColWidth="9.140625" defaultRowHeight="12.75"/>
  <cols>
    <col min="1" max="2" width="9.28125" style="117" bestFit="1" customWidth="1"/>
    <col min="3" max="3" width="49.57421875" style="117" bestFit="1" customWidth="1"/>
    <col min="4" max="4" width="15.00390625" style="117" bestFit="1" customWidth="1"/>
    <col min="5" max="7" width="15.00390625" style="117" customWidth="1"/>
    <col min="8" max="8" width="13.57421875" style="117" customWidth="1"/>
    <col min="9" max="9" width="28.140625" style="117" customWidth="1"/>
    <col min="10" max="10" width="13.8515625" style="117" customWidth="1"/>
    <col min="11" max="11" width="11.421875" style="117" customWidth="1"/>
    <col min="12" max="16384" width="9.140625" style="117" customWidth="1"/>
  </cols>
  <sheetData>
    <row r="1" spans="1:11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396" t="s">
        <v>124</v>
      </c>
      <c r="K1" s="396"/>
    </row>
    <row r="2" spans="1:11" s="1" customFormat="1" ht="19.5" customHeight="1">
      <c r="A2" s="367" t="s">
        <v>19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11" s="1" customFormat="1" ht="15.75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6</v>
      </c>
    </row>
    <row r="4" spans="1:11" s="1" customFormat="1" ht="12.75">
      <c r="A4" s="397" t="s">
        <v>0</v>
      </c>
      <c r="B4" s="398" t="s">
        <v>1</v>
      </c>
      <c r="C4" s="398" t="s">
        <v>2</v>
      </c>
      <c r="D4" s="379" t="s">
        <v>3</v>
      </c>
      <c r="E4" s="380"/>
      <c r="F4" s="380"/>
      <c r="G4" s="380"/>
      <c r="H4" s="380"/>
      <c r="I4" s="381"/>
      <c r="J4" s="381"/>
      <c r="K4" s="382"/>
    </row>
    <row r="5" spans="1:11" s="1" customFormat="1" ht="12.75">
      <c r="A5" s="384"/>
      <c r="B5" s="399"/>
      <c r="C5" s="399"/>
      <c r="D5" s="383" t="s">
        <v>9</v>
      </c>
      <c r="E5" s="386" t="s">
        <v>14</v>
      </c>
      <c r="F5" s="386"/>
      <c r="G5" s="386"/>
      <c r="H5" s="386"/>
      <c r="I5" s="386"/>
      <c r="J5" s="386"/>
      <c r="K5" s="387"/>
    </row>
    <row r="6" spans="1:11" s="1" customFormat="1" ht="27.75" customHeight="1">
      <c r="A6" s="384"/>
      <c r="B6" s="399"/>
      <c r="C6" s="399"/>
      <c r="D6" s="384"/>
      <c r="E6" s="388" t="s">
        <v>24</v>
      </c>
      <c r="F6" s="388"/>
      <c r="G6" s="388" t="s">
        <v>25</v>
      </c>
      <c r="H6" s="388" t="s">
        <v>26</v>
      </c>
      <c r="I6" s="389" t="s">
        <v>27</v>
      </c>
      <c r="J6" s="390" t="s">
        <v>20</v>
      </c>
      <c r="K6" s="392" t="s">
        <v>21</v>
      </c>
    </row>
    <row r="7" spans="1:11" s="1" customFormat="1" ht="117" customHeight="1">
      <c r="A7" s="385"/>
      <c r="B7" s="400"/>
      <c r="C7" s="400"/>
      <c r="D7" s="385"/>
      <c r="E7" s="148" t="s">
        <v>28</v>
      </c>
      <c r="F7" s="148" t="s">
        <v>29</v>
      </c>
      <c r="G7" s="388"/>
      <c r="H7" s="388"/>
      <c r="I7" s="389"/>
      <c r="J7" s="391"/>
      <c r="K7" s="392"/>
    </row>
    <row r="8" spans="1:11" s="3" customFormat="1" ht="12" thickBot="1">
      <c r="A8" s="8">
        <v>1</v>
      </c>
      <c r="B8" s="9">
        <v>2</v>
      </c>
      <c r="C8" s="94">
        <v>3</v>
      </c>
      <c r="D8" s="95">
        <v>4</v>
      </c>
      <c r="E8" s="152">
        <v>5</v>
      </c>
      <c r="F8" s="152">
        <v>6</v>
      </c>
      <c r="G8" s="152">
        <v>7</v>
      </c>
      <c r="H8" s="152">
        <v>8</v>
      </c>
      <c r="I8" s="152">
        <v>9</v>
      </c>
      <c r="J8" s="152">
        <v>10</v>
      </c>
      <c r="K8" s="74">
        <v>11</v>
      </c>
    </row>
    <row r="9" spans="1:11" s="1" customFormat="1" ht="12.75">
      <c r="A9" s="96"/>
      <c r="B9" s="97"/>
      <c r="C9" s="98"/>
      <c r="D9" s="99"/>
      <c r="E9" s="150"/>
      <c r="F9" s="150"/>
      <c r="G9" s="150"/>
      <c r="H9" s="150"/>
      <c r="I9" s="150"/>
      <c r="J9" s="150"/>
      <c r="K9" s="151"/>
    </row>
    <row r="10" spans="1:11" s="7" customFormat="1" ht="12.75">
      <c r="A10" s="100">
        <v>801</v>
      </c>
      <c r="B10" s="101"/>
      <c r="C10" s="114" t="s">
        <v>10</v>
      </c>
      <c r="D10" s="102">
        <f aca="true" t="shared" si="0" ref="D10:K10">SUM(D12:D12)</f>
        <v>10370</v>
      </c>
      <c r="E10" s="103">
        <f t="shared" si="0"/>
        <v>0</v>
      </c>
      <c r="F10" s="103">
        <f t="shared" si="0"/>
        <v>0</v>
      </c>
      <c r="G10" s="103">
        <f t="shared" si="0"/>
        <v>10370</v>
      </c>
      <c r="H10" s="103">
        <f t="shared" si="0"/>
        <v>0</v>
      </c>
      <c r="I10" s="103">
        <f t="shared" si="0"/>
        <v>0</v>
      </c>
      <c r="J10" s="103">
        <f t="shared" si="0"/>
        <v>0</v>
      </c>
      <c r="K10" s="115">
        <f t="shared" si="0"/>
        <v>0</v>
      </c>
    </row>
    <row r="11" spans="1:11" s="1" customFormat="1" ht="12.75">
      <c r="A11" s="104"/>
      <c r="B11" s="105"/>
      <c r="C11" s="106"/>
      <c r="D11" s="112"/>
      <c r="E11" s="107"/>
      <c r="F11" s="107"/>
      <c r="G11" s="107"/>
      <c r="H11" s="107"/>
      <c r="I11" s="107"/>
      <c r="J11" s="107"/>
      <c r="K11" s="108"/>
    </row>
    <row r="12" spans="1:11" s="1" customFormat="1" ht="12.75">
      <c r="A12" s="12"/>
      <c r="B12" s="10">
        <v>80110</v>
      </c>
      <c r="C12" s="109" t="s">
        <v>30</v>
      </c>
      <c r="D12" s="113">
        <f>SUM(E12:K12)</f>
        <v>10370</v>
      </c>
      <c r="E12" s="110">
        <v>0</v>
      </c>
      <c r="F12" s="110">
        <v>0</v>
      </c>
      <c r="G12" s="110">
        <v>10370</v>
      </c>
      <c r="H12" s="110">
        <v>0</v>
      </c>
      <c r="I12" s="110">
        <v>0</v>
      </c>
      <c r="J12" s="110">
        <v>0</v>
      </c>
      <c r="K12" s="111">
        <v>0</v>
      </c>
    </row>
    <row r="13" spans="1:11" s="1" customFormat="1" ht="12.75">
      <c r="A13" s="104"/>
      <c r="B13" s="105"/>
      <c r="C13" s="106"/>
      <c r="D13" s="112"/>
      <c r="E13" s="107"/>
      <c r="F13" s="107"/>
      <c r="G13" s="107"/>
      <c r="H13" s="107"/>
      <c r="I13" s="107"/>
      <c r="J13" s="107"/>
      <c r="K13" s="108"/>
    </row>
    <row r="14" spans="1:11" s="7" customFormat="1" ht="12.75">
      <c r="A14" s="100">
        <v>852</v>
      </c>
      <c r="B14" s="101"/>
      <c r="C14" s="114" t="s">
        <v>121</v>
      </c>
      <c r="D14" s="102">
        <f aca="true" t="shared" si="1" ref="D14:K14">SUM(D16:D16)</f>
        <v>25000</v>
      </c>
      <c r="E14" s="103">
        <f t="shared" si="1"/>
        <v>0</v>
      </c>
      <c r="F14" s="103">
        <f t="shared" si="1"/>
        <v>0</v>
      </c>
      <c r="G14" s="103">
        <f t="shared" si="1"/>
        <v>25000</v>
      </c>
      <c r="H14" s="103">
        <f t="shared" si="1"/>
        <v>0</v>
      </c>
      <c r="I14" s="103">
        <f t="shared" si="1"/>
        <v>0</v>
      </c>
      <c r="J14" s="103">
        <f t="shared" si="1"/>
        <v>0</v>
      </c>
      <c r="K14" s="115">
        <f t="shared" si="1"/>
        <v>0</v>
      </c>
    </row>
    <row r="15" spans="1:11" s="1" customFormat="1" ht="12.75">
      <c r="A15" s="104"/>
      <c r="B15" s="105"/>
      <c r="C15" s="106"/>
      <c r="D15" s="112"/>
      <c r="E15" s="107"/>
      <c r="F15" s="107"/>
      <c r="G15" s="107"/>
      <c r="H15" s="107"/>
      <c r="I15" s="107"/>
      <c r="J15" s="107"/>
      <c r="K15" s="108"/>
    </row>
    <row r="16" spans="1:11" s="1" customFormat="1" ht="13.5" thickBot="1">
      <c r="A16" s="13"/>
      <c r="B16" s="10">
        <v>85295</v>
      </c>
      <c r="C16" s="109" t="s">
        <v>104</v>
      </c>
      <c r="D16" s="113">
        <f>SUM(E16:K16)</f>
        <v>25000</v>
      </c>
      <c r="E16" s="110">
        <v>0</v>
      </c>
      <c r="F16" s="110">
        <v>0</v>
      </c>
      <c r="G16" s="110">
        <v>25000</v>
      </c>
      <c r="H16" s="110">
        <v>0</v>
      </c>
      <c r="I16" s="110">
        <v>0</v>
      </c>
      <c r="J16" s="110">
        <v>0</v>
      </c>
      <c r="K16" s="111">
        <v>0</v>
      </c>
    </row>
    <row r="17" spans="1:11" s="6" customFormat="1" ht="30" customHeight="1" thickBot="1">
      <c r="A17" s="401" t="s">
        <v>5</v>
      </c>
      <c r="B17" s="402"/>
      <c r="C17" s="403"/>
      <c r="D17" s="15">
        <f aca="true" t="shared" si="2" ref="D17:K17">SUM(D10+D14)</f>
        <v>35370</v>
      </c>
      <c r="E17" s="116">
        <f t="shared" si="2"/>
        <v>0</v>
      </c>
      <c r="F17" s="116">
        <f t="shared" si="2"/>
        <v>0</v>
      </c>
      <c r="G17" s="116">
        <f t="shared" si="2"/>
        <v>35370</v>
      </c>
      <c r="H17" s="116">
        <f t="shared" si="2"/>
        <v>0</v>
      </c>
      <c r="I17" s="116">
        <f t="shared" si="2"/>
        <v>0</v>
      </c>
      <c r="J17" s="116">
        <f t="shared" si="2"/>
        <v>0</v>
      </c>
      <c r="K17" s="88">
        <f t="shared" si="2"/>
        <v>0</v>
      </c>
    </row>
    <row r="18" spans="1:11" s="257" customFormat="1" ht="12.75">
      <c r="A18" s="255"/>
      <c r="B18" s="255"/>
      <c r="C18" s="255"/>
      <c r="D18" s="256"/>
      <c r="E18" s="256"/>
      <c r="F18" s="256"/>
      <c r="G18" s="256"/>
      <c r="H18" s="256"/>
      <c r="I18" s="256"/>
      <c r="J18" s="256"/>
      <c r="K18" s="256"/>
    </row>
    <row r="19" spans="4:11" s="257" customFormat="1" ht="13.5" thickBot="1">
      <c r="D19" s="258"/>
      <c r="E19" s="258"/>
      <c r="F19" s="258"/>
      <c r="G19" s="258"/>
      <c r="H19" s="258"/>
      <c r="I19" s="258"/>
      <c r="J19" s="258"/>
      <c r="K19" s="5" t="s">
        <v>6</v>
      </c>
    </row>
    <row r="20" spans="1:11" s="1" customFormat="1" ht="12.75">
      <c r="A20" s="397" t="s">
        <v>0</v>
      </c>
      <c r="B20" s="398" t="s">
        <v>1</v>
      </c>
      <c r="C20" s="398" t="s">
        <v>2</v>
      </c>
      <c r="D20" s="379" t="s">
        <v>4</v>
      </c>
      <c r="E20" s="380"/>
      <c r="F20" s="380"/>
      <c r="G20" s="380"/>
      <c r="H20" s="380"/>
      <c r="I20" s="381"/>
      <c r="J20" s="381"/>
      <c r="K20" s="382"/>
    </row>
    <row r="21" spans="1:11" s="1" customFormat="1" ht="12.75">
      <c r="A21" s="384"/>
      <c r="B21" s="399"/>
      <c r="C21" s="399"/>
      <c r="D21" s="383" t="s">
        <v>9</v>
      </c>
      <c r="E21" s="386" t="s">
        <v>14</v>
      </c>
      <c r="F21" s="386"/>
      <c r="G21" s="386"/>
      <c r="H21" s="386"/>
      <c r="I21" s="386"/>
      <c r="J21" s="386"/>
      <c r="K21" s="387"/>
    </row>
    <row r="22" spans="1:11" s="1" customFormat="1" ht="27.75" customHeight="1">
      <c r="A22" s="384"/>
      <c r="B22" s="399"/>
      <c r="C22" s="399"/>
      <c r="D22" s="384"/>
      <c r="E22" s="388" t="s">
        <v>24</v>
      </c>
      <c r="F22" s="388"/>
      <c r="G22" s="388" t="s">
        <v>25</v>
      </c>
      <c r="H22" s="388" t="s">
        <v>26</v>
      </c>
      <c r="I22" s="389" t="s">
        <v>27</v>
      </c>
      <c r="J22" s="390" t="s">
        <v>20</v>
      </c>
      <c r="K22" s="392" t="s">
        <v>21</v>
      </c>
    </row>
    <row r="23" spans="1:11" s="1" customFormat="1" ht="117" customHeight="1">
      <c r="A23" s="385"/>
      <c r="B23" s="400"/>
      <c r="C23" s="400"/>
      <c r="D23" s="385"/>
      <c r="E23" s="148" t="s">
        <v>28</v>
      </c>
      <c r="F23" s="148" t="s">
        <v>29</v>
      </c>
      <c r="G23" s="388"/>
      <c r="H23" s="388"/>
      <c r="I23" s="389"/>
      <c r="J23" s="391"/>
      <c r="K23" s="392"/>
    </row>
    <row r="24" spans="1:11" s="3" customFormat="1" ht="12" thickBot="1">
      <c r="A24" s="8">
        <v>1</v>
      </c>
      <c r="B24" s="9">
        <v>2</v>
      </c>
      <c r="C24" s="94">
        <v>3</v>
      </c>
      <c r="D24" s="95">
        <v>4</v>
      </c>
      <c r="E24" s="152">
        <v>5</v>
      </c>
      <c r="F24" s="152">
        <v>6</v>
      </c>
      <c r="G24" s="152">
        <v>7</v>
      </c>
      <c r="H24" s="152">
        <v>8</v>
      </c>
      <c r="I24" s="152">
        <v>9</v>
      </c>
      <c r="J24" s="152">
        <v>10</v>
      </c>
      <c r="K24" s="74">
        <v>11</v>
      </c>
    </row>
    <row r="25" spans="1:11" s="1" customFormat="1" ht="12.75">
      <c r="A25" s="96"/>
      <c r="B25" s="97"/>
      <c r="C25" s="98"/>
      <c r="D25" s="99"/>
      <c r="E25" s="150"/>
      <c r="F25" s="150"/>
      <c r="G25" s="150"/>
      <c r="H25" s="150"/>
      <c r="I25" s="150"/>
      <c r="J25" s="150"/>
      <c r="K25" s="151"/>
    </row>
    <row r="26" spans="1:11" s="7" customFormat="1" ht="12.75">
      <c r="A26" s="100">
        <v>750</v>
      </c>
      <c r="B26" s="101"/>
      <c r="C26" s="114" t="s">
        <v>17</v>
      </c>
      <c r="D26" s="102">
        <f aca="true" t="shared" si="3" ref="D26:K26">SUM(D28:D28)</f>
        <v>36300</v>
      </c>
      <c r="E26" s="103">
        <f t="shared" si="3"/>
        <v>0</v>
      </c>
      <c r="F26" s="103">
        <f t="shared" si="3"/>
        <v>36300</v>
      </c>
      <c r="G26" s="103">
        <f t="shared" si="3"/>
        <v>0</v>
      </c>
      <c r="H26" s="103">
        <f t="shared" si="3"/>
        <v>0</v>
      </c>
      <c r="I26" s="103">
        <f t="shared" si="3"/>
        <v>0</v>
      </c>
      <c r="J26" s="103">
        <f t="shared" si="3"/>
        <v>0</v>
      </c>
      <c r="K26" s="115">
        <f t="shared" si="3"/>
        <v>0</v>
      </c>
    </row>
    <row r="27" spans="1:11" s="1" customFormat="1" ht="12.75">
      <c r="A27" s="104"/>
      <c r="B27" s="105"/>
      <c r="C27" s="106"/>
      <c r="D27" s="112"/>
      <c r="E27" s="107"/>
      <c r="F27" s="107"/>
      <c r="G27" s="107"/>
      <c r="H27" s="107"/>
      <c r="I27" s="107"/>
      <c r="J27" s="107"/>
      <c r="K27" s="108"/>
    </row>
    <row r="28" spans="1:11" s="1" customFormat="1" ht="12.75">
      <c r="A28" s="12"/>
      <c r="B28" s="10">
        <v>75095</v>
      </c>
      <c r="C28" s="109" t="s">
        <v>104</v>
      </c>
      <c r="D28" s="113">
        <f>SUM(E28:K28)</f>
        <v>36300</v>
      </c>
      <c r="E28" s="110"/>
      <c r="F28" s="110">
        <v>36300</v>
      </c>
      <c r="G28" s="110"/>
      <c r="H28" s="110"/>
      <c r="I28" s="110">
        <v>0</v>
      </c>
      <c r="J28" s="110">
        <v>0</v>
      </c>
      <c r="K28" s="111">
        <v>0</v>
      </c>
    </row>
    <row r="29" spans="1:11" s="1" customFormat="1" ht="12.75">
      <c r="A29" s="104"/>
      <c r="B29" s="105"/>
      <c r="C29" s="106"/>
      <c r="D29" s="112"/>
      <c r="E29" s="107"/>
      <c r="F29" s="107"/>
      <c r="G29" s="107"/>
      <c r="H29" s="107"/>
      <c r="I29" s="107"/>
      <c r="J29" s="107"/>
      <c r="K29" s="108"/>
    </row>
    <row r="30" spans="1:11" s="7" customFormat="1" ht="12.75">
      <c r="A30" s="100">
        <v>852</v>
      </c>
      <c r="B30" s="101"/>
      <c r="C30" s="114" t="s">
        <v>121</v>
      </c>
      <c r="D30" s="102">
        <f aca="true" t="shared" si="4" ref="D30:K30">SUM(D32:D32)</f>
        <v>25000</v>
      </c>
      <c r="E30" s="103">
        <f t="shared" si="4"/>
        <v>0</v>
      </c>
      <c r="F30" s="103">
        <f t="shared" si="4"/>
        <v>25000</v>
      </c>
      <c r="G30" s="103">
        <f t="shared" si="4"/>
        <v>0</v>
      </c>
      <c r="H30" s="103">
        <f t="shared" si="4"/>
        <v>0</v>
      </c>
      <c r="I30" s="103">
        <f t="shared" si="4"/>
        <v>0</v>
      </c>
      <c r="J30" s="103">
        <f t="shared" si="4"/>
        <v>0</v>
      </c>
      <c r="K30" s="115">
        <f t="shared" si="4"/>
        <v>0</v>
      </c>
    </row>
    <row r="31" spans="1:11" s="1" customFormat="1" ht="12.75">
      <c r="A31" s="104"/>
      <c r="B31" s="105"/>
      <c r="C31" s="106"/>
      <c r="D31" s="112"/>
      <c r="E31" s="107"/>
      <c r="F31" s="107"/>
      <c r="G31" s="107"/>
      <c r="H31" s="107"/>
      <c r="I31" s="107"/>
      <c r="J31" s="107"/>
      <c r="K31" s="108"/>
    </row>
    <row r="32" spans="1:11" s="1" customFormat="1" ht="13.5" thickBot="1">
      <c r="A32" s="347"/>
      <c r="B32" s="348">
        <v>85295</v>
      </c>
      <c r="C32" s="349" t="s">
        <v>104</v>
      </c>
      <c r="D32" s="350">
        <f>SUM(E32:K32)</f>
        <v>25000</v>
      </c>
      <c r="E32" s="351"/>
      <c r="F32" s="351">
        <v>25000</v>
      </c>
      <c r="G32" s="351"/>
      <c r="H32" s="351"/>
      <c r="I32" s="351">
        <v>0</v>
      </c>
      <c r="J32" s="351">
        <v>0</v>
      </c>
      <c r="K32" s="352">
        <v>0</v>
      </c>
    </row>
    <row r="33" spans="1:11" s="3" customFormat="1" ht="12" thickBot="1">
      <c r="A33" s="341">
        <v>1</v>
      </c>
      <c r="B33" s="342">
        <v>2</v>
      </c>
      <c r="C33" s="343">
        <v>3</v>
      </c>
      <c r="D33" s="344">
        <v>4</v>
      </c>
      <c r="E33" s="345">
        <v>5</v>
      </c>
      <c r="F33" s="345">
        <v>6</v>
      </c>
      <c r="G33" s="345">
        <v>7</v>
      </c>
      <c r="H33" s="345">
        <v>8</v>
      </c>
      <c r="I33" s="345">
        <v>9</v>
      </c>
      <c r="J33" s="345">
        <v>10</v>
      </c>
      <c r="K33" s="346">
        <v>11</v>
      </c>
    </row>
    <row r="34" spans="1:11" s="1" customFormat="1" ht="12.75">
      <c r="A34" s="13"/>
      <c r="B34" s="105"/>
      <c r="C34" s="106"/>
      <c r="D34" s="112"/>
      <c r="E34" s="107"/>
      <c r="F34" s="107"/>
      <c r="G34" s="107"/>
      <c r="H34" s="107"/>
      <c r="I34" s="107"/>
      <c r="J34" s="107"/>
      <c r="K34" s="108"/>
    </row>
    <row r="35" spans="1:11" s="259" customFormat="1" ht="25.5">
      <c r="A35" s="260">
        <v>900</v>
      </c>
      <c r="B35" s="264"/>
      <c r="C35" s="265" t="s">
        <v>95</v>
      </c>
      <c r="D35" s="266">
        <f aca="true" t="shared" si="5" ref="D35:K35">SUM(D37:D45)</f>
        <v>3348715</v>
      </c>
      <c r="E35" s="267">
        <f t="shared" si="5"/>
        <v>3000</v>
      </c>
      <c r="F35" s="267">
        <f t="shared" si="5"/>
        <v>553000</v>
      </c>
      <c r="G35" s="267">
        <f t="shared" si="5"/>
        <v>2792715</v>
      </c>
      <c r="H35" s="267">
        <f t="shared" si="5"/>
        <v>0</v>
      </c>
      <c r="I35" s="267">
        <f t="shared" si="5"/>
        <v>0</v>
      </c>
      <c r="J35" s="267">
        <f t="shared" si="5"/>
        <v>0</v>
      </c>
      <c r="K35" s="268">
        <f t="shared" si="5"/>
        <v>0</v>
      </c>
    </row>
    <row r="36" spans="1:11" s="1" customFormat="1" ht="12.75">
      <c r="A36" s="13"/>
      <c r="B36" s="105"/>
      <c r="C36" s="106"/>
      <c r="D36" s="112"/>
      <c r="E36" s="107"/>
      <c r="F36" s="107"/>
      <c r="G36" s="107"/>
      <c r="H36" s="107"/>
      <c r="I36" s="107"/>
      <c r="J36" s="107"/>
      <c r="K36" s="108"/>
    </row>
    <row r="37" spans="1:11" s="1" customFormat="1" ht="12.75">
      <c r="A37" s="13"/>
      <c r="B37" s="10">
        <v>90001</v>
      </c>
      <c r="C37" s="109" t="s">
        <v>99</v>
      </c>
      <c r="D37" s="113">
        <f>SUM(E37:K37)</f>
        <v>250000</v>
      </c>
      <c r="E37" s="110">
        <v>0</v>
      </c>
      <c r="F37" s="110">
        <v>250000</v>
      </c>
      <c r="G37" s="110">
        <v>0</v>
      </c>
      <c r="H37" s="110">
        <v>0</v>
      </c>
      <c r="I37" s="110">
        <v>0</v>
      </c>
      <c r="J37" s="110">
        <v>0</v>
      </c>
      <c r="K37" s="111">
        <v>0</v>
      </c>
    </row>
    <row r="38" spans="1:11" s="1" customFormat="1" ht="12.75">
      <c r="A38" s="13"/>
      <c r="B38" s="105"/>
      <c r="C38" s="106"/>
      <c r="D38" s="112"/>
      <c r="E38" s="107"/>
      <c r="F38" s="107"/>
      <c r="G38" s="107"/>
      <c r="H38" s="107"/>
      <c r="I38" s="107"/>
      <c r="J38" s="107"/>
      <c r="K38" s="108"/>
    </row>
    <row r="39" spans="1:11" s="1" customFormat="1" ht="12.75">
      <c r="A39" s="13"/>
      <c r="B39" s="10">
        <v>90002</v>
      </c>
      <c r="C39" s="109" t="s">
        <v>107</v>
      </c>
      <c r="D39" s="113">
        <f>SUM(E39:K39)</f>
        <v>58000</v>
      </c>
      <c r="E39" s="110">
        <v>0</v>
      </c>
      <c r="F39" s="110">
        <v>58000</v>
      </c>
      <c r="G39" s="110"/>
      <c r="H39" s="110">
        <v>0</v>
      </c>
      <c r="I39" s="110">
        <v>0</v>
      </c>
      <c r="J39" s="110">
        <v>0</v>
      </c>
      <c r="K39" s="111">
        <v>0</v>
      </c>
    </row>
    <row r="40" spans="1:11" s="1" customFormat="1" ht="12.75">
      <c r="A40" s="13"/>
      <c r="B40" s="105"/>
      <c r="C40" s="106"/>
      <c r="D40" s="112"/>
      <c r="E40" s="107"/>
      <c r="F40" s="107"/>
      <c r="G40" s="107"/>
      <c r="H40" s="107"/>
      <c r="I40" s="107"/>
      <c r="J40" s="107"/>
      <c r="K40" s="108"/>
    </row>
    <row r="41" spans="1:11" s="1" customFormat="1" ht="12.75">
      <c r="A41" s="13"/>
      <c r="B41" s="10">
        <v>90004</v>
      </c>
      <c r="C41" s="109" t="s">
        <v>100</v>
      </c>
      <c r="D41" s="113">
        <f>SUM(E41:K41)</f>
        <v>85000</v>
      </c>
      <c r="E41" s="110">
        <v>0</v>
      </c>
      <c r="F41" s="110">
        <v>85000</v>
      </c>
      <c r="G41" s="110"/>
      <c r="H41" s="110">
        <v>0</v>
      </c>
      <c r="I41" s="110">
        <v>0</v>
      </c>
      <c r="J41" s="110">
        <v>0</v>
      </c>
      <c r="K41" s="111">
        <v>0</v>
      </c>
    </row>
    <row r="42" spans="1:11" s="1" customFormat="1" ht="12.75">
      <c r="A42" s="13"/>
      <c r="B42" s="97"/>
      <c r="C42" s="98"/>
      <c r="D42" s="99"/>
      <c r="E42" s="269"/>
      <c r="F42" s="269"/>
      <c r="G42" s="269"/>
      <c r="H42" s="269"/>
      <c r="I42" s="269"/>
      <c r="J42" s="269"/>
      <c r="K42" s="270"/>
    </row>
    <row r="43" spans="1:11" s="1" customFormat="1" ht="12.75">
      <c r="A43" s="13"/>
      <c r="B43" s="10">
        <v>90011</v>
      </c>
      <c r="C43" s="109" t="s">
        <v>101</v>
      </c>
      <c r="D43" s="113">
        <f>SUM(E43:K43)</f>
        <v>2762715</v>
      </c>
      <c r="E43" s="110">
        <v>0</v>
      </c>
      <c r="F43" s="110">
        <v>0</v>
      </c>
      <c r="G43" s="110">
        <v>2762715</v>
      </c>
      <c r="H43" s="110">
        <v>0</v>
      </c>
      <c r="I43" s="110">
        <v>0</v>
      </c>
      <c r="J43" s="110">
        <v>0</v>
      </c>
      <c r="K43" s="111"/>
    </row>
    <row r="44" spans="1:11" s="1" customFormat="1" ht="12.75">
      <c r="A44" s="13"/>
      <c r="B44" s="105"/>
      <c r="C44" s="106"/>
      <c r="D44" s="112"/>
      <c r="E44" s="107"/>
      <c r="F44" s="107"/>
      <c r="G44" s="107"/>
      <c r="H44" s="107"/>
      <c r="I44" s="107"/>
      <c r="J44" s="107"/>
      <c r="K44" s="108"/>
    </row>
    <row r="45" spans="1:11" s="1" customFormat="1" ht="13.5" thickBot="1">
      <c r="A45" s="13"/>
      <c r="B45" s="105">
        <v>90095</v>
      </c>
      <c r="C45" s="106" t="s">
        <v>104</v>
      </c>
      <c r="D45" s="113">
        <f>SUM(E45:K45)</f>
        <v>193000</v>
      </c>
      <c r="E45" s="107">
        <v>3000</v>
      </c>
      <c r="F45" s="107">
        <v>160000</v>
      </c>
      <c r="G45" s="107">
        <v>30000</v>
      </c>
      <c r="H45" s="107">
        <v>0</v>
      </c>
      <c r="I45" s="107">
        <v>0</v>
      </c>
      <c r="J45" s="107">
        <v>0</v>
      </c>
      <c r="K45" s="108"/>
    </row>
    <row r="46" spans="1:11" s="6" customFormat="1" ht="30" customHeight="1" thickBot="1">
      <c r="A46" s="393" t="s">
        <v>5</v>
      </c>
      <c r="B46" s="394"/>
      <c r="C46" s="395"/>
      <c r="D46" s="15">
        <f aca="true" t="shared" si="6" ref="D46:K46">SUM(D26+D30+D35)</f>
        <v>3410015</v>
      </c>
      <c r="E46" s="116">
        <f t="shared" si="6"/>
        <v>3000</v>
      </c>
      <c r="F46" s="116">
        <f t="shared" si="6"/>
        <v>614300</v>
      </c>
      <c r="G46" s="116">
        <f t="shared" si="6"/>
        <v>2792715</v>
      </c>
      <c r="H46" s="116">
        <f t="shared" si="6"/>
        <v>0</v>
      </c>
      <c r="I46" s="116">
        <f t="shared" si="6"/>
        <v>0</v>
      </c>
      <c r="J46" s="116">
        <f t="shared" si="6"/>
        <v>0</v>
      </c>
      <c r="K46" s="88">
        <f t="shared" si="6"/>
        <v>0</v>
      </c>
    </row>
    <row r="49" spans="10:11" ht="12.75">
      <c r="J49" s="118"/>
      <c r="K49" s="14"/>
    </row>
    <row r="50" spans="4:11" ht="12.75">
      <c r="D50" s="274"/>
      <c r="K50" s="119"/>
    </row>
    <row r="51" ht="12.75">
      <c r="K51" s="119"/>
    </row>
    <row r="52" spans="3:11" ht="12.75">
      <c r="C52" s="119"/>
      <c r="D52" s="120"/>
      <c r="E52" s="120"/>
      <c r="F52" s="120"/>
      <c r="G52" s="120"/>
      <c r="H52" s="120"/>
      <c r="I52" s="118"/>
      <c r="K52" s="119"/>
    </row>
    <row r="53" spans="3:11" ht="12.75">
      <c r="C53" s="119"/>
      <c r="D53" s="120"/>
      <c r="E53" s="120"/>
      <c r="F53" s="120"/>
      <c r="G53" s="120"/>
      <c r="H53" s="120"/>
      <c r="I53" s="118"/>
      <c r="K53" s="119"/>
    </row>
    <row r="54" spans="3:11" ht="12.75">
      <c r="C54" s="119"/>
      <c r="D54" s="120"/>
      <c r="E54" s="120"/>
      <c r="F54" s="120"/>
      <c r="G54" s="120"/>
      <c r="H54" s="120"/>
      <c r="K54" s="119"/>
    </row>
    <row r="55" spans="3:11" ht="12.75">
      <c r="C55" s="119"/>
      <c r="D55" s="120"/>
      <c r="E55" s="120"/>
      <c r="F55" s="120"/>
      <c r="G55" s="120"/>
      <c r="H55" s="120"/>
      <c r="K55" s="119"/>
    </row>
    <row r="56" spans="3:11" ht="12.75">
      <c r="C56" s="119"/>
      <c r="D56" s="120"/>
      <c r="E56" s="120"/>
      <c r="F56" s="120"/>
      <c r="G56" s="120"/>
      <c r="H56" s="120"/>
      <c r="K56" s="119"/>
    </row>
    <row r="57" spans="3:8" ht="12.75">
      <c r="C57" s="119"/>
      <c r="D57" s="119"/>
      <c r="E57" s="119"/>
      <c r="F57" s="119"/>
      <c r="G57" s="119"/>
      <c r="H57" s="119"/>
    </row>
    <row r="58" spans="3:11" ht="12.75">
      <c r="C58" s="119"/>
      <c r="D58" s="14"/>
      <c r="E58" s="14"/>
      <c r="F58" s="14"/>
      <c r="G58" s="14"/>
      <c r="H58" s="14"/>
      <c r="K58" s="149"/>
    </row>
    <row r="59" ht="12.75">
      <c r="J59" s="118"/>
    </row>
  </sheetData>
  <sheetProtection/>
  <mergeCells count="28">
    <mergeCell ref="A17:C17"/>
    <mergeCell ref="D5:D7"/>
    <mergeCell ref="E5:K5"/>
    <mergeCell ref="E6:F6"/>
    <mergeCell ref="G6:G7"/>
    <mergeCell ref="H6:H7"/>
    <mergeCell ref="I6:I7"/>
    <mergeCell ref="J6:J7"/>
    <mergeCell ref="K6:K7"/>
    <mergeCell ref="A46:C46"/>
    <mergeCell ref="J1:K1"/>
    <mergeCell ref="A2:K2"/>
    <mergeCell ref="A20:A23"/>
    <mergeCell ref="B20:B23"/>
    <mergeCell ref="C20:C23"/>
    <mergeCell ref="A4:A7"/>
    <mergeCell ref="B4:B7"/>
    <mergeCell ref="C4:C7"/>
    <mergeCell ref="D4:K4"/>
    <mergeCell ref="D20:K20"/>
    <mergeCell ref="D21:D23"/>
    <mergeCell ref="E21:K21"/>
    <mergeCell ref="E22:F22"/>
    <mergeCell ref="G22:G23"/>
    <mergeCell ref="H22:H23"/>
    <mergeCell ref="I22:I23"/>
    <mergeCell ref="J22:J23"/>
    <mergeCell ref="K22:K2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E30"/>
  <sheetViews>
    <sheetView showGridLines="0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2" width="9.28125" style="35" bestFit="1" customWidth="1"/>
    <col min="3" max="3" width="49.57421875" style="35" bestFit="1" customWidth="1"/>
    <col min="4" max="5" width="24.28125" style="35" customWidth="1"/>
    <col min="6" max="16384" width="9.140625" style="35" customWidth="1"/>
  </cols>
  <sheetData>
    <row r="1" spans="1:5" s="1" customFormat="1" ht="60" customHeight="1">
      <c r="A1" s="2"/>
      <c r="B1" s="2"/>
      <c r="C1" s="2"/>
      <c r="E1" s="71" t="s">
        <v>125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367" t="s">
        <v>18</v>
      </c>
      <c r="B4" s="367"/>
      <c r="C4" s="367"/>
      <c r="D4" s="367"/>
      <c r="E4" s="367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397" t="s">
        <v>0</v>
      </c>
      <c r="B6" s="398" t="s">
        <v>1</v>
      </c>
      <c r="C6" s="407" t="s">
        <v>2</v>
      </c>
      <c r="D6" s="410" t="s">
        <v>3</v>
      </c>
      <c r="E6" s="404" t="s">
        <v>4</v>
      </c>
    </row>
    <row r="7" spans="1:5" s="1" customFormat="1" ht="12.75">
      <c r="A7" s="384"/>
      <c r="B7" s="399"/>
      <c r="C7" s="408"/>
      <c r="D7" s="411"/>
      <c r="E7" s="405"/>
    </row>
    <row r="8" spans="1:5" s="1" customFormat="1" ht="59.25" customHeight="1">
      <c r="A8" s="385"/>
      <c r="B8" s="400"/>
      <c r="C8" s="409"/>
      <c r="D8" s="412"/>
      <c r="E8" s="406"/>
    </row>
    <row r="9" spans="1:5" s="3" customFormat="1" ht="12" thickBot="1">
      <c r="A9" s="8">
        <v>1</v>
      </c>
      <c r="B9" s="9">
        <v>2</v>
      </c>
      <c r="C9" s="72">
        <v>3</v>
      </c>
      <c r="D9" s="73">
        <v>4</v>
      </c>
      <c r="E9" s="74">
        <v>5</v>
      </c>
    </row>
    <row r="10" spans="1:5" s="1" customFormat="1" ht="12.75">
      <c r="A10" s="13"/>
      <c r="B10" s="75"/>
      <c r="C10" s="76"/>
      <c r="D10" s="77"/>
      <c r="E10" s="78"/>
    </row>
    <row r="11" spans="1:5" s="7" customFormat="1" ht="25.5">
      <c r="A11" s="79">
        <v>400</v>
      </c>
      <c r="B11" s="80"/>
      <c r="C11" s="81" t="s">
        <v>102</v>
      </c>
      <c r="D11" s="82">
        <f>SUM(D13)</f>
        <v>0</v>
      </c>
      <c r="E11" s="83">
        <f>SUM(E13)</f>
        <v>432078</v>
      </c>
    </row>
    <row r="12" spans="1:5" s="1" customFormat="1" ht="12.75">
      <c r="A12" s="13"/>
      <c r="B12" s="75"/>
      <c r="C12" s="76"/>
      <c r="D12" s="84"/>
      <c r="E12" s="85"/>
    </row>
    <row r="13" spans="1:5" s="1" customFormat="1" ht="12.75">
      <c r="A13" s="12"/>
      <c r="B13" s="10">
        <v>40002</v>
      </c>
      <c r="C13" s="38" t="s">
        <v>103</v>
      </c>
      <c r="D13" s="86">
        <v>0</v>
      </c>
      <c r="E13" s="87">
        <v>432078</v>
      </c>
    </row>
    <row r="14" spans="1:5" s="1" customFormat="1" ht="12.75">
      <c r="A14" s="13"/>
      <c r="B14" s="105"/>
      <c r="C14" s="261"/>
      <c r="D14" s="262"/>
      <c r="E14" s="263"/>
    </row>
    <row r="15" spans="1:5" s="7" customFormat="1" ht="12.75">
      <c r="A15" s="79">
        <v>801</v>
      </c>
      <c r="B15" s="80"/>
      <c r="C15" s="81" t="s">
        <v>10</v>
      </c>
      <c r="D15" s="82">
        <f>SUM(D17)</f>
        <v>0</v>
      </c>
      <c r="E15" s="83">
        <f>SUM(E17)</f>
        <v>10370</v>
      </c>
    </row>
    <row r="16" spans="1:5" s="1" customFormat="1" ht="12.75">
      <c r="A16" s="13"/>
      <c r="B16" s="75"/>
      <c r="C16" s="76"/>
      <c r="D16" s="84"/>
      <c r="E16" s="85"/>
    </row>
    <row r="17" spans="1:5" s="1" customFormat="1" ht="12.75">
      <c r="A17" s="12"/>
      <c r="B17" s="10">
        <v>80110</v>
      </c>
      <c r="C17" s="38" t="s">
        <v>105</v>
      </c>
      <c r="D17" s="86">
        <v>0</v>
      </c>
      <c r="E17" s="87">
        <v>10370</v>
      </c>
    </row>
    <row r="18" spans="1:5" s="1" customFormat="1" ht="12.75">
      <c r="A18" s="13"/>
      <c r="B18" s="105"/>
      <c r="C18" s="261"/>
      <c r="D18" s="262"/>
      <c r="E18" s="263"/>
    </row>
    <row r="19" spans="1:5" s="7" customFormat="1" ht="25.5">
      <c r="A19" s="79">
        <v>900</v>
      </c>
      <c r="B19" s="80"/>
      <c r="C19" s="81" t="s">
        <v>95</v>
      </c>
      <c r="D19" s="82">
        <f>SUM(D21:D23)</f>
        <v>0</v>
      </c>
      <c r="E19" s="83">
        <f>SUM(E21:E23)</f>
        <v>582941</v>
      </c>
    </row>
    <row r="20" spans="1:5" s="1" customFormat="1" ht="12.75">
      <c r="A20" s="13"/>
      <c r="B20" s="75"/>
      <c r="C20" s="76"/>
      <c r="D20" s="84"/>
      <c r="E20" s="85"/>
    </row>
    <row r="21" spans="1:5" s="1" customFormat="1" ht="12.75">
      <c r="A21" s="13"/>
      <c r="B21" s="10">
        <v>90001</v>
      </c>
      <c r="C21" s="38" t="s">
        <v>99</v>
      </c>
      <c r="D21" s="86">
        <v>0</v>
      </c>
      <c r="E21" s="87">
        <v>182941</v>
      </c>
    </row>
    <row r="22" spans="1:5" s="1" customFormat="1" ht="12.75">
      <c r="A22" s="13"/>
      <c r="B22" s="75"/>
      <c r="C22" s="76"/>
      <c r="D22" s="84"/>
      <c r="E22" s="85"/>
    </row>
    <row r="23" spans="1:5" s="1" customFormat="1" ht="13.5" thickBot="1">
      <c r="A23" s="13"/>
      <c r="B23" s="10">
        <v>90013</v>
      </c>
      <c r="C23" s="38" t="s">
        <v>106</v>
      </c>
      <c r="D23" s="86">
        <v>0</v>
      </c>
      <c r="E23" s="87">
        <v>400000</v>
      </c>
    </row>
    <row r="24" spans="1:5" s="6" customFormat="1" ht="30" customHeight="1" thickBot="1">
      <c r="A24" s="393" t="s">
        <v>5</v>
      </c>
      <c r="B24" s="394"/>
      <c r="C24" s="395"/>
      <c r="D24" s="15">
        <f>SUM(D11+D15+D19)</f>
        <v>0</v>
      </c>
      <c r="E24" s="88">
        <f>SUM(E11+E15+E19)</f>
        <v>1025389</v>
      </c>
    </row>
    <row r="26" ht="12.75">
      <c r="D26" s="89"/>
    </row>
    <row r="27" spans="3:4" ht="12.75">
      <c r="C27" s="90"/>
      <c r="D27" s="91"/>
    </row>
    <row r="29" ht="12.75">
      <c r="C29" s="89"/>
    </row>
    <row r="30" ht="12.75">
      <c r="D30" s="14"/>
    </row>
  </sheetData>
  <sheetProtection/>
  <mergeCells count="7">
    <mergeCell ref="E6:E8"/>
    <mergeCell ref="A24:C24"/>
    <mergeCell ref="A4:E4"/>
    <mergeCell ref="A6:A8"/>
    <mergeCell ref="B6:B8"/>
    <mergeCell ref="C6:C8"/>
    <mergeCell ref="D6:D8"/>
  </mergeCells>
  <printOptions horizontalCentered="1"/>
  <pageMargins left="0.3937007874015748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14"/>
  <sheetViews>
    <sheetView showGridLines="0" view="pageBreakPreview" zoomScaleSheetLayoutView="100" zoomScalePageLayoutView="0" workbookViewId="0" topLeftCell="A1">
      <selection activeCell="H1" sqref="H1"/>
    </sheetView>
  </sheetViews>
  <sheetFormatPr defaultColWidth="9.00390625" defaultRowHeight="12.75"/>
  <cols>
    <col min="1" max="1" width="6.00390625" style="121" customWidth="1"/>
    <col min="2" max="2" width="35.7109375" style="121" customWidth="1"/>
    <col min="3" max="4" width="9.421875" style="121" bestFit="1" customWidth="1"/>
    <col min="5" max="7" width="22.00390625" style="121" customWidth="1"/>
    <col min="8" max="8" width="21.8515625" style="121" customWidth="1"/>
    <col min="9" max="16384" width="9.00390625" style="121" customWidth="1"/>
  </cols>
  <sheetData>
    <row r="1" ht="48" customHeight="1">
      <c r="H1" s="122" t="s">
        <v>126</v>
      </c>
    </row>
    <row r="2" spans="1:8" ht="30.75" customHeight="1">
      <c r="A2" s="419" t="s">
        <v>23</v>
      </c>
      <c r="B2" s="419"/>
      <c r="C2" s="419"/>
      <c r="D2" s="419"/>
      <c r="E2" s="419"/>
      <c r="F2" s="419"/>
      <c r="G2" s="419"/>
      <c r="H2" s="419"/>
    </row>
    <row r="3" spans="1:8" ht="14.25" customHeight="1" thickBot="1">
      <c r="A3" s="123"/>
      <c r="H3" s="124" t="s">
        <v>6</v>
      </c>
    </row>
    <row r="4" spans="1:8" ht="24" customHeight="1">
      <c r="A4" s="420" t="s">
        <v>7</v>
      </c>
      <c r="B4" s="422" t="s">
        <v>31</v>
      </c>
      <c r="C4" s="422" t="s">
        <v>0</v>
      </c>
      <c r="D4" s="424" t="s">
        <v>1</v>
      </c>
      <c r="E4" s="422" t="s">
        <v>119</v>
      </c>
      <c r="F4" s="426"/>
      <c r="G4" s="420" t="s">
        <v>110</v>
      </c>
      <c r="H4" s="426"/>
    </row>
    <row r="5" spans="1:8" ht="12.75" customHeight="1">
      <c r="A5" s="421"/>
      <c r="B5" s="423"/>
      <c r="C5" s="423"/>
      <c r="D5" s="425"/>
      <c r="E5" s="125" t="s">
        <v>3</v>
      </c>
      <c r="F5" s="126" t="s">
        <v>4</v>
      </c>
      <c r="G5" s="321" t="s">
        <v>3</v>
      </c>
      <c r="H5" s="126" t="s">
        <v>4</v>
      </c>
    </row>
    <row r="6" spans="1:8" ht="12.75" customHeight="1" thickBot="1">
      <c r="A6" s="127">
        <v>1</v>
      </c>
      <c r="B6" s="128">
        <v>2</v>
      </c>
      <c r="C6" s="128">
        <v>3</v>
      </c>
      <c r="D6" s="129">
        <v>4</v>
      </c>
      <c r="E6" s="128">
        <v>5</v>
      </c>
      <c r="F6" s="130">
        <v>6</v>
      </c>
      <c r="G6" s="127">
        <v>7</v>
      </c>
      <c r="H6" s="130">
        <v>8</v>
      </c>
    </row>
    <row r="7" spans="1:8" ht="12.75" customHeight="1">
      <c r="A7" s="131"/>
      <c r="B7" s="132"/>
      <c r="C7" s="133"/>
      <c r="D7" s="134"/>
      <c r="E7" s="132"/>
      <c r="F7" s="135"/>
      <c r="G7" s="131"/>
      <c r="H7" s="135"/>
    </row>
    <row r="8" spans="1:8" ht="24">
      <c r="A8" s="413" t="s">
        <v>8</v>
      </c>
      <c r="B8" s="136" t="s">
        <v>109</v>
      </c>
      <c r="C8" s="415" t="s">
        <v>22</v>
      </c>
      <c r="D8" s="416"/>
      <c r="E8" s="137">
        <f>SUM(E9)</f>
        <v>10370</v>
      </c>
      <c r="F8" s="138">
        <f>SUM(F9)</f>
        <v>0</v>
      </c>
      <c r="G8" s="322">
        <f>SUM(G9)</f>
        <v>0</v>
      </c>
      <c r="H8" s="138">
        <f>SUM(H9)</f>
        <v>10370</v>
      </c>
    </row>
    <row r="9" spans="1:8" s="144" customFormat="1" ht="13.5" customHeight="1" thickBot="1">
      <c r="A9" s="414"/>
      <c r="B9" s="139"/>
      <c r="C9" s="140">
        <v>801</v>
      </c>
      <c r="D9" s="141">
        <v>80110</v>
      </c>
      <c r="E9" s="142">
        <v>10370</v>
      </c>
      <c r="F9" s="143">
        <v>0</v>
      </c>
      <c r="G9" s="323">
        <v>0</v>
      </c>
      <c r="H9" s="143">
        <v>10370</v>
      </c>
    </row>
    <row r="10" spans="1:8" ht="32.25" customHeight="1" thickBot="1">
      <c r="A10" s="417" t="s">
        <v>5</v>
      </c>
      <c r="B10" s="418"/>
      <c r="C10" s="418"/>
      <c r="D10" s="418"/>
      <c r="E10" s="145">
        <f>SUM(E8)</f>
        <v>10370</v>
      </c>
      <c r="F10" s="146">
        <f>SUM(F8)</f>
        <v>0</v>
      </c>
      <c r="G10" s="324">
        <f>SUM(G8)</f>
        <v>0</v>
      </c>
      <c r="H10" s="146">
        <f>SUM(H8)</f>
        <v>10370</v>
      </c>
    </row>
    <row r="14" ht="12">
      <c r="H14" s="147"/>
    </row>
  </sheetData>
  <sheetProtection/>
  <mergeCells count="10">
    <mergeCell ref="A8:A9"/>
    <mergeCell ref="C8:D8"/>
    <mergeCell ref="A10:D10"/>
    <mergeCell ref="A2:H2"/>
    <mergeCell ref="A4:A5"/>
    <mergeCell ref="B4:B5"/>
    <mergeCell ref="C4:C5"/>
    <mergeCell ref="D4:D5"/>
    <mergeCell ref="G4:H4"/>
    <mergeCell ref="E4:F4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51"/>
  <sheetViews>
    <sheetView showGridLines="0"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5.28125" style="65" customWidth="1"/>
    <col min="2" max="2" width="58.00390625" style="65" customWidth="1"/>
    <col min="3" max="3" width="9.421875" style="65" customWidth="1"/>
    <col min="4" max="4" width="11.140625" style="65" customWidth="1"/>
    <col min="5" max="5" width="19.8515625" style="65" customWidth="1"/>
    <col min="6" max="6" width="19.28125" style="65" customWidth="1"/>
    <col min="7" max="7" width="22.8515625" style="65" customWidth="1"/>
    <col min="8" max="16384" width="9.140625" style="65" customWidth="1"/>
  </cols>
  <sheetData>
    <row r="1" spans="5:7" ht="48" customHeight="1">
      <c r="E1" s="277"/>
      <c r="F1" s="277"/>
      <c r="G1" s="277" t="s">
        <v>127</v>
      </c>
    </row>
    <row r="2" spans="1:7" ht="81.75" customHeight="1">
      <c r="A2" s="429" t="s">
        <v>32</v>
      </c>
      <c r="B2" s="429"/>
      <c r="C2" s="429"/>
      <c r="D2" s="429"/>
      <c r="E2" s="429"/>
      <c r="F2" s="429"/>
      <c r="G2" s="429"/>
    </row>
    <row r="3" spans="1:7" ht="16.5" thickBot="1">
      <c r="A3" s="156"/>
      <c r="B3" s="157"/>
      <c r="C3" s="157"/>
      <c r="D3" s="157"/>
      <c r="E3" s="158"/>
      <c r="F3" s="158"/>
      <c r="G3" s="158" t="s">
        <v>6</v>
      </c>
    </row>
    <row r="4" spans="1:7" ht="15" customHeight="1">
      <c r="A4" s="432" t="s">
        <v>33</v>
      </c>
      <c r="B4" s="434" t="s">
        <v>34</v>
      </c>
      <c r="C4" s="434" t="s">
        <v>0</v>
      </c>
      <c r="D4" s="434" t="s">
        <v>1</v>
      </c>
      <c r="E4" s="430" t="s">
        <v>35</v>
      </c>
      <c r="F4" s="436" t="s">
        <v>122</v>
      </c>
      <c r="G4" s="427" t="s">
        <v>111</v>
      </c>
    </row>
    <row r="5" spans="1:7" ht="15" customHeight="1">
      <c r="A5" s="433"/>
      <c r="B5" s="435"/>
      <c r="C5" s="435"/>
      <c r="D5" s="435"/>
      <c r="E5" s="431"/>
      <c r="F5" s="435"/>
      <c r="G5" s="428"/>
    </row>
    <row r="6" spans="1:7" ht="12.75" thickBot="1">
      <c r="A6" s="159">
        <v>1</v>
      </c>
      <c r="B6" s="160">
        <v>2</v>
      </c>
      <c r="C6" s="160">
        <v>3</v>
      </c>
      <c r="D6" s="160">
        <v>4</v>
      </c>
      <c r="E6" s="160">
        <v>5</v>
      </c>
      <c r="F6" s="275">
        <v>6</v>
      </c>
      <c r="G6" s="276">
        <v>7</v>
      </c>
    </row>
    <row r="7" spans="1:7" ht="14.25">
      <c r="A7" s="161"/>
      <c r="B7" s="162"/>
      <c r="C7" s="163"/>
      <c r="D7" s="164"/>
      <c r="E7" s="278"/>
      <c r="F7" s="289"/>
      <c r="G7" s="299"/>
    </row>
    <row r="8" spans="1:7" ht="15">
      <c r="A8" s="165">
        <v>1</v>
      </c>
      <c r="B8" s="166" t="s">
        <v>36</v>
      </c>
      <c r="C8" s="167">
        <v>630</v>
      </c>
      <c r="D8" s="168">
        <v>63003</v>
      </c>
      <c r="E8" s="279">
        <v>9700</v>
      </c>
      <c r="F8" s="290"/>
      <c r="G8" s="284">
        <f>SUM(E8:F8)</f>
        <v>9700</v>
      </c>
    </row>
    <row r="9" spans="1:7" ht="14.25">
      <c r="A9" s="165"/>
      <c r="B9" s="166"/>
      <c r="C9" s="167"/>
      <c r="D9" s="168"/>
      <c r="E9" s="280"/>
      <c r="F9" s="291"/>
      <c r="G9" s="285"/>
    </row>
    <row r="10" spans="1:7" ht="15">
      <c r="A10" s="161">
        <v>2</v>
      </c>
      <c r="B10" s="166" t="s">
        <v>37</v>
      </c>
      <c r="C10" s="169">
        <v>851</v>
      </c>
      <c r="D10" s="169"/>
      <c r="E10" s="281">
        <f>SUM(E14:E16)</f>
        <v>123650</v>
      </c>
      <c r="F10" s="292">
        <f>SUM(F14:F16)</f>
        <v>0</v>
      </c>
      <c r="G10" s="286">
        <f>SUM(E10:F10)</f>
        <v>123650</v>
      </c>
    </row>
    <row r="11" spans="1:7" ht="14.25">
      <c r="A11" s="161"/>
      <c r="B11" s="166" t="s">
        <v>14</v>
      </c>
      <c r="C11" s="170"/>
      <c r="D11" s="171"/>
      <c r="E11" s="280"/>
      <c r="F11" s="291"/>
      <c r="G11" s="285"/>
    </row>
    <row r="12" spans="1:7" ht="14.25">
      <c r="A12" s="165">
        <v>3</v>
      </c>
      <c r="B12" s="166" t="s">
        <v>38</v>
      </c>
      <c r="C12" s="167"/>
      <c r="D12" s="168"/>
      <c r="E12" s="280"/>
      <c r="F12" s="291"/>
      <c r="G12" s="285"/>
    </row>
    <row r="13" spans="1:7" ht="14.25">
      <c r="A13" s="165"/>
      <c r="B13" s="166" t="s">
        <v>39</v>
      </c>
      <c r="C13" s="167"/>
      <c r="D13" s="168"/>
      <c r="E13" s="280"/>
      <c r="F13" s="291"/>
      <c r="G13" s="285"/>
    </row>
    <row r="14" spans="1:7" ht="14.25">
      <c r="A14" s="165"/>
      <c r="B14" s="166" t="s">
        <v>40</v>
      </c>
      <c r="C14" s="167">
        <v>851</v>
      </c>
      <c r="D14" s="172">
        <v>85154</v>
      </c>
      <c r="E14" s="280">
        <v>20000</v>
      </c>
      <c r="F14" s="291"/>
      <c r="G14" s="285">
        <f>SUM(E14:F14)</f>
        <v>20000</v>
      </c>
    </row>
    <row r="15" spans="1:7" ht="14.25">
      <c r="A15" s="165">
        <v>4</v>
      </c>
      <c r="B15" s="166" t="s">
        <v>41</v>
      </c>
      <c r="C15" s="167">
        <v>851</v>
      </c>
      <c r="D15" s="168">
        <v>85154</v>
      </c>
      <c r="E15" s="280">
        <v>60000</v>
      </c>
      <c r="F15" s="291"/>
      <c r="G15" s="285">
        <f>SUM(E15:F15)</f>
        <v>60000</v>
      </c>
    </row>
    <row r="16" spans="1:7" ht="28.5">
      <c r="A16" s="165">
        <v>5</v>
      </c>
      <c r="B16" s="173" t="s">
        <v>42</v>
      </c>
      <c r="C16" s="169">
        <v>851</v>
      </c>
      <c r="D16" s="169">
        <v>85195</v>
      </c>
      <c r="E16" s="280">
        <v>43650</v>
      </c>
      <c r="F16" s="291"/>
      <c r="G16" s="285">
        <f>SUM(E16:F16)</f>
        <v>43650</v>
      </c>
    </row>
    <row r="17" spans="1:7" ht="14.25">
      <c r="A17" s="165"/>
      <c r="B17" s="166"/>
      <c r="C17" s="169"/>
      <c r="D17" s="169"/>
      <c r="E17" s="280"/>
      <c r="F17" s="291"/>
      <c r="G17" s="285"/>
    </row>
    <row r="18" spans="1:7" ht="15">
      <c r="A18" s="165">
        <v>6</v>
      </c>
      <c r="B18" s="166" t="s">
        <v>43</v>
      </c>
      <c r="C18" s="169">
        <v>852</v>
      </c>
      <c r="D18" s="169"/>
      <c r="E18" s="281">
        <f>SUM(E20:E22)</f>
        <v>227000</v>
      </c>
      <c r="F18" s="292">
        <f>SUM(F20:F22)</f>
        <v>-25000</v>
      </c>
      <c r="G18" s="286">
        <f>SUM(G20:G22)</f>
        <v>202000</v>
      </c>
    </row>
    <row r="19" spans="1:7" ht="15">
      <c r="A19" s="165"/>
      <c r="B19" s="166" t="s">
        <v>14</v>
      </c>
      <c r="C19" s="169"/>
      <c r="D19" s="169"/>
      <c r="E19" s="279"/>
      <c r="F19" s="290"/>
      <c r="G19" s="284"/>
    </row>
    <row r="20" spans="1:7" s="92" customFormat="1" ht="14.25">
      <c r="A20" s="165">
        <v>7</v>
      </c>
      <c r="B20" s="166" t="s">
        <v>44</v>
      </c>
      <c r="C20" s="169">
        <v>852</v>
      </c>
      <c r="D20" s="169">
        <v>85203</v>
      </c>
      <c r="E20" s="280">
        <v>182000</v>
      </c>
      <c r="F20" s="291"/>
      <c r="G20" s="285">
        <f>SUM(E20:F20)</f>
        <v>182000</v>
      </c>
    </row>
    <row r="21" spans="1:7" ht="14.25">
      <c r="A21" s="165">
        <v>8</v>
      </c>
      <c r="B21" s="166" t="s">
        <v>45</v>
      </c>
      <c r="C21" s="169"/>
      <c r="D21" s="169"/>
      <c r="E21" s="280"/>
      <c r="F21" s="291"/>
      <c r="G21" s="285"/>
    </row>
    <row r="22" spans="1:7" ht="14.25">
      <c r="A22" s="165"/>
      <c r="B22" s="166" t="s">
        <v>46</v>
      </c>
      <c r="C22" s="169">
        <v>852</v>
      </c>
      <c r="D22" s="169">
        <v>85295</v>
      </c>
      <c r="E22" s="280">
        <v>45000</v>
      </c>
      <c r="F22" s="291">
        <v>-25000</v>
      </c>
      <c r="G22" s="285">
        <f>SUM(E22:F22)</f>
        <v>20000</v>
      </c>
    </row>
    <row r="23" spans="1:7" ht="14.25">
      <c r="A23" s="165"/>
      <c r="B23" s="166"/>
      <c r="C23" s="169"/>
      <c r="D23" s="169"/>
      <c r="E23" s="280"/>
      <c r="F23" s="291"/>
      <c r="G23" s="285"/>
    </row>
    <row r="24" spans="1:7" ht="15">
      <c r="A24" s="165">
        <v>9</v>
      </c>
      <c r="B24" s="166" t="s">
        <v>47</v>
      </c>
      <c r="C24" s="169">
        <v>853</v>
      </c>
      <c r="D24" s="169">
        <v>85395</v>
      </c>
      <c r="E24" s="279">
        <v>9500</v>
      </c>
      <c r="F24" s="290"/>
      <c r="G24" s="295">
        <f>SUM(E24:F24)</f>
        <v>9500</v>
      </c>
    </row>
    <row r="25" spans="1:7" ht="15">
      <c r="A25" s="165"/>
      <c r="B25" s="166" t="s">
        <v>48</v>
      </c>
      <c r="C25" s="169"/>
      <c r="D25" s="169"/>
      <c r="E25" s="279"/>
      <c r="F25" s="290"/>
      <c r="G25" s="284"/>
    </row>
    <row r="26" spans="1:7" ht="15">
      <c r="A26" s="165"/>
      <c r="B26" s="166" t="s">
        <v>49</v>
      </c>
      <c r="C26" s="169"/>
      <c r="D26" s="169"/>
      <c r="E26" s="279"/>
      <c r="F26" s="290"/>
      <c r="G26" s="284"/>
    </row>
    <row r="27" spans="1:7" ht="15">
      <c r="A27" s="165"/>
      <c r="B27" s="166" t="s">
        <v>50</v>
      </c>
      <c r="C27" s="169"/>
      <c r="D27" s="169"/>
      <c r="E27" s="279"/>
      <c r="F27" s="290"/>
      <c r="G27" s="284"/>
    </row>
    <row r="28" spans="1:7" ht="15.75" thickBot="1">
      <c r="A28" s="175"/>
      <c r="B28" s="176" t="s">
        <v>51</v>
      </c>
      <c r="C28" s="177"/>
      <c r="D28" s="177"/>
      <c r="E28" s="300"/>
      <c r="F28" s="301"/>
      <c r="G28" s="302"/>
    </row>
    <row r="29" spans="1:7" ht="12.75" thickBot="1">
      <c r="A29" s="303">
        <v>1</v>
      </c>
      <c r="B29" s="304">
        <v>2</v>
      </c>
      <c r="C29" s="304">
        <v>3</v>
      </c>
      <c r="D29" s="304">
        <v>4</v>
      </c>
      <c r="E29" s="304">
        <v>5</v>
      </c>
      <c r="F29" s="305">
        <v>6</v>
      </c>
      <c r="G29" s="306">
        <v>7</v>
      </c>
    </row>
    <row r="30" spans="1:7" ht="14.25">
      <c r="A30" s="165"/>
      <c r="B30" s="166"/>
      <c r="C30" s="169"/>
      <c r="D30" s="169"/>
      <c r="E30" s="280"/>
      <c r="F30" s="291"/>
      <c r="G30" s="285"/>
    </row>
    <row r="31" spans="1:7" ht="29.25">
      <c r="A31" s="174">
        <v>10</v>
      </c>
      <c r="B31" s="173" t="s">
        <v>52</v>
      </c>
      <c r="C31" s="169">
        <v>854</v>
      </c>
      <c r="D31" s="169">
        <v>85412</v>
      </c>
      <c r="E31" s="279">
        <v>58200</v>
      </c>
      <c r="F31" s="290"/>
      <c r="G31" s="295">
        <f>SUM(E31:F31)</f>
        <v>58200</v>
      </c>
    </row>
    <row r="32" spans="1:7" ht="14.25">
      <c r="A32" s="165"/>
      <c r="B32" s="166"/>
      <c r="C32" s="169"/>
      <c r="D32" s="169"/>
      <c r="E32" s="280"/>
      <c r="F32" s="291"/>
      <c r="G32" s="285"/>
    </row>
    <row r="33" spans="1:7" ht="15">
      <c r="A33" s="165">
        <v>11</v>
      </c>
      <c r="B33" s="166" t="s">
        <v>112</v>
      </c>
      <c r="C33" s="169">
        <v>900</v>
      </c>
      <c r="D33" s="169"/>
      <c r="E33" s="298">
        <f>SUM(E36:E37)</f>
        <v>0</v>
      </c>
      <c r="F33" s="298">
        <f>SUM(F36:F37)</f>
        <v>30000</v>
      </c>
      <c r="G33" s="297">
        <f>SUM(G36:G37)</f>
        <v>30000</v>
      </c>
    </row>
    <row r="34" spans="1:7" ht="14.25">
      <c r="A34" s="165"/>
      <c r="B34" s="166" t="s">
        <v>14</v>
      </c>
      <c r="C34" s="169"/>
      <c r="D34" s="169"/>
      <c r="E34" s="280"/>
      <c r="F34" s="291"/>
      <c r="G34" s="285"/>
    </row>
    <row r="35" spans="1:7" ht="14.25">
      <c r="A35" s="165">
        <v>12</v>
      </c>
      <c r="B35" s="166" t="s">
        <v>113</v>
      </c>
      <c r="C35" s="169"/>
      <c r="D35" s="169"/>
      <c r="E35" s="280"/>
      <c r="F35" s="291"/>
      <c r="G35" s="285"/>
    </row>
    <row r="36" spans="1:7" ht="14.25">
      <c r="A36" s="165"/>
      <c r="B36" s="166" t="s">
        <v>114</v>
      </c>
      <c r="C36" s="169">
        <v>900</v>
      </c>
      <c r="D36" s="169">
        <v>90095</v>
      </c>
      <c r="E36" s="280">
        <v>0</v>
      </c>
      <c r="F36" s="291">
        <v>20000</v>
      </c>
      <c r="G36" s="285">
        <f>SUM(E36:F36)</f>
        <v>20000</v>
      </c>
    </row>
    <row r="37" spans="1:7" ht="14.25">
      <c r="A37" s="165">
        <v>13</v>
      </c>
      <c r="B37" s="166" t="s">
        <v>115</v>
      </c>
      <c r="C37" s="169">
        <v>900</v>
      </c>
      <c r="D37" s="169">
        <v>90095</v>
      </c>
      <c r="E37" s="280">
        <v>0</v>
      </c>
      <c r="F37" s="291">
        <v>10000</v>
      </c>
      <c r="G37" s="285">
        <f>SUM(E37:F37)</f>
        <v>10000</v>
      </c>
    </row>
    <row r="38" spans="1:7" ht="14.25">
      <c r="A38" s="165"/>
      <c r="B38" s="166"/>
      <c r="C38" s="169"/>
      <c r="D38" s="169"/>
      <c r="E38" s="280"/>
      <c r="F38" s="291"/>
      <c r="G38" s="285"/>
    </row>
    <row r="39" spans="1:7" ht="14.25">
      <c r="A39" s="165">
        <v>14</v>
      </c>
      <c r="B39" s="166" t="s">
        <v>53</v>
      </c>
      <c r="C39" s="169"/>
      <c r="D39" s="169"/>
      <c r="E39" s="280"/>
      <c r="F39" s="291"/>
      <c r="G39" s="285"/>
    </row>
    <row r="40" spans="1:7" ht="15">
      <c r="A40" s="165"/>
      <c r="B40" s="166" t="s">
        <v>54</v>
      </c>
      <c r="C40" s="169">
        <v>921</v>
      </c>
      <c r="D40" s="169"/>
      <c r="E40" s="281">
        <f>SUM(E42:E45)</f>
        <v>85500</v>
      </c>
      <c r="F40" s="292">
        <f>SUM(F42:F45)</f>
        <v>0</v>
      </c>
      <c r="G40" s="297">
        <f>SUM(E40:F40)</f>
        <v>85500</v>
      </c>
    </row>
    <row r="41" spans="1:7" ht="14.25">
      <c r="A41" s="165"/>
      <c r="B41" s="170" t="s">
        <v>14</v>
      </c>
      <c r="C41" s="169"/>
      <c r="D41" s="169"/>
      <c r="E41" s="280"/>
      <c r="F41" s="291"/>
      <c r="G41" s="285"/>
    </row>
    <row r="42" spans="1:7" ht="14.25">
      <c r="A42" s="165">
        <v>15</v>
      </c>
      <c r="B42" s="170" t="s">
        <v>55</v>
      </c>
      <c r="C42" s="169">
        <v>921</v>
      </c>
      <c r="D42" s="169">
        <v>92120</v>
      </c>
      <c r="E42" s="280">
        <v>40700</v>
      </c>
      <c r="F42" s="291"/>
      <c r="G42" s="296">
        <f>SUM(E42:F42)</f>
        <v>40700</v>
      </c>
    </row>
    <row r="43" spans="1:7" ht="14.25">
      <c r="A43" s="165">
        <v>16</v>
      </c>
      <c r="B43" s="170" t="s">
        <v>56</v>
      </c>
      <c r="C43" s="169"/>
      <c r="D43" s="169"/>
      <c r="E43" s="280"/>
      <c r="F43" s="291"/>
      <c r="G43" s="296"/>
    </row>
    <row r="44" spans="1:7" ht="14.25">
      <c r="A44" s="165"/>
      <c r="B44" s="170" t="s">
        <v>57</v>
      </c>
      <c r="C44" s="169"/>
      <c r="D44" s="169"/>
      <c r="E44" s="280"/>
      <c r="F44" s="291"/>
      <c r="G44" s="296"/>
    </row>
    <row r="45" spans="1:7" ht="14.25">
      <c r="A45" s="165"/>
      <c r="B45" s="170" t="s">
        <v>58</v>
      </c>
      <c r="C45" s="169">
        <v>921</v>
      </c>
      <c r="D45" s="169">
        <v>92195</v>
      </c>
      <c r="E45" s="280">
        <f>38800+6000</f>
        <v>44800</v>
      </c>
      <c r="F45" s="291"/>
      <c r="G45" s="296">
        <f>SUM(E45:F45)</f>
        <v>44800</v>
      </c>
    </row>
    <row r="46" spans="1:7" ht="14.25">
      <c r="A46" s="165"/>
      <c r="B46" s="170"/>
      <c r="C46" s="169"/>
      <c r="D46" s="169"/>
      <c r="E46" s="280"/>
      <c r="F46" s="291"/>
      <c r="G46" s="285"/>
    </row>
    <row r="47" spans="1:7" ht="14.25">
      <c r="A47" s="165">
        <v>17</v>
      </c>
      <c r="B47" s="166" t="s">
        <v>59</v>
      </c>
      <c r="C47" s="169"/>
      <c r="D47" s="169"/>
      <c r="E47" s="280"/>
      <c r="F47" s="291"/>
      <c r="G47" s="285"/>
    </row>
    <row r="48" spans="1:7" ht="15">
      <c r="A48" s="165"/>
      <c r="B48" s="166" t="s">
        <v>60</v>
      </c>
      <c r="C48" s="169">
        <v>926</v>
      </c>
      <c r="D48" s="169">
        <v>92605</v>
      </c>
      <c r="E48" s="279">
        <f>727500+100000+300000</f>
        <v>1127500</v>
      </c>
      <c r="F48" s="290"/>
      <c r="G48" s="295">
        <f>SUM(E48:F48)</f>
        <v>1127500</v>
      </c>
    </row>
    <row r="49" spans="1:7" ht="15" thickBot="1">
      <c r="A49" s="175"/>
      <c r="B49" s="176"/>
      <c r="C49" s="177"/>
      <c r="D49" s="177"/>
      <c r="E49" s="282"/>
      <c r="F49" s="293"/>
      <c r="G49" s="287"/>
    </row>
    <row r="50" spans="1:7" ht="14.25">
      <c r="A50" s="165"/>
      <c r="B50" s="166"/>
      <c r="C50" s="169"/>
      <c r="D50" s="169"/>
      <c r="E50" s="280"/>
      <c r="F50" s="291"/>
      <c r="G50" s="285"/>
    </row>
    <row r="51" spans="1:7" ht="15.75" thickBot="1">
      <c r="A51" s="175"/>
      <c r="B51" s="178" t="s">
        <v>22</v>
      </c>
      <c r="C51" s="178" t="s">
        <v>61</v>
      </c>
      <c r="D51" s="178" t="s">
        <v>61</v>
      </c>
      <c r="E51" s="283">
        <f>SUM(E8,E10,E18,E24,E31,E33,E40,E48)</f>
        <v>1641050</v>
      </c>
      <c r="F51" s="294">
        <f>SUM(F8,F10,F18,F24,F31,F33,F40,F48)</f>
        <v>5000</v>
      </c>
      <c r="G51" s="288">
        <f>SUM(G8,G10,G18,G24,G31,G33,G40,G48)</f>
        <v>1646050</v>
      </c>
    </row>
  </sheetData>
  <sheetProtection/>
  <mergeCells count="8">
    <mergeCell ref="G4:G5"/>
    <mergeCell ref="A2:G2"/>
    <mergeCell ref="E4:E5"/>
    <mergeCell ref="A4:A5"/>
    <mergeCell ref="B4:B5"/>
    <mergeCell ref="C4:C5"/>
    <mergeCell ref="D4:D5"/>
    <mergeCell ref="F4:F5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98" r:id="rId1"/>
  <rowBreaks count="1" manualBreakCount="1">
    <brk id="2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Q50"/>
  <sheetViews>
    <sheetView showGridLines="0" tabSelected="1" view="pageBreakPreview" zoomScaleSheetLayoutView="100" zoomScalePageLayoutView="0" workbookViewId="0" topLeftCell="D1">
      <selection activeCell="P3" sqref="P3"/>
    </sheetView>
  </sheetViews>
  <sheetFormatPr defaultColWidth="9.140625" defaultRowHeight="12.75"/>
  <cols>
    <col min="1" max="1" width="5.421875" style="65" bestFit="1" customWidth="1"/>
    <col min="2" max="2" width="45.00390625" style="65" customWidth="1"/>
    <col min="3" max="3" width="7.8515625" style="65" customWidth="1"/>
    <col min="4" max="4" width="9.7109375" style="65" bestFit="1" customWidth="1"/>
    <col min="5" max="5" width="9.7109375" style="65" customWidth="1"/>
    <col min="6" max="6" width="17.28125" style="65" customWidth="1"/>
    <col min="7" max="7" width="9.7109375" style="65" customWidth="1"/>
    <col min="8" max="8" width="15.421875" style="65" customWidth="1"/>
    <col min="9" max="9" width="14.421875" style="65" customWidth="1"/>
    <col min="10" max="10" width="20.00390625" style="65" customWidth="1"/>
    <col min="11" max="11" width="11.28125" style="65" customWidth="1"/>
    <col min="12" max="12" width="15.8515625" style="65" customWidth="1"/>
    <col min="13" max="13" width="11.28125" style="65" customWidth="1"/>
    <col min="14" max="14" width="12.421875" style="65" customWidth="1"/>
    <col min="15" max="15" width="14.140625" style="66" customWidth="1"/>
    <col min="16" max="16" width="8.7109375" style="65" customWidth="1"/>
    <col min="17" max="16384" width="9.140625" style="65" customWidth="1"/>
  </cols>
  <sheetData>
    <row r="1" spans="4:15" ht="46.5" customHeight="1"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451" t="s">
        <v>128</v>
      </c>
      <c r="O1" s="451"/>
    </row>
    <row r="3" spans="1:17" ht="15.75">
      <c r="A3" s="452" t="s">
        <v>62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180"/>
      <c r="Q3" s="180"/>
    </row>
    <row r="4" spans="1:15" ht="15" thickBo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24" t="s">
        <v>6</v>
      </c>
    </row>
    <row r="5" spans="1:15" ht="15" customHeight="1">
      <c r="A5" s="432" t="s">
        <v>33</v>
      </c>
      <c r="B5" s="430" t="s">
        <v>63</v>
      </c>
      <c r="C5" s="434" t="s">
        <v>0</v>
      </c>
      <c r="D5" s="434" t="s">
        <v>1</v>
      </c>
      <c r="E5" s="440" t="s">
        <v>64</v>
      </c>
      <c r="F5" s="441"/>
      <c r="G5" s="441"/>
      <c r="H5" s="441"/>
      <c r="I5" s="442"/>
      <c r="J5" s="448" t="s">
        <v>120</v>
      </c>
      <c r="K5" s="441" t="s">
        <v>111</v>
      </c>
      <c r="L5" s="441"/>
      <c r="M5" s="441"/>
      <c r="N5" s="441"/>
      <c r="O5" s="442"/>
    </row>
    <row r="6" spans="1:15" ht="15" customHeight="1">
      <c r="A6" s="453"/>
      <c r="B6" s="454"/>
      <c r="C6" s="455"/>
      <c r="D6" s="455"/>
      <c r="E6" s="443" t="s">
        <v>65</v>
      </c>
      <c r="F6" s="445" t="s">
        <v>14</v>
      </c>
      <c r="G6" s="446"/>
      <c r="H6" s="446"/>
      <c r="I6" s="447"/>
      <c r="J6" s="449"/>
      <c r="K6" s="456" t="s">
        <v>65</v>
      </c>
      <c r="L6" s="445" t="s">
        <v>14</v>
      </c>
      <c r="M6" s="446"/>
      <c r="N6" s="446"/>
      <c r="O6" s="447"/>
    </row>
    <row r="7" spans="1:15" ht="15" customHeight="1">
      <c r="A7" s="453"/>
      <c r="B7" s="454"/>
      <c r="C7" s="455"/>
      <c r="D7" s="455"/>
      <c r="E7" s="443"/>
      <c r="F7" s="437" t="s">
        <v>66</v>
      </c>
      <c r="G7" s="437" t="s">
        <v>67</v>
      </c>
      <c r="H7" s="438" t="s">
        <v>14</v>
      </c>
      <c r="I7" s="439"/>
      <c r="J7" s="449"/>
      <c r="K7" s="456"/>
      <c r="L7" s="437" t="s">
        <v>66</v>
      </c>
      <c r="M7" s="437" t="s">
        <v>67</v>
      </c>
      <c r="N7" s="438" t="s">
        <v>14</v>
      </c>
      <c r="O7" s="439"/>
    </row>
    <row r="8" spans="1:15" ht="44.25" customHeight="1">
      <c r="A8" s="433"/>
      <c r="B8" s="431"/>
      <c r="C8" s="435"/>
      <c r="D8" s="435"/>
      <c r="E8" s="444"/>
      <c r="F8" s="437"/>
      <c r="G8" s="437"/>
      <c r="H8" s="182" t="s">
        <v>68</v>
      </c>
      <c r="I8" s="183" t="s">
        <v>69</v>
      </c>
      <c r="J8" s="450"/>
      <c r="K8" s="457"/>
      <c r="L8" s="437"/>
      <c r="M8" s="437"/>
      <c r="N8" s="182" t="s">
        <v>68</v>
      </c>
      <c r="O8" s="183" t="s">
        <v>69</v>
      </c>
    </row>
    <row r="9" spans="1:15" ht="12.75" thickBot="1">
      <c r="A9" s="184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  <c r="I9" s="186">
        <v>9</v>
      </c>
      <c r="J9" s="333">
        <v>10</v>
      </c>
      <c r="K9" s="325">
        <v>11</v>
      </c>
      <c r="L9" s="185">
        <v>12</v>
      </c>
      <c r="M9" s="185">
        <v>13</v>
      </c>
      <c r="N9" s="185">
        <v>14</v>
      </c>
      <c r="O9" s="186">
        <v>15</v>
      </c>
    </row>
    <row r="10" spans="1:15" ht="12.75">
      <c r="A10" s="187"/>
      <c r="B10" s="188" t="s">
        <v>70</v>
      </c>
      <c r="C10" s="189"/>
      <c r="D10" s="189"/>
      <c r="E10" s="189"/>
      <c r="F10" s="189"/>
      <c r="G10" s="189"/>
      <c r="H10" s="189"/>
      <c r="I10" s="190"/>
      <c r="J10" s="334"/>
      <c r="K10" s="326"/>
      <c r="L10" s="189"/>
      <c r="M10" s="189"/>
      <c r="N10" s="189"/>
      <c r="O10" s="190"/>
    </row>
    <row r="11" spans="1:15" ht="12.75">
      <c r="A11" s="191" t="s">
        <v>8</v>
      </c>
      <c r="B11" s="192" t="s">
        <v>71</v>
      </c>
      <c r="C11" s="189"/>
      <c r="D11" s="189"/>
      <c r="E11" s="193">
        <f aca="true" t="shared" si="0" ref="E11:O11">SUM(E13:E16)</f>
        <v>2986300</v>
      </c>
      <c r="F11" s="193">
        <f t="shared" si="0"/>
        <v>2986300</v>
      </c>
      <c r="G11" s="193">
        <f t="shared" si="0"/>
        <v>0</v>
      </c>
      <c r="H11" s="193">
        <f t="shared" si="0"/>
        <v>0</v>
      </c>
      <c r="I11" s="194">
        <f t="shared" si="0"/>
        <v>0</v>
      </c>
      <c r="J11" s="335">
        <f t="shared" si="0"/>
        <v>0</v>
      </c>
      <c r="K11" s="327">
        <f t="shared" si="0"/>
        <v>2986300</v>
      </c>
      <c r="L11" s="193">
        <f t="shared" si="0"/>
        <v>2986300</v>
      </c>
      <c r="M11" s="193">
        <f t="shared" si="0"/>
        <v>0</v>
      </c>
      <c r="N11" s="193">
        <f t="shared" si="0"/>
        <v>0</v>
      </c>
      <c r="O11" s="194">
        <f t="shared" si="0"/>
        <v>0</v>
      </c>
    </row>
    <row r="12" spans="1:15" ht="12.75">
      <c r="A12" s="187"/>
      <c r="B12" s="188"/>
      <c r="C12" s="189"/>
      <c r="D12" s="189"/>
      <c r="E12" s="189"/>
      <c r="F12" s="189"/>
      <c r="G12" s="189"/>
      <c r="H12" s="189"/>
      <c r="I12" s="190"/>
      <c r="J12" s="334"/>
      <c r="K12" s="326"/>
      <c r="L12" s="189"/>
      <c r="M12" s="189"/>
      <c r="N12" s="189"/>
      <c r="O12" s="190"/>
    </row>
    <row r="13" spans="1:15" ht="12.75">
      <c r="A13" s="195">
        <v>2</v>
      </c>
      <c r="B13" s="188" t="s">
        <v>72</v>
      </c>
      <c r="C13" s="189">
        <v>921</v>
      </c>
      <c r="D13" s="189">
        <v>92109</v>
      </c>
      <c r="E13" s="196">
        <f>SUM(F13:G13)</f>
        <v>1905000</v>
      </c>
      <c r="F13" s="196">
        <f>2696000-191000-600000</f>
        <v>1905000</v>
      </c>
      <c r="G13" s="196">
        <f>SUM(H13:I13)</f>
        <v>0</v>
      </c>
      <c r="H13" s="196"/>
      <c r="I13" s="197"/>
      <c r="J13" s="334"/>
      <c r="K13" s="328">
        <f>SUM(L13:M13)</f>
        <v>1905000</v>
      </c>
      <c r="L13" s="196">
        <f>2696000-191000-600000</f>
        <v>1905000</v>
      </c>
      <c r="M13" s="196">
        <f>SUM(N13:O13)</f>
        <v>0</v>
      </c>
      <c r="N13" s="196"/>
      <c r="O13" s="197"/>
    </row>
    <row r="14" spans="1:15" ht="12.75">
      <c r="A14" s="195"/>
      <c r="B14" s="188"/>
      <c r="C14" s="188"/>
      <c r="D14" s="188"/>
      <c r="E14" s="196"/>
      <c r="F14" s="196"/>
      <c r="G14" s="196"/>
      <c r="H14" s="196"/>
      <c r="I14" s="197"/>
      <c r="J14" s="336"/>
      <c r="K14" s="328"/>
      <c r="L14" s="196"/>
      <c r="M14" s="196"/>
      <c r="N14" s="196"/>
      <c r="O14" s="197"/>
    </row>
    <row r="15" spans="1:15" ht="12.75">
      <c r="A15" s="195">
        <v>3</v>
      </c>
      <c r="B15" s="198" t="s">
        <v>73</v>
      </c>
      <c r="C15" s="188"/>
      <c r="D15" s="188"/>
      <c r="E15" s="196"/>
      <c r="F15" s="196"/>
      <c r="G15" s="196"/>
      <c r="H15" s="196"/>
      <c r="I15" s="197"/>
      <c r="J15" s="336"/>
      <c r="K15" s="328"/>
      <c r="L15" s="196"/>
      <c r="M15" s="196"/>
      <c r="N15" s="196"/>
      <c r="O15" s="197"/>
    </row>
    <row r="16" spans="1:15" s="203" customFormat="1" ht="12.75">
      <c r="A16" s="199"/>
      <c r="B16" s="198" t="s">
        <v>74</v>
      </c>
      <c r="C16" s="200">
        <v>921</v>
      </c>
      <c r="D16" s="200">
        <v>92116</v>
      </c>
      <c r="E16" s="196">
        <f>SUM(F16:G16)</f>
        <v>1081300</v>
      </c>
      <c r="F16" s="201">
        <v>1081300</v>
      </c>
      <c r="G16" s="196">
        <f>SUM(H16:I16)</f>
        <v>0</v>
      </c>
      <c r="H16" s="201"/>
      <c r="I16" s="202"/>
      <c r="J16" s="337"/>
      <c r="K16" s="328">
        <f>SUM(L16:M16)</f>
        <v>1081300</v>
      </c>
      <c r="L16" s="201">
        <v>1081300</v>
      </c>
      <c r="M16" s="196">
        <f>SUM(N16:O16)</f>
        <v>0</v>
      </c>
      <c r="N16" s="201"/>
      <c r="O16" s="202"/>
    </row>
    <row r="17" spans="1:15" ht="12.75">
      <c r="A17" s="191"/>
      <c r="B17" s="188"/>
      <c r="C17" s="188"/>
      <c r="D17" s="188"/>
      <c r="E17" s="196"/>
      <c r="F17" s="196"/>
      <c r="G17" s="196"/>
      <c r="H17" s="196"/>
      <c r="I17" s="204"/>
      <c r="J17" s="336"/>
      <c r="K17" s="328"/>
      <c r="L17" s="196"/>
      <c r="M17" s="196"/>
      <c r="N17" s="196"/>
      <c r="O17" s="204"/>
    </row>
    <row r="18" spans="1:15" ht="12.75">
      <c r="A18" s="191">
        <v>4</v>
      </c>
      <c r="B18" s="192" t="s">
        <v>75</v>
      </c>
      <c r="C18" s="188"/>
      <c r="D18" s="188"/>
      <c r="E18" s="205">
        <f>SUM(E22:E39)</f>
        <v>305000</v>
      </c>
      <c r="F18" s="205">
        <f>SUM(F22:F39)</f>
        <v>206000</v>
      </c>
      <c r="G18" s="205">
        <f>SUM(G22:G39)</f>
        <v>99000</v>
      </c>
      <c r="H18" s="205">
        <f>SUM(H22:H39)</f>
        <v>99000</v>
      </c>
      <c r="I18" s="194">
        <f>SUM(I21:I40)</f>
        <v>0</v>
      </c>
      <c r="J18" s="335">
        <f>SUM(J21:J40)</f>
        <v>400000</v>
      </c>
      <c r="K18" s="329">
        <f>SUM(K22:K39)</f>
        <v>705000</v>
      </c>
      <c r="L18" s="205">
        <f>SUM(L22:L39)</f>
        <v>206000</v>
      </c>
      <c r="M18" s="205">
        <f>SUM(M22:M39)</f>
        <v>499000</v>
      </c>
      <c r="N18" s="205">
        <f>SUM(N22:N39)</f>
        <v>99000</v>
      </c>
      <c r="O18" s="194">
        <f>SUM(O21:O40)</f>
        <v>400000</v>
      </c>
    </row>
    <row r="19" spans="1:15" ht="12.75">
      <c r="A19" s="191"/>
      <c r="B19" s="188"/>
      <c r="C19" s="188"/>
      <c r="D19" s="188"/>
      <c r="E19" s="196"/>
      <c r="F19" s="196"/>
      <c r="G19" s="196"/>
      <c r="H19" s="196"/>
      <c r="I19" s="204"/>
      <c r="J19" s="336"/>
      <c r="K19" s="328"/>
      <c r="L19" s="196"/>
      <c r="M19" s="196"/>
      <c r="N19" s="196"/>
      <c r="O19" s="204"/>
    </row>
    <row r="20" spans="1:15" s="203" customFormat="1" ht="12.75">
      <c r="A20" s="206">
        <v>5</v>
      </c>
      <c r="B20" s="188" t="s">
        <v>76</v>
      </c>
      <c r="C20" s="189"/>
      <c r="D20" s="189"/>
      <c r="E20" s="196"/>
      <c r="F20" s="201"/>
      <c r="G20" s="196"/>
      <c r="H20" s="201"/>
      <c r="I20" s="202"/>
      <c r="J20" s="334"/>
      <c r="K20" s="328"/>
      <c r="L20" s="201"/>
      <c r="M20" s="196"/>
      <c r="N20" s="201"/>
      <c r="O20" s="202"/>
    </row>
    <row r="21" spans="1:15" s="203" customFormat="1" ht="12.75">
      <c r="A21" s="206"/>
      <c r="B21" s="188" t="s">
        <v>77</v>
      </c>
      <c r="C21" s="189"/>
      <c r="D21" s="189"/>
      <c r="E21" s="196"/>
      <c r="F21" s="196"/>
      <c r="G21" s="196"/>
      <c r="H21" s="201"/>
      <c r="I21" s="202"/>
      <c r="J21" s="334"/>
      <c r="K21" s="328"/>
      <c r="L21" s="196"/>
      <c r="M21" s="196"/>
      <c r="N21" s="201"/>
      <c r="O21" s="202"/>
    </row>
    <row r="22" spans="1:15" s="203" customFormat="1" ht="12.75">
      <c r="A22" s="206"/>
      <c r="B22" s="188" t="s">
        <v>78</v>
      </c>
      <c r="C22" s="189">
        <v>801</v>
      </c>
      <c r="D22" s="189">
        <v>80104</v>
      </c>
      <c r="E22" s="196">
        <f>SUM(F22:G22)</f>
        <v>37000</v>
      </c>
      <c r="F22" s="196">
        <v>0</v>
      </c>
      <c r="G22" s="196">
        <f>SUM(H22:I22)</f>
        <v>37000</v>
      </c>
      <c r="H22" s="196">
        <v>37000</v>
      </c>
      <c r="I22" s="202"/>
      <c r="J22" s="334"/>
      <c r="K22" s="328">
        <f>SUM(L22:M22)</f>
        <v>37000</v>
      </c>
      <c r="L22" s="196">
        <v>0</v>
      </c>
      <c r="M22" s="196">
        <f>SUM(N22:O22)</f>
        <v>37000</v>
      </c>
      <c r="N22" s="196">
        <v>37000</v>
      </c>
      <c r="O22" s="202"/>
    </row>
    <row r="23" spans="1:15" s="203" customFormat="1" ht="12.75">
      <c r="A23" s="206"/>
      <c r="B23" s="198"/>
      <c r="C23" s="200"/>
      <c r="D23" s="200"/>
      <c r="E23" s="196"/>
      <c r="F23" s="201"/>
      <c r="G23" s="196"/>
      <c r="H23" s="207"/>
      <c r="I23" s="208"/>
      <c r="J23" s="337"/>
      <c r="K23" s="328"/>
      <c r="L23" s="201"/>
      <c r="M23" s="196"/>
      <c r="N23" s="207"/>
      <c r="O23" s="208"/>
    </row>
    <row r="24" spans="1:15" s="203" customFormat="1" ht="38.25">
      <c r="A24" s="209">
        <v>6</v>
      </c>
      <c r="B24" s="210" t="s">
        <v>79</v>
      </c>
      <c r="C24" s="200">
        <v>801</v>
      </c>
      <c r="D24" s="200">
        <v>80104</v>
      </c>
      <c r="E24" s="211">
        <f>SUM(F24:G24)</f>
        <v>103000</v>
      </c>
      <c r="F24" s="212">
        <v>103000</v>
      </c>
      <c r="G24" s="211">
        <f>SUM(H24:I24)</f>
        <v>0</v>
      </c>
      <c r="H24" s="213"/>
      <c r="I24" s="208"/>
      <c r="J24" s="337"/>
      <c r="K24" s="330">
        <f>SUM(L24:M24)</f>
        <v>103000</v>
      </c>
      <c r="L24" s="212">
        <v>103000</v>
      </c>
      <c r="M24" s="211">
        <f>SUM(N24:O24)</f>
        <v>0</v>
      </c>
      <c r="N24" s="213"/>
      <c r="O24" s="208"/>
    </row>
    <row r="25" spans="1:15" s="203" customFormat="1" ht="12.75">
      <c r="A25" s="209"/>
      <c r="B25" s="198"/>
      <c r="C25" s="200"/>
      <c r="D25" s="200"/>
      <c r="E25" s="196"/>
      <c r="F25" s="201"/>
      <c r="G25" s="196"/>
      <c r="H25" s="207"/>
      <c r="I25" s="208"/>
      <c r="J25" s="337"/>
      <c r="K25" s="328"/>
      <c r="L25" s="201"/>
      <c r="M25" s="196"/>
      <c r="N25" s="207"/>
      <c r="O25" s="208"/>
    </row>
    <row r="26" spans="1:15" s="203" customFormat="1" ht="38.25">
      <c r="A26" s="209">
        <v>7</v>
      </c>
      <c r="B26" s="210" t="s">
        <v>80</v>
      </c>
      <c r="C26" s="200">
        <v>801</v>
      </c>
      <c r="D26" s="200">
        <v>80104</v>
      </c>
      <c r="E26" s="211">
        <f>SUM(F26:G26)</f>
        <v>35000</v>
      </c>
      <c r="F26" s="212">
        <v>35000</v>
      </c>
      <c r="G26" s="211">
        <f>SUM(H26:I26)</f>
        <v>0</v>
      </c>
      <c r="H26" s="213"/>
      <c r="I26" s="208"/>
      <c r="J26" s="337"/>
      <c r="K26" s="330">
        <f>SUM(L26:M26)</f>
        <v>35000</v>
      </c>
      <c r="L26" s="212">
        <v>35000</v>
      </c>
      <c r="M26" s="211">
        <f>SUM(N26:O26)</f>
        <v>0</v>
      </c>
      <c r="N26" s="213"/>
      <c r="O26" s="208"/>
    </row>
    <row r="27" spans="1:15" s="203" customFormat="1" ht="12.75">
      <c r="A27" s="209"/>
      <c r="B27" s="198"/>
      <c r="C27" s="200"/>
      <c r="D27" s="200"/>
      <c r="E27" s="196"/>
      <c r="F27" s="201"/>
      <c r="G27" s="196"/>
      <c r="H27" s="207"/>
      <c r="I27" s="208"/>
      <c r="J27" s="337"/>
      <c r="K27" s="328"/>
      <c r="L27" s="201"/>
      <c r="M27" s="196"/>
      <c r="N27" s="207"/>
      <c r="O27" s="208"/>
    </row>
    <row r="28" spans="1:15" s="203" customFormat="1" ht="25.5">
      <c r="A28" s="209">
        <v>8</v>
      </c>
      <c r="B28" s="210" t="s">
        <v>118</v>
      </c>
      <c r="C28" s="200">
        <v>801</v>
      </c>
      <c r="D28" s="200">
        <v>80104</v>
      </c>
      <c r="E28" s="211">
        <f>SUM(F28:G28)</f>
        <v>68000</v>
      </c>
      <c r="F28" s="212">
        <v>68000</v>
      </c>
      <c r="G28" s="211">
        <f>SUM(H28:I28)</f>
        <v>0</v>
      </c>
      <c r="H28" s="213"/>
      <c r="I28" s="208"/>
      <c r="J28" s="337"/>
      <c r="K28" s="330">
        <f>SUM(L28:M28)</f>
        <v>68000</v>
      </c>
      <c r="L28" s="212">
        <v>68000</v>
      </c>
      <c r="M28" s="211">
        <f>SUM(N28:O28)</f>
        <v>0</v>
      </c>
      <c r="N28" s="213"/>
      <c r="O28" s="208"/>
    </row>
    <row r="29" spans="1:15" s="203" customFormat="1" ht="12.75">
      <c r="A29" s="206"/>
      <c r="B29" s="198"/>
      <c r="C29" s="200"/>
      <c r="D29" s="200"/>
      <c r="E29" s="196"/>
      <c r="F29" s="201"/>
      <c r="G29" s="196"/>
      <c r="H29" s="207"/>
      <c r="I29" s="208"/>
      <c r="J29" s="337"/>
      <c r="K29" s="328"/>
      <c r="L29" s="201"/>
      <c r="M29" s="196"/>
      <c r="N29" s="207"/>
      <c r="O29" s="208"/>
    </row>
    <row r="30" spans="1:15" ht="12.75">
      <c r="A30" s="191">
        <v>9</v>
      </c>
      <c r="B30" s="188" t="s">
        <v>76</v>
      </c>
      <c r="C30" s="189"/>
      <c r="D30" s="189"/>
      <c r="E30" s="196"/>
      <c r="F30" s="196"/>
      <c r="G30" s="196"/>
      <c r="H30" s="214"/>
      <c r="I30" s="215"/>
      <c r="J30" s="334"/>
      <c r="K30" s="328"/>
      <c r="L30" s="196"/>
      <c r="M30" s="196"/>
      <c r="N30" s="214"/>
      <c r="O30" s="215"/>
    </row>
    <row r="31" spans="1:15" ht="12.75">
      <c r="A31" s="191"/>
      <c r="B31" s="188" t="s">
        <v>77</v>
      </c>
      <c r="C31" s="189"/>
      <c r="D31" s="189"/>
      <c r="E31" s="196"/>
      <c r="F31" s="196"/>
      <c r="G31" s="196"/>
      <c r="H31" s="214"/>
      <c r="I31" s="215"/>
      <c r="J31" s="334"/>
      <c r="K31" s="328"/>
      <c r="L31" s="196"/>
      <c r="M31" s="196"/>
      <c r="N31" s="214"/>
      <c r="O31" s="215"/>
    </row>
    <row r="32" spans="1:15" ht="12.75">
      <c r="A32" s="191"/>
      <c r="B32" s="188" t="s">
        <v>81</v>
      </c>
      <c r="C32" s="189">
        <v>801</v>
      </c>
      <c r="D32" s="189">
        <v>80105</v>
      </c>
      <c r="E32" s="196">
        <f>SUM(F32:G32)</f>
        <v>32000</v>
      </c>
      <c r="F32" s="196"/>
      <c r="G32" s="196">
        <f>SUM(H32:I32)</f>
        <v>32000</v>
      </c>
      <c r="H32" s="214">
        <v>32000</v>
      </c>
      <c r="I32" s="215"/>
      <c r="J32" s="334"/>
      <c r="K32" s="328">
        <f>SUM(L32:M32)</f>
        <v>32000</v>
      </c>
      <c r="L32" s="196"/>
      <c r="M32" s="196">
        <f>SUM(N32:O32)</f>
        <v>32000</v>
      </c>
      <c r="N32" s="214">
        <v>32000</v>
      </c>
      <c r="O32" s="215"/>
    </row>
    <row r="33" spans="1:15" ht="12.75">
      <c r="A33" s="191"/>
      <c r="B33" s="188"/>
      <c r="C33" s="189"/>
      <c r="D33" s="189"/>
      <c r="E33" s="196"/>
      <c r="F33" s="196"/>
      <c r="G33" s="196"/>
      <c r="H33" s="214"/>
      <c r="I33" s="215"/>
      <c r="J33" s="334"/>
      <c r="K33" s="328"/>
      <c r="L33" s="196"/>
      <c r="M33" s="196"/>
      <c r="N33" s="214"/>
      <c r="O33" s="215"/>
    </row>
    <row r="34" spans="1:15" ht="12.75">
      <c r="A34" s="191">
        <v>10</v>
      </c>
      <c r="B34" s="188" t="s">
        <v>76</v>
      </c>
      <c r="C34" s="189"/>
      <c r="D34" s="189"/>
      <c r="E34" s="196"/>
      <c r="F34" s="196"/>
      <c r="G34" s="196"/>
      <c r="H34" s="214"/>
      <c r="I34" s="215"/>
      <c r="J34" s="334"/>
      <c r="K34" s="328"/>
      <c r="L34" s="196"/>
      <c r="M34" s="196"/>
      <c r="N34" s="214"/>
      <c r="O34" s="215"/>
    </row>
    <row r="35" spans="1:15" ht="12" customHeight="1">
      <c r="A35" s="191"/>
      <c r="B35" s="216" t="s">
        <v>82</v>
      </c>
      <c r="C35" s="189"/>
      <c r="D35" s="189"/>
      <c r="E35" s="196"/>
      <c r="F35" s="196"/>
      <c r="G35" s="196"/>
      <c r="H35" s="214"/>
      <c r="I35" s="215"/>
      <c r="J35" s="334"/>
      <c r="K35" s="328"/>
      <c r="L35" s="196"/>
      <c r="M35" s="196"/>
      <c r="N35" s="214"/>
      <c r="O35" s="215"/>
    </row>
    <row r="36" spans="1:15" ht="12" customHeight="1">
      <c r="A36" s="191"/>
      <c r="B36" s="188" t="s">
        <v>83</v>
      </c>
      <c r="C36" s="189">
        <v>851</v>
      </c>
      <c r="D36" s="189">
        <v>85154</v>
      </c>
      <c r="E36" s="196">
        <f>SUM(F36:G36)</f>
        <v>30000</v>
      </c>
      <c r="F36" s="196"/>
      <c r="G36" s="196">
        <f>SUM(H36:I36)</f>
        <v>30000</v>
      </c>
      <c r="H36" s="214">
        <v>30000</v>
      </c>
      <c r="I36" s="215"/>
      <c r="J36" s="334"/>
      <c r="K36" s="328">
        <f>SUM(L36:M36)</f>
        <v>30000</v>
      </c>
      <c r="L36" s="196"/>
      <c r="M36" s="196">
        <f>SUM(N36:O36)</f>
        <v>30000</v>
      </c>
      <c r="N36" s="214">
        <v>30000</v>
      </c>
      <c r="O36" s="215"/>
    </row>
    <row r="37" spans="1:15" ht="12" customHeight="1">
      <c r="A37" s="191"/>
      <c r="B37" s="188"/>
      <c r="C37" s="189"/>
      <c r="D37" s="189"/>
      <c r="E37" s="196"/>
      <c r="F37" s="196"/>
      <c r="G37" s="196"/>
      <c r="H37" s="214"/>
      <c r="I37" s="215"/>
      <c r="J37" s="334"/>
      <c r="K37" s="328"/>
      <c r="L37" s="196"/>
      <c r="M37" s="196"/>
      <c r="N37" s="214"/>
      <c r="O37" s="215"/>
    </row>
    <row r="38" spans="1:15" ht="12" customHeight="1">
      <c r="A38" s="191">
        <v>11</v>
      </c>
      <c r="B38" s="188" t="s">
        <v>116</v>
      </c>
      <c r="C38" s="189"/>
      <c r="D38" s="189"/>
      <c r="E38" s="196"/>
      <c r="F38" s="196"/>
      <c r="G38" s="196"/>
      <c r="H38" s="214"/>
      <c r="I38" s="215"/>
      <c r="J38" s="334"/>
      <c r="K38" s="328"/>
      <c r="L38" s="196"/>
      <c r="M38" s="196"/>
      <c r="N38" s="214"/>
      <c r="O38" s="215"/>
    </row>
    <row r="39" spans="1:15" ht="12" customHeight="1">
      <c r="A39" s="191"/>
      <c r="B39" s="188" t="s">
        <v>117</v>
      </c>
      <c r="C39" s="189">
        <v>900</v>
      </c>
      <c r="D39" s="189">
        <v>90013</v>
      </c>
      <c r="E39" s="196">
        <f>SUM(F39:G39)</f>
        <v>0</v>
      </c>
      <c r="F39" s="196"/>
      <c r="G39" s="196">
        <f>SUM(H39:I39)</f>
        <v>0</v>
      </c>
      <c r="H39" s="214"/>
      <c r="I39" s="215">
        <v>0</v>
      </c>
      <c r="J39" s="338">
        <v>400000</v>
      </c>
      <c r="K39" s="328">
        <f>SUM(L39:M39)</f>
        <v>400000</v>
      </c>
      <c r="L39" s="196"/>
      <c r="M39" s="196">
        <f>SUM(N39:O39)</f>
        <v>400000</v>
      </c>
      <c r="N39" s="214"/>
      <c r="O39" s="215">
        <f>SUM(J39)</f>
        <v>400000</v>
      </c>
    </row>
    <row r="40" spans="1:15" ht="13.5" thickBot="1">
      <c r="A40" s="195"/>
      <c r="B40" s="188"/>
      <c r="C40" s="189"/>
      <c r="D40" s="189"/>
      <c r="E40" s="196"/>
      <c r="F40" s="196"/>
      <c r="G40" s="196"/>
      <c r="H40" s="217"/>
      <c r="I40" s="215"/>
      <c r="J40" s="334"/>
      <c r="K40" s="328"/>
      <c r="L40" s="196"/>
      <c r="M40" s="196"/>
      <c r="N40" s="217"/>
      <c r="O40" s="215"/>
    </row>
    <row r="41" spans="1:15" ht="12.75">
      <c r="A41" s="218"/>
      <c r="B41" s="219"/>
      <c r="C41" s="219"/>
      <c r="D41" s="219"/>
      <c r="E41" s="220"/>
      <c r="F41" s="220"/>
      <c r="G41" s="220"/>
      <c r="H41" s="220"/>
      <c r="I41" s="221"/>
      <c r="J41" s="339"/>
      <c r="K41" s="331"/>
      <c r="L41" s="220"/>
      <c r="M41" s="220"/>
      <c r="N41" s="220"/>
      <c r="O41" s="221"/>
    </row>
    <row r="42" spans="1:15" ht="13.5" thickBot="1">
      <c r="A42" s="222"/>
      <c r="B42" s="223" t="s">
        <v>22</v>
      </c>
      <c r="C42" s="224" t="s">
        <v>61</v>
      </c>
      <c r="D42" s="224" t="s">
        <v>61</v>
      </c>
      <c r="E42" s="225">
        <f aca="true" t="shared" si="1" ref="E42:O42">SUM(E11,E18)</f>
        <v>3291300</v>
      </c>
      <c r="F42" s="225">
        <f t="shared" si="1"/>
        <v>3192300</v>
      </c>
      <c r="G42" s="225">
        <f t="shared" si="1"/>
        <v>99000</v>
      </c>
      <c r="H42" s="225">
        <f t="shared" si="1"/>
        <v>99000</v>
      </c>
      <c r="I42" s="226">
        <f t="shared" si="1"/>
        <v>0</v>
      </c>
      <c r="J42" s="340">
        <f t="shared" si="1"/>
        <v>400000</v>
      </c>
      <c r="K42" s="332">
        <f t="shared" si="1"/>
        <v>3691300</v>
      </c>
      <c r="L42" s="225">
        <f t="shared" si="1"/>
        <v>3192300</v>
      </c>
      <c r="M42" s="225">
        <f t="shared" si="1"/>
        <v>499000</v>
      </c>
      <c r="N42" s="225">
        <f t="shared" si="1"/>
        <v>99000</v>
      </c>
      <c r="O42" s="226">
        <f t="shared" si="1"/>
        <v>400000</v>
      </c>
    </row>
    <row r="44" spans="11:15" ht="12">
      <c r="K44" s="93"/>
      <c r="O44" s="93"/>
    </row>
    <row r="45" ht="12">
      <c r="O45" s="65"/>
    </row>
    <row r="50" ht="12">
      <c r="L50" s="227"/>
    </row>
  </sheetData>
  <sheetProtection/>
  <mergeCells count="19">
    <mergeCell ref="N1:O1"/>
    <mergeCell ref="A3:O3"/>
    <mergeCell ref="A5:A8"/>
    <mergeCell ref="B5:B8"/>
    <mergeCell ref="C5:C8"/>
    <mergeCell ref="D5:D8"/>
    <mergeCell ref="K5:O5"/>
    <mergeCell ref="K6:K8"/>
    <mergeCell ref="L6:O6"/>
    <mergeCell ref="L7:L8"/>
    <mergeCell ref="M7:M8"/>
    <mergeCell ref="N7:O7"/>
    <mergeCell ref="E5:I5"/>
    <mergeCell ref="E6:E8"/>
    <mergeCell ref="F6:I6"/>
    <mergeCell ref="F7:F8"/>
    <mergeCell ref="G7:G8"/>
    <mergeCell ref="H7:I7"/>
    <mergeCell ref="J5:J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2010-02-22T11:17:54Z</cp:lastPrinted>
  <dcterms:created xsi:type="dcterms:W3CDTF">2004-09-09T06:31:16Z</dcterms:created>
  <dcterms:modified xsi:type="dcterms:W3CDTF">2010-02-24T12:01:04Z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