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<sst xmlns="http://schemas.openxmlformats.org/spreadsheetml/2006/main" count="222" uniqueCount="159">
  <si>
    <t>Zestawienie wykonania przychodów i wydatków Gminnego Funduszu Ochrony Środowiska i Gospodarki Wodnej 
za 2007 r.</t>
  </si>
  <si>
    <t>w zł</t>
  </si>
  <si>
    <t>w %</t>
  </si>
  <si>
    <t>Dział 900                             Rozdział 90011</t>
  </si>
  <si>
    <t>Lp.</t>
  </si>
  <si>
    <t>Wyszczególnienie</t>
  </si>
  <si>
    <t>Paragrafy</t>
  </si>
  <si>
    <t>Plan na 2007 r.</t>
  </si>
  <si>
    <t>Kwota zrealizowana 
w 2007 r.</t>
  </si>
  <si>
    <t>%</t>
  </si>
  <si>
    <t>I.</t>
  </si>
  <si>
    <t>STAN FUNDUSZU NA POCZĄTEK ROKU</t>
  </si>
  <si>
    <t>x</t>
  </si>
  <si>
    <t>1.</t>
  </si>
  <si>
    <t>Środki finansowe pozostałe z 2006 r.</t>
  </si>
  <si>
    <t>II.</t>
  </si>
  <si>
    <t xml:space="preserve">PRZYCHODY </t>
  </si>
  <si>
    <t>Wpływy z różnych opłat (za pobór wód)</t>
  </si>
  <si>
    <t>0690</t>
  </si>
  <si>
    <t>2.</t>
  </si>
  <si>
    <t>Odsetki od środków na rachunkach bankowych</t>
  </si>
  <si>
    <t>0920</t>
  </si>
  <si>
    <t>3.</t>
  </si>
  <si>
    <t>Wpływy z różnych opłat (za zrzut ścieków)</t>
  </si>
  <si>
    <t>4.</t>
  </si>
  <si>
    <t>Wpływy z różnych opłat (za składowanie odpadów)</t>
  </si>
  <si>
    <t>5.</t>
  </si>
  <si>
    <t>Wpływy z różnych opłat (za emisję)</t>
  </si>
  <si>
    <t>6.</t>
  </si>
  <si>
    <t>Wpływy z różnych opłat (pozostałe wpływy)</t>
  </si>
  <si>
    <t>III.</t>
  </si>
  <si>
    <t xml:space="preserve"> WYDATKI </t>
  </si>
  <si>
    <t>Dostarczanie wody</t>
  </si>
  <si>
    <t>skreślono</t>
  </si>
  <si>
    <t>Partycypacja w budowie sieci wodociągowej w Tanowie (dz. nr 57/1)</t>
  </si>
  <si>
    <t>6110</t>
  </si>
  <si>
    <t>Partycypacja w budowie sieci wodociągowej w Przęsocinie (dz. nr 315)</t>
  </si>
  <si>
    <t>Partycypacja w budowie sieci wodociągowej w Dębostrowie (dz.nr 213/6,213/10,213/12)</t>
  </si>
  <si>
    <t xml:space="preserve">Partycypacja w budowie sieci wodociągowej w Trzeszczynie (dz. nr 339/4)                                     </t>
  </si>
  <si>
    <t>7.</t>
  </si>
  <si>
    <t xml:space="preserve">Partycypacja w budowie sieci wodociągowej w Pilchowie (dz. nr 527) </t>
  </si>
  <si>
    <t>8.</t>
  </si>
  <si>
    <t>Partycypacja w budowie sieci wodociągowej w Tanowie (dz. nr 434/13)</t>
  </si>
  <si>
    <t>9.</t>
  </si>
  <si>
    <t>10.</t>
  </si>
  <si>
    <t xml:space="preserve">Partycypacja w budowie sieci wodociągowej w Trzebieży (dz. nr 517/1)                                           </t>
  </si>
  <si>
    <t>11.</t>
  </si>
  <si>
    <t>Partycypacja w budowie sieci wodociągowej w Przęsocinie (dz. nr 41/2)</t>
  </si>
  <si>
    <t>12.</t>
  </si>
  <si>
    <t>Partycypacja w budowie sieci wodociągowej w Pilchowie (dz. nr 519, 522/1, 522/2, 522/3)</t>
  </si>
  <si>
    <t>Gospodarka ściekowa i ochrona wód</t>
  </si>
  <si>
    <t>13.</t>
  </si>
  <si>
    <t>Dotacja do budżetu - Transgraniczna ochrona zasobów wód podziemnych - Kanalizacja gminy Police</t>
  </si>
  <si>
    <t>6260</t>
  </si>
  <si>
    <t>14.</t>
  </si>
  <si>
    <t>Partycypacja i obsługa budowy przyłączy kanalizacyjnych</t>
  </si>
  <si>
    <t>4300</t>
  </si>
  <si>
    <t>15.</t>
  </si>
  <si>
    <t>Partycypacja w budowie kanalizacji sanitarnej w Pilchowie (dz. nr 519, 522/1, 522/2, 522/3)</t>
  </si>
  <si>
    <t>16.</t>
  </si>
  <si>
    <t>Gospodarka odpadami</t>
  </si>
  <si>
    <t>17.</t>
  </si>
  <si>
    <t>2440</t>
  </si>
  <si>
    <t>18.</t>
  </si>
  <si>
    <t>Usuwanie nielegalnych składowisk odpadów</t>
  </si>
  <si>
    <t>18.1</t>
  </si>
  <si>
    <t>Wywóz odpadów wielkogabarytowych z terenu sołectwa Trzebież</t>
  </si>
  <si>
    <t>19.</t>
  </si>
  <si>
    <t>Zagospodarowanie odpadów niebezpiecznych z Zakładu Odzysku i Składowania Odpadów Komunalnych w Leśnie Górnym</t>
  </si>
  <si>
    <t>20.</t>
  </si>
  <si>
    <t>Monitorowanie środowiska przy Zakładzie Odzysku i Składowania Odpadów Komunalnych 
w Leśnie Górnym</t>
  </si>
  <si>
    <t>21.</t>
  </si>
  <si>
    <t>Programy i opracowania dotyczące środowiska</t>
  </si>
  <si>
    <t>4170</t>
  </si>
  <si>
    <t>22.</t>
  </si>
  <si>
    <t>Usuwanie azbestu z terenu nieruchomości na terenie Gminy Police</t>
  </si>
  <si>
    <t>4270</t>
  </si>
  <si>
    <t>22.1</t>
  </si>
  <si>
    <t>Rozbiórka budynku z płyt azbestowych przy ul. Niedziałkowskiego 12c w Policach</t>
  </si>
  <si>
    <t>23.</t>
  </si>
  <si>
    <t>Dotacja do budżetu - Modernizacja węzła kompostowania w ZOiSOK</t>
  </si>
  <si>
    <t>Utrzymanie zieleni w miastach i gminach w tym:</t>
  </si>
  <si>
    <t>24.</t>
  </si>
  <si>
    <t>Dotacja do budżetu - Bieżąca konserwacja i utrzymanie zieleni</t>
  </si>
  <si>
    <t>w tym:</t>
  </si>
  <si>
    <t>zakup wody do podlewania zieleni</t>
  </si>
  <si>
    <t>bieżąca konserwacja i utrzymanie zieleni w mieście i gminie Police</t>
  </si>
  <si>
    <t>bieżąca konserwacja i utrzymanie Parku „Staromiejskiego” w Policach</t>
  </si>
  <si>
    <t>bieżąca konserwacja i utrzymanie Parku „Solidarności” w Policach</t>
  </si>
  <si>
    <t>3</t>
  </si>
  <si>
    <t>24.1</t>
  </si>
  <si>
    <t xml:space="preserve">Zakup koszy </t>
  </si>
  <si>
    <t>4210</t>
  </si>
  <si>
    <t>25.</t>
  </si>
  <si>
    <t>Przebudowa Parku Staromiejskiego w Policach - projekt techniczny</t>
  </si>
  <si>
    <t>26.</t>
  </si>
  <si>
    <t>Dotacja do budżetu - Wycinka drzew i krzewów, pielęgnacja zieleni w pasach drogowych dróg powiatowych miejskich</t>
  </si>
  <si>
    <t>27.</t>
  </si>
  <si>
    <t>28.</t>
  </si>
  <si>
    <t>29.</t>
  </si>
  <si>
    <t>30.</t>
  </si>
  <si>
    <t>31.</t>
  </si>
  <si>
    <t>Odkomarzanie terenów zielonych Gminy Police</t>
  </si>
  <si>
    <t>32.</t>
  </si>
  <si>
    <t>Urządzenie i utrzymanie nowych terenów zieleni</t>
  </si>
  <si>
    <t>33.</t>
  </si>
  <si>
    <t>Utrzymanie zieleni na działkach stanowiących własność Gminy Police</t>
  </si>
  <si>
    <t>Ochrona powietrza atmosferycznego i klimatu</t>
  </si>
  <si>
    <t>34.</t>
  </si>
  <si>
    <t>Częściowy zwrot kosztów na modernizację ogrzewania w budynkach</t>
  </si>
  <si>
    <t>35.</t>
  </si>
  <si>
    <t>Wymiana stolarki okiennej w lokalach komunalnych</t>
  </si>
  <si>
    <t>35.1</t>
  </si>
  <si>
    <t>Opieka nad zwierzętami</t>
  </si>
  <si>
    <t>36.</t>
  </si>
  <si>
    <t>Dotacja do budżetu - Zapewnienie opieki bezdomnym zwierzętom, które zachowują się agresywnie w stosunku do ludzi i innych zwierząt lub wymagają opieki</t>
  </si>
  <si>
    <t>37.</t>
  </si>
  <si>
    <t>38.</t>
  </si>
  <si>
    <t>Ochrona bezdomnych zwierząt oraz edukacja w zakresie ochrony zwierząt - dotacja na realizację zadania</t>
  </si>
  <si>
    <t>2450</t>
  </si>
  <si>
    <t>39.</t>
  </si>
  <si>
    <t>Dotacja do budżetu - Wyłapywanie bezdomnych zwierząt na terenie Gminy Police (w tym dzikich)</t>
  </si>
  <si>
    <t>Edukacja ekologiczna</t>
  </si>
  <si>
    <t>40.</t>
  </si>
  <si>
    <t>Usługi związane z edukacją ekologiczną</t>
  </si>
  <si>
    <t>4430</t>
  </si>
  <si>
    <t>41.</t>
  </si>
  <si>
    <t>Zakupy nagród i materiałów na przedsięwzięcia edukacyjne</t>
  </si>
  <si>
    <t>42.</t>
  </si>
  <si>
    <t>Zakup pomocy naukowych, dydaktycznych i książek</t>
  </si>
  <si>
    <t>4240</t>
  </si>
  <si>
    <t>43.</t>
  </si>
  <si>
    <t>44.</t>
  </si>
  <si>
    <t>Akcja sprzątanie z okazji "Dnia Ziemi"</t>
  </si>
  <si>
    <t>45.</t>
  </si>
  <si>
    <t>Akcja "Sprzątanie świata - Polska 2007"</t>
  </si>
  <si>
    <t>45.1</t>
  </si>
  <si>
    <t>Propagowanie zasad zrównoważonego rozwoju</t>
  </si>
  <si>
    <t>Melioracje</t>
  </si>
  <si>
    <t>46.</t>
  </si>
  <si>
    <t>Konserwacja urządzeń melioracyjnych</t>
  </si>
  <si>
    <t>Inne zadania</t>
  </si>
  <si>
    <t>47.</t>
  </si>
  <si>
    <t xml:space="preserve">Dotacja - Zakup ciężkiego samochodu ratowniczo - gaśniczego </t>
  </si>
  <si>
    <t>Różne rozliczenia finansowe</t>
  </si>
  <si>
    <t>48.</t>
  </si>
  <si>
    <t>2960</t>
  </si>
  <si>
    <t>48.1</t>
  </si>
  <si>
    <t>Odprowadzenie nadwyżki z tytułu art. 404 ustawy z dnia 27 kwietnia 2001 r. Prawo ochrony środowiska (Dz.U. z 2006 r. Nr 129, poz. 902) do WFOŚiGW woj. zachodniopomorskiego za rok 2007</t>
  </si>
  <si>
    <t>IV.</t>
  </si>
  <si>
    <t>STAN FUNDUSZU NA KONIEC 2007 ROKU</t>
  </si>
  <si>
    <t>Środki finansowe pozostałe z 2007 r.</t>
  </si>
  <si>
    <r>
      <t xml:space="preserve">Dotacja do budżetu </t>
    </r>
    <r>
      <rPr>
        <sz val="8"/>
        <rFont val="Arial"/>
        <family val="2"/>
      </rPr>
      <t>- Opróżnianie, utrzymanie i bieżąca konserwacja pojemników do selektywnej zbiórki odpadów komunalnych</t>
    </r>
  </si>
  <si>
    <r>
      <t xml:space="preserve">Dotacja do budżetu - </t>
    </r>
    <r>
      <rPr>
        <sz val="8"/>
        <rFont val="Arial"/>
        <family val="2"/>
      </rPr>
      <t>Wycinka drzew i krzewów, pielęgnacja zieleni w pasach drogowych dróg gminnych (publicznych)</t>
    </r>
  </si>
  <si>
    <r>
      <t xml:space="preserve">Dotacja do budżetu - </t>
    </r>
    <r>
      <rPr>
        <sz val="8"/>
        <rFont val="Arial"/>
        <family val="2"/>
      </rPr>
      <t>Nadzór nad pracami dotyczącymi wycinki drzew i krzewów, pielęgnacji zieleni w pasach drogowych dróg powiatowych miejskich i gminnych na terenie gminy Police</t>
    </r>
  </si>
  <si>
    <r>
      <t xml:space="preserve">Dotacja do budżetu </t>
    </r>
    <r>
      <rPr>
        <sz val="8"/>
        <rFont val="Arial"/>
        <family val="2"/>
      </rPr>
      <t>- Nadzór nad pracami dotyczącymi utrzymania i konserwacji zieleni</t>
    </r>
  </si>
  <si>
    <r>
      <t>Dotacja do budżetu</t>
    </r>
    <r>
      <rPr>
        <sz val="8"/>
        <rFont val="Arial"/>
        <family val="2"/>
      </rPr>
      <t xml:space="preserve"> - Utrzymanie ścieżki rekreacyjno – dydaktycznej</t>
    </r>
  </si>
  <si>
    <r>
      <t xml:space="preserve">Odprowadzenie nadwyżki z tytułu art. 404 ustawy z dnia 27 kwietnia 2001 r. Prawo ochrony środowiska (Dz.U. z 2006 r. Nr 129, poz. 902) do WFOŚiGW woj. zachodniopomorskiego </t>
    </r>
    <r>
      <rPr>
        <sz val="8"/>
        <rFont val="Arial"/>
        <family val="2"/>
      </rPr>
      <t>za rok 2006</t>
    </r>
  </si>
  <si>
    <t>Załącznik do uchwały Nr XXII/183/08 Rady Miejskiej w Policach z dnia 29.04.2008 roku.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</si>
</sst>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_-;\-* #,##0_-;_-* &quot;-&quot;_-;_-@_-"/>
  </numFmts>
  <fonts count="23">
    <font>
      <sz val="10"/>
      <name val="Arial"/>
      <family val="0"/>
    </font>
    <font>
      <sz val="9"/>
      <name val="Arial CE"/>
      <family val="2"/>
    </font>
    <font>
      <sz val="10"/>
      <name val="Arial CE"/>
      <family val="0"/>
    </font>
    <font>
      <sz val="11"/>
      <name val="Arial CE"/>
      <family val="2"/>
    </font>
    <font>
      <sz val="14"/>
      <name val="Arial CE"/>
      <family val="2"/>
    </font>
    <font>
      <b/>
      <i/>
      <sz val="8"/>
      <name val="Arial CE"/>
      <family val="2"/>
    </font>
    <font>
      <b/>
      <i/>
      <sz val="8"/>
      <color indexed="12"/>
      <name val="Arial CE"/>
      <family val="2"/>
    </font>
    <font>
      <i/>
      <sz val="8"/>
      <name val="Arial CE"/>
      <family val="2"/>
    </font>
    <font>
      <i/>
      <sz val="8"/>
      <color indexed="12"/>
      <name val="Arial"/>
      <family val="2"/>
    </font>
    <font>
      <i/>
      <sz val="8"/>
      <color indexed="12"/>
      <name val="Arial CE"/>
      <family val="2"/>
    </font>
    <font>
      <b/>
      <sz val="10"/>
      <name val="Arial CE"/>
      <family val="0"/>
    </font>
    <font>
      <i/>
      <u val="single"/>
      <sz val="10"/>
      <name val="Arial CE"/>
      <family val="2"/>
    </font>
    <font>
      <b/>
      <i/>
      <u val="single"/>
      <sz val="10"/>
      <name val="Arial CE"/>
      <family val="0"/>
    </font>
    <font>
      <b/>
      <sz val="8"/>
      <name val="Arial CE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2"/>
    </font>
    <font>
      <sz val="8"/>
      <color indexed="12"/>
      <name val="Arial CE"/>
      <family val="2"/>
    </font>
    <font>
      <b/>
      <sz val="8"/>
      <color indexed="12"/>
      <name val="Arial CE"/>
      <family val="2"/>
    </font>
    <font>
      <i/>
      <sz val="8"/>
      <name val="Arial"/>
      <family val="2"/>
    </font>
    <font>
      <sz val="8"/>
      <color indexed="10"/>
      <name val="Arial CE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164" fontId="16" fillId="2" borderId="17" xfId="0" applyNumberFormat="1" applyFont="1" applyFill="1" applyBorder="1" applyAlignment="1">
      <alignment vertical="center" wrapText="1"/>
    </xf>
    <xf numFmtId="4" fontId="16" fillId="2" borderId="4" xfId="0" applyNumberFormat="1" applyFont="1" applyFill="1" applyBorder="1" applyAlignment="1">
      <alignment vertical="center" wrapText="1"/>
    </xf>
    <xf numFmtId="4" fontId="16" fillId="2" borderId="5" xfId="0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right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4" fontId="14" fillId="0" borderId="18" xfId="0" applyNumberFormat="1" applyFont="1" applyBorder="1" applyAlignment="1">
      <alignment horizontal="right" vertical="center" wrapText="1"/>
    </xf>
    <xf numFmtId="0" fontId="13" fillId="2" borderId="1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 wrapText="1"/>
    </xf>
    <xf numFmtId="164" fontId="13" fillId="2" borderId="17" xfId="0" applyNumberFormat="1" applyFont="1" applyFill="1" applyBorder="1" applyAlignment="1">
      <alignment vertical="center" wrapText="1"/>
    </xf>
    <xf numFmtId="4" fontId="13" fillId="2" borderId="4" xfId="0" applyNumberFormat="1" applyFont="1" applyFill="1" applyBorder="1" applyAlignment="1">
      <alignment vertical="center" wrapText="1"/>
    </xf>
    <xf numFmtId="4" fontId="13" fillId="2" borderId="5" xfId="0" applyNumberFormat="1" applyFont="1" applyFill="1" applyBorder="1" applyAlignment="1">
      <alignment vertical="center" wrapText="1"/>
    </xf>
    <xf numFmtId="0" fontId="15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vertical="center" wrapText="1"/>
    </xf>
    <xf numFmtId="4" fontId="15" fillId="0" borderId="20" xfId="0" applyNumberFormat="1" applyFont="1" applyBorder="1" applyAlignment="1">
      <alignment vertical="center" wrapText="1"/>
    </xf>
    <xf numFmtId="4" fontId="15" fillId="0" borderId="22" xfId="0" applyNumberFormat="1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3" fontId="15" fillId="0" borderId="8" xfId="0" applyNumberFormat="1" applyFont="1" applyBorder="1" applyAlignment="1">
      <alignment vertical="center" wrapText="1"/>
    </xf>
    <xf numFmtId="4" fontId="15" fillId="0" borderId="7" xfId="0" applyNumberFormat="1" applyFont="1" applyBorder="1" applyAlignment="1">
      <alignment vertical="center" wrapText="1"/>
    </xf>
    <xf numFmtId="4" fontId="15" fillId="0" borderId="9" xfId="0" applyNumberFormat="1" applyFont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15" fillId="0" borderId="23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3" fontId="17" fillId="0" borderId="24" xfId="0" applyNumberFormat="1" applyFont="1" applyBorder="1" applyAlignment="1">
      <alignment vertical="center" wrapText="1"/>
    </xf>
    <xf numFmtId="4" fontId="17" fillId="0" borderId="7" xfId="0" applyNumberFormat="1" applyFont="1" applyBorder="1" applyAlignment="1">
      <alignment vertical="center" wrapText="1"/>
    </xf>
    <xf numFmtId="4" fontId="17" fillId="0" borderId="9" xfId="0" applyNumberFormat="1" applyFont="1" applyBorder="1" applyAlignment="1">
      <alignment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3" fontId="17" fillId="0" borderId="27" xfId="0" applyNumberFormat="1" applyFont="1" applyBorder="1" applyAlignment="1">
      <alignment vertical="center" wrapText="1"/>
    </xf>
    <xf numFmtId="4" fontId="17" fillId="0" borderId="28" xfId="0" applyNumberFormat="1" applyFont="1" applyBorder="1" applyAlignment="1">
      <alignment vertical="center" wrapText="1"/>
    </xf>
    <xf numFmtId="4" fontId="17" fillId="0" borderId="29" xfId="0" applyNumberFormat="1" applyFont="1" applyBorder="1" applyAlignment="1">
      <alignment vertical="center" wrapText="1"/>
    </xf>
    <xf numFmtId="0" fontId="13" fillId="2" borderId="1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 wrapText="1"/>
    </xf>
    <xf numFmtId="3" fontId="13" fillId="2" borderId="17" xfId="0" applyNumberFormat="1" applyFont="1" applyFill="1" applyBorder="1" applyAlignment="1">
      <alignment vertical="center" wrapText="1"/>
    </xf>
    <xf numFmtId="4" fontId="13" fillId="2" borderId="4" xfId="0" applyNumberFormat="1" applyFont="1" applyFill="1" applyBorder="1" applyAlignment="1">
      <alignment vertical="center" wrapText="1"/>
    </xf>
    <xf numFmtId="4" fontId="13" fillId="2" borderId="5" xfId="0" applyNumberFormat="1" applyFont="1" applyFill="1" applyBorder="1" applyAlignment="1">
      <alignment vertical="center" wrapText="1"/>
    </xf>
    <xf numFmtId="0" fontId="15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4" fontId="13" fillId="0" borderId="20" xfId="0" applyNumberFormat="1" applyFont="1" applyBorder="1" applyAlignment="1">
      <alignment vertical="center"/>
    </xf>
    <xf numFmtId="4" fontId="13" fillId="0" borderId="22" xfId="0" applyNumberFormat="1" applyFont="1" applyBorder="1" applyAlignment="1">
      <alignment vertical="center"/>
    </xf>
    <xf numFmtId="0" fontId="19" fillId="0" borderId="7" xfId="0" applyFont="1" applyBorder="1" applyAlignment="1">
      <alignment vertical="center" wrapText="1"/>
    </xf>
    <xf numFmtId="165" fontId="15" fillId="0" borderId="20" xfId="0" applyNumberFormat="1" applyFont="1" applyBorder="1" applyAlignment="1">
      <alignment horizontal="center" vertical="center" wrapText="1"/>
    </xf>
    <xf numFmtId="165" fontId="15" fillId="0" borderId="22" xfId="0" applyNumberFormat="1" applyFont="1" applyBorder="1" applyAlignment="1">
      <alignment horizontal="center" vertical="center" wrapText="1"/>
    </xf>
    <xf numFmtId="165" fontId="15" fillId="0" borderId="21" xfId="0" applyNumberFormat="1" applyFont="1" applyBorder="1" applyAlignment="1">
      <alignment vertical="center" wrapText="1"/>
    </xf>
    <xf numFmtId="0" fontId="15" fillId="0" borderId="28" xfId="17" applyFont="1" applyBorder="1" applyAlignment="1">
      <alignment vertical="center" wrapText="1"/>
      <protection/>
    </xf>
    <xf numFmtId="49" fontId="15" fillId="0" borderId="7" xfId="0" applyNumberFormat="1" applyFont="1" applyBorder="1" applyAlignment="1">
      <alignment horizontal="center" vertical="center" wrapText="1"/>
    </xf>
    <xf numFmtId="3" fontId="15" fillId="0" borderId="8" xfId="0" applyNumberFormat="1" applyFont="1" applyBorder="1" applyAlignment="1">
      <alignment vertical="center" wrapText="1"/>
    </xf>
    <xf numFmtId="165" fontId="17" fillId="0" borderId="20" xfId="0" applyNumberFormat="1" applyFont="1" applyBorder="1" applyAlignment="1">
      <alignment horizontal="center" vertical="center" wrapText="1"/>
    </xf>
    <xf numFmtId="0" fontId="15" fillId="0" borderId="7" xfId="17" applyFont="1" applyBorder="1" applyAlignment="1">
      <alignment vertical="center" wrapText="1"/>
      <protection/>
    </xf>
    <xf numFmtId="0" fontId="13" fillId="0" borderId="31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3" fontId="13" fillId="0" borderId="31" xfId="0" applyNumberFormat="1" applyFont="1" applyBorder="1" applyAlignment="1">
      <alignment vertical="center" wrapText="1"/>
    </xf>
    <xf numFmtId="4" fontId="13" fillId="0" borderId="7" xfId="0" applyNumberFormat="1" applyFont="1" applyBorder="1" applyAlignment="1">
      <alignment vertical="center" wrapText="1"/>
    </xf>
    <xf numFmtId="4" fontId="13" fillId="0" borderId="9" xfId="0" applyNumberFormat="1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 shrinkToFit="1"/>
    </xf>
    <xf numFmtId="49" fontId="15" fillId="0" borderId="2" xfId="0" applyNumberFormat="1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165" fontId="15" fillId="0" borderId="7" xfId="0" applyNumberFormat="1" applyFont="1" applyBorder="1" applyAlignment="1">
      <alignment horizontal="left" vertical="center"/>
    </xf>
    <xf numFmtId="165" fontId="15" fillId="0" borderId="8" xfId="0" applyNumberFormat="1" applyFont="1" applyBorder="1" applyAlignment="1">
      <alignment vertical="center" wrapText="1"/>
    </xf>
    <xf numFmtId="165" fontId="15" fillId="0" borderId="7" xfId="0" applyNumberFormat="1" applyFont="1" applyBorder="1" applyAlignment="1">
      <alignment vertical="center" wrapText="1"/>
    </xf>
    <xf numFmtId="165" fontId="15" fillId="0" borderId="9" xfId="0" applyNumberFormat="1" applyFont="1" applyBorder="1" applyAlignment="1">
      <alignment vertical="center" wrapText="1"/>
    </xf>
    <xf numFmtId="0" fontId="15" fillId="0" borderId="32" xfId="0" applyFont="1" applyBorder="1" applyAlignment="1">
      <alignment horizontal="center" vertical="center"/>
    </xf>
    <xf numFmtId="0" fontId="13" fillId="0" borderId="27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3" fontId="13" fillId="0" borderId="27" xfId="0" applyNumberFormat="1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9" fontId="15" fillId="0" borderId="28" xfId="0" applyNumberFormat="1" applyFont="1" applyBorder="1" applyAlignment="1">
      <alignment horizontal="center" vertical="center" wrapText="1"/>
    </xf>
    <xf numFmtId="3" fontId="15" fillId="0" borderId="33" xfId="0" applyNumberFormat="1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49" fontId="15" fillId="0" borderId="28" xfId="0" applyNumberFormat="1" applyFont="1" applyBorder="1" applyAlignment="1">
      <alignment horizontal="center" vertical="center" wrapText="1"/>
    </xf>
    <xf numFmtId="4" fontId="20" fillId="0" borderId="7" xfId="0" applyNumberFormat="1" applyFont="1" applyBorder="1" applyAlignment="1">
      <alignment vertical="center" wrapText="1"/>
    </xf>
    <xf numFmtId="4" fontId="20" fillId="0" borderId="9" xfId="0" applyNumberFormat="1" applyFont="1" applyBorder="1" applyAlignment="1">
      <alignment vertical="center" wrapText="1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4" fillId="0" borderId="33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4" fontId="15" fillId="0" borderId="28" xfId="0" applyNumberFormat="1" applyFont="1" applyBorder="1" applyAlignment="1">
      <alignment vertical="center" wrapText="1"/>
    </xf>
    <xf numFmtId="4" fontId="15" fillId="0" borderId="29" xfId="0" applyNumberFormat="1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0" fillId="0" borderId="0" xfId="0" applyFont="1" applyAlignment="1">
      <alignment vertical="top" wrapText="1"/>
    </xf>
    <xf numFmtId="49" fontId="14" fillId="0" borderId="7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 wrapText="1"/>
    </xf>
    <xf numFmtId="4" fontId="7" fillId="0" borderId="9" xfId="0" applyNumberFormat="1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49" fontId="15" fillId="0" borderId="36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3" fontId="7" fillId="0" borderId="33" xfId="0" applyNumberFormat="1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right" vertical="center" wrapText="1"/>
    </xf>
    <xf numFmtId="4" fontId="15" fillId="0" borderId="7" xfId="0" applyNumberFormat="1" applyFont="1" applyBorder="1" applyAlignment="1">
      <alignment horizontal="right" vertical="center" wrapText="1"/>
    </xf>
    <xf numFmtId="4" fontId="15" fillId="0" borderId="9" xfId="0" applyNumberFormat="1" applyFont="1" applyBorder="1" applyAlignment="1">
      <alignment horizontal="right" vertical="center" wrapText="1"/>
    </xf>
    <xf numFmtId="3" fontId="15" fillId="0" borderId="21" xfId="0" applyNumberFormat="1" applyFont="1" applyBorder="1" applyAlignment="1">
      <alignment horizontal="right" vertical="center" wrapText="1"/>
    </xf>
    <xf numFmtId="4" fontId="15" fillId="0" borderId="7" xfId="0" applyNumberFormat="1" applyFont="1" applyBorder="1" applyAlignment="1">
      <alignment vertical="center" wrapText="1"/>
    </xf>
    <xf numFmtId="4" fontId="15" fillId="0" borderId="9" xfId="0" applyNumberFormat="1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3" fontId="13" fillId="0" borderId="24" xfId="0" applyNumberFormat="1" applyFont="1" applyBorder="1" applyAlignment="1">
      <alignment vertical="center" wrapText="1"/>
    </xf>
    <xf numFmtId="0" fontId="14" fillId="0" borderId="23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165" fontId="15" fillId="0" borderId="9" xfId="0" applyNumberFormat="1" applyFont="1" applyBorder="1" applyAlignment="1">
      <alignment horizontal="left" vertical="center"/>
    </xf>
    <xf numFmtId="0" fontId="16" fillId="0" borderId="24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49" fontId="15" fillId="0" borderId="31" xfId="0" applyNumberFormat="1" applyFont="1" applyBorder="1" applyAlignment="1">
      <alignment horizontal="center" vertical="center" wrapText="1"/>
    </xf>
    <xf numFmtId="165" fontId="15" fillId="0" borderId="31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3" fontId="15" fillId="0" borderId="8" xfId="0" applyNumberFormat="1" applyFont="1" applyFill="1" applyBorder="1" applyAlignment="1">
      <alignment vertical="center" wrapText="1"/>
    </xf>
    <xf numFmtId="4" fontId="15" fillId="0" borderId="7" xfId="0" applyNumberFormat="1" applyFont="1" applyFill="1" applyBorder="1" applyAlignment="1">
      <alignment vertical="center" wrapText="1"/>
    </xf>
    <xf numFmtId="4" fontId="15" fillId="0" borderId="9" xfId="0" applyNumberFormat="1" applyFont="1" applyFill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5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3" fontId="15" fillId="0" borderId="31" xfId="0" applyNumberFormat="1" applyFont="1" applyBorder="1" applyAlignment="1">
      <alignment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3" fontId="15" fillId="0" borderId="24" xfId="0" applyNumberFormat="1" applyFont="1" applyBorder="1" applyAlignment="1">
      <alignment vertical="center" wrapText="1"/>
    </xf>
    <xf numFmtId="165" fontId="15" fillId="0" borderId="7" xfId="0" applyNumberFormat="1" applyFont="1" applyFill="1" applyBorder="1" applyAlignment="1">
      <alignment horizontal="center" vertical="center" wrapText="1"/>
    </xf>
    <xf numFmtId="165" fontId="15" fillId="0" borderId="9" xfId="0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0" fontId="15" fillId="0" borderId="7" xfId="0" applyFont="1" applyBorder="1" applyAlignment="1">
      <alignment/>
    </xf>
    <xf numFmtId="3" fontId="13" fillId="0" borderId="8" xfId="0" applyNumberFormat="1" applyFont="1" applyBorder="1" applyAlignment="1">
      <alignment vertical="center" wrapText="1"/>
    </xf>
    <xf numFmtId="3" fontId="15" fillId="0" borderId="28" xfId="0" applyNumberFormat="1" applyFont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3" fontId="13" fillId="0" borderId="31" xfId="0" applyNumberFormat="1" applyFont="1" applyBorder="1" applyAlignment="1">
      <alignment vertical="center" wrapText="1"/>
    </xf>
    <xf numFmtId="4" fontId="13" fillId="0" borderId="7" xfId="0" applyNumberFormat="1" applyFont="1" applyBorder="1" applyAlignment="1">
      <alignment vertical="center" wrapText="1"/>
    </xf>
    <xf numFmtId="4" fontId="13" fillId="0" borderId="9" xfId="0" applyNumberFormat="1" applyFont="1" applyBorder="1" applyAlignment="1">
      <alignment vertical="center" wrapText="1"/>
    </xf>
    <xf numFmtId="0" fontId="14" fillId="0" borderId="7" xfId="0" applyFont="1" applyFill="1" applyBorder="1" applyAlignment="1">
      <alignment vertical="center" shrinkToFit="1"/>
    </xf>
    <xf numFmtId="0" fontId="16" fillId="0" borderId="35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3" fontId="13" fillId="0" borderId="0" xfId="0" applyNumberFormat="1" applyFont="1" applyBorder="1" applyAlignment="1">
      <alignment vertical="center" wrapText="1"/>
    </xf>
    <xf numFmtId="0" fontId="13" fillId="2" borderId="37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/>
    </xf>
    <xf numFmtId="0" fontId="13" fillId="2" borderId="11" xfId="0" applyFont="1" applyFill="1" applyBorder="1" applyAlignment="1">
      <alignment/>
    </xf>
    <xf numFmtId="0" fontId="14" fillId="0" borderId="28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3" fillId="0" borderId="3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4" fontId="15" fillId="0" borderId="28" xfId="0" applyNumberFormat="1" applyFont="1" applyBorder="1" applyAlignment="1">
      <alignment vertical="center" wrapText="1"/>
    </xf>
    <xf numFmtId="4" fontId="15" fillId="0" borderId="20" xfId="0" applyNumberFormat="1" applyFont="1" applyBorder="1" applyAlignment="1">
      <alignment vertical="center" wrapText="1"/>
    </xf>
    <xf numFmtId="4" fontId="15" fillId="0" borderId="29" xfId="0" applyNumberFormat="1" applyFont="1" applyBorder="1" applyAlignment="1">
      <alignment vertical="center" wrapText="1"/>
    </xf>
    <xf numFmtId="4" fontId="15" fillId="0" borderId="22" xfId="0" applyNumberFormat="1" applyFont="1" applyBorder="1" applyAlignment="1">
      <alignment vertical="center" wrapText="1"/>
    </xf>
    <xf numFmtId="4" fontId="13" fillId="2" borderId="11" xfId="0" applyNumberFormat="1" applyFont="1" applyFill="1" applyBorder="1" applyAlignment="1">
      <alignment horizontal="center"/>
    </xf>
    <xf numFmtId="4" fontId="14" fillId="2" borderId="11" xfId="0" applyNumberFormat="1" applyFont="1" applyFill="1" applyBorder="1" applyAlignment="1">
      <alignment horizontal="center"/>
    </xf>
    <xf numFmtId="4" fontId="14" fillId="2" borderId="12" xfId="0" applyNumberFormat="1" applyFont="1" applyFill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28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49" fontId="15" fillId="0" borderId="28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3" fontId="15" fillId="0" borderId="28" xfId="0" applyNumberFormat="1" applyFont="1" applyBorder="1" applyAlignment="1">
      <alignment vertical="center" wrapText="1"/>
    </xf>
    <xf numFmtId="3" fontId="15" fillId="0" borderId="20" xfId="0" applyNumberFormat="1" applyFont="1" applyBorder="1" applyAlignment="1">
      <alignment vertical="center" wrapText="1"/>
    </xf>
    <xf numFmtId="3" fontId="15" fillId="0" borderId="33" xfId="0" applyNumberFormat="1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Normalny_05.11.08(plan-2006)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view="pageBreakPreview" zoomScaleSheetLayoutView="100" workbookViewId="0" topLeftCell="A1">
      <selection activeCell="J7" sqref="J7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55.421875" style="0" customWidth="1"/>
    <col min="4" max="4" width="9.00390625" style="0" customWidth="1"/>
    <col min="5" max="5" width="10.28125" style="0" customWidth="1"/>
    <col min="6" max="6" width="18.140625" style="0" customWidth="1"/>
  </cols>
  <sheetData>
    <row r="1" spans="6:11" ht="45">
      <c r="F1" s="193" t="s">
        <v>158</v>
      </c>
      <c r="H1" s="194"/>
      <c r="I1" s="194"/>
      <c r="J1" s="194"/>
      <c r="K1" s="194"/>
    </row>
    <row r="2" spans="1:7" ht="12.75">
      <c r="A2" s="1"/>
      <c r="B2" s="2"/>
      <c r="C2" s="3"/>
      <c r="D2" s="3"/>
      <c r="E2" s="3"/>
      <c r="F2" s="4"/>
      <c r="G2" s="3"/>
    </row>
    <row r="3" spans="1:7" ht="18">
      <c r="A3" s="1"/>
      <c r="B3" s="5"/>
      <c r="C3" s="6"/>
      <c r="D3" s="7"/>
      <c r="E3" s="8"/>
      <c r="F3" s="9"/>
      <c r="G3" s="8"/>
    </row>
    <row r="4" spans="1:7" ht="12.75">
      <c r="A4" s="162" t="s">
        <v>0</v>
      </c>
      <c r="B4" s="130"/>
      <c r="C4" s="130"/>
      <c r="D4" s="130"/>
      <c r="E4" s="130"/>
      <c r="F4" s="130"/>
      <c r="G4" s="130"/>
    </row>
    <row r="5" spans="1:7" ht="12.75">
      <c r="A5" s="130"/>
      <c r="B5" s="130"/>
      <c r="C5" s="130"/>
      <c r="D5" s="130"/>
      <c r="E5" s="130"/>
      <c r="F5" s="130"/>
      <c r="G5" s="130"/>
    </row>
    <row r="6" spans="1:7" ht="13.5" thickBot="1">
      <c r="A6" s="21"/>
      <c r="B6" s="21"/>
      <c r="C6" s="22"/>
      <c r="D6" s="21"/>
      <c r="E6" s="23"/>
      <c r="F6" s="24" t="s">
        <v>1</v>
      </c>
      <c r="G6" s="25" t="s">
        <v>2</v>
      </c>
    </row>
    <row r="7" spans="1:7" ht="13.5" thickBot="1">
      <c r="A7" s="21"/>
      <c r="B7" s="187" t="s">
        <v>3</v>
      </c>
      <c r="C7" s="188"/>
      <c r="D7" s="26"/>
      <c r="E7" s="26"/>
      <c r="F7" s="27"/>
      <c r="G7" s="28"/>
    </row>
    <row r="8" spans="1:7" ht="23.25" thickBot="1">
      <c r="A8" s="21"/>
      <c r="B8" s="29" t="s">
        <v>4</v>
      </c>
      <c r="C8" s="30" t="s">
        <v>5</v>
      </c>
      <c r="D8" s="31" t="s">
        <v>6</v>
      </c>
      <c r="E8" s="32" t="s">
        <v>7</v>
      </c>
      <c r="F8" s="33" t="s">
        <v>8</v>
      </c>
      <c r="G8" s="34" t="s">
        <v>9</v>
      </c>
    </row>
    <row r="9" spans="1:7" ht="13.5" thickBot="1">
      <c r="A9" s="21"/>
      <c r="B9" s="10">
        <v>1</v>
      </c>
      <c r="C9" s="11">
        <v>2</v>
      </c>
      <c r="D9" s="11">
        <v>3</v>
      </c>
      <c r="E9" s="12">
        <v>4</v>
      </c>
      <c r="F9" s="13"/>
      <c r="G9" s="14"/>
    </row>
    <row r="10" spans="1:7" ht="13.5" thickBot="1">
      <c r="A10" s="21"/>
      <c r="B10" s="35" t="s">
        <v>10</v>
      </c>
      <c r="C10" s="36" t="s">
        <v>11</v>
      </c>
      <c r="D10" s="37" t="s">
        <v>12</v>
      </c>
      <c r="E10" s="38">
        <v>1854396</v>
      </c>
      <c r="F10" s="39">
        <f>SUM(F11)</f>
        <v>1854395.67</v>
      </c>
      <c r="G10" s="40">
        <f>SUM(G11)</f>
        <v>100</v>
      </c>
    </row>
    <row r="11" spans="1:7" ht="13.5" thickBot="1">
      <c r="A11" s="21"/>
      <c r="B11" s="41" t="s">
        <v>13</v>
      </c>
      <c r="C11" s="42" t="s">
        <v>14</v>
      </c>
      <c r="D11" s="43" t="s">
        <v>12</v>
      </c>
      <c r="E11" s="44">
        <v>1854396</v>
      </c>
      <c r="F11" s="45">
        <v>1854395.67</v>
      </c>
      <c r="G11" s="46">
        <v>100</v>
      </c>
    </row>
    <row r="12" spans="1:7" ht="13.5" thickBot="1">
      <c r="A12" s="21"/>
      <c r="B12" s="47" t="s">
        <v>15</v>
      </c>
      <c r="C12" s="48" t="s">
        <v>16</v>
      </c>
      <c r="D12" s="37" t="s">
        <v>12</v>
      </c>
      <c r="E12" s="49">
        <f>SUM(E13:E18)</f>
        <v>19466513</v>
      </c>
      <c r="F12" s="50">
        <f>SUM(F13:F18)</f>
        <v>22322165.959999997</v>
      </c>
      <c r="G12" s="51">
        <v>114.7</v>
      </c>
    </row>
    <row r="13" spans="1:7" ht="12.75">
      <c r="A13" s="21"/>
      <c r="B13" s="52" t="s">
        <v>13</v>
      </c>
      <c r="C13" s="53" t="s">
        <v>17</v>
      </c>
      <c r="D13" s="54" t="s">
        <v>18</v>
      </c>
      <c r="E13" s="55">
        <v>39320</v>
      </c>
      <c r="F13" s="56">
        <v>39454.25</v>
      </c>
      <c r="G13" s="57">
        <v>100.34</v>
      </c>
    </row>
    <row r="14" spans="1:9" ht="12.75">
      <c r="A14" s="21"/>
      <c r="B14" s="58" t="s">
        <v>19</v>
      </c>
      <c r="C14" s="59" t="s">
        <v>20</v>
      </c>
      <c r="D14" s="60" t="s">
        <v>21</v>
      </c>
      <c r="E14" s="61">
        <v>204395</v>
      </c>
      <c r="F14" s="62">
        <v>352386.01</v>
      </c>
      <c r="G14" s="63">
        <v>172.4</v>
      </c>
      <c r="I14" s="195"/>
    </row>
    <row r="15" spans="1:7" ht="12.75">
      <c r="A15" s="21"/>
      <c r="B15" s="58" t="s">
        <v>22</v>
      </c>
      <c r="C15" s="59" t="s">
        <v>23</v>
      </c>
      <c r="D15" s="60" t="s">
        <v>18</v>
      </c>
      <c r="E15" s="61">
        <v>874753</v>
      </c>
      <c r="F15" s="62">
        <v>874927.43</v>
      </c>
      <c r="G15" s="63">
        <v>100.02</v>
      </c>
    </row>
    <row r="16" spans="1:7" ht="12.75">
      <c r="A16" s="21"/>
      <c r="B16" s="58" t="s">
        <v>24</v>
      </c>
      <c r="C16" s="59" t="s">
        <v>25</v>
      </c>
      <c r="D16" s="60" t="s">
        <v>18</v>
      </c>
      <c r="E16" s="61">
        <v>14629547</v>
      </c>
      <c r="F16" s="62">
        <v>16507528.51</v>
      </c>
      <c r="G16" s="63">
        <v>112.84</v>
      </c>
    </row>
    <row r="17" spans="1:7" ht="12.75">
      <c r="A17" s="21"/>
      <c r="B17" s="58" t="s">
        <v>26</v>
      </c>
      <c r="C17" s="59" t="s">
        <v>27</v>
      </c>
      <c r="D17" s="60" t="s">
        <v>18</v>
      </c>
      <c r="E17" s="61">
        <v>774723</v>
      </c>
      <c r="F17" s="62">
        <v>825568.45</v>
      </c>
      <c r="G17" s="63">
        <v>106.56</v>
      </c>
    </row>
    <row r="18" spans="1:7" ht="12.75">
      <c r="A18" s="21"/>
      <c r="B18" s="58" t="s">
        <v>28</v>
      </c>
      <c r="C18" s="64" t="s">
        <v>29</v>
      </c>
      <c r="D18" s="60" t="s">
        <v>18</v>
      </c>
      <c r="E18" s="61">
        <v>2943775</v>
      </c>
      <c r="F18" s="62">
        <v>3722301.31</v>
      </c>
      <c r="G18" s="63">
        <v>126.45</v>
      </c>
    </row>
    <row r="19" spans="1:7" ht="12.75">
      <c r="A19" s="21"/>
      <c r="B19" s="58"/>
      <c r="C19" s="65"/>
      <c r="D19" s="66"/>
      <c r="E19" s="67"/>
      <c r="F19" s="68"/>
      <c r="G19" s="69"/>
    </row>
    <row r="20" spans="1:7" ht="13.5" thickBot="1">
      <c r="A20" s="21"/>
      <c r="B20" s="70"/>
      <c r="C20" s="71"/>
      <c r="D20" s="72"/>
      <c r="E20" s="73"/>
      <c r="F20" s="74"/>
      <c r="G20" s="75"/>
    </row>
    <row r="21" spans="1:7" ht="13.5" thickBot="1">
      <c r="A21" s="21"/>
      <c r="B21" s="76" t="s">
        <v>30</v>
      </c>
      <c r="C21" s="77" t="s">
        <v>31</v>
      </c>
      <c r="D21" s="78" t="s">
        <v>12</v>
      </c>
      <c r="E21" s="79">
        <f>SUM(E22+E35+E40+E51+E69+E73+E78+E87+E92+E90)</f>
        <v>21320909</v>
      </c>
      <c r="F21" s="80">
        <f>SUM(F22+F35+F40+F51+F69+F73+F78+F87+F90+F92)</f>
        <v>10141214.149999999</v>
      </c>
      <c r="G21" s="81">
        <v>47.56</v>
      </c>
    </row>
    <row r="22" spans="1:7" ht="12.75">
      <c r="A22" s="21"/>
      <c r="B22" s="82"/>
      <c r="C22" s="83" t="s">
        <v>32</v>
      </c>
      <c r="D22" s="84"/>
      <c r="E22" s="85">
        <f>SUM(E23:E34)</f>
        <v>94882</v>
      </c>
      <c r="F22" s="86">
        <f>SUM(F23:F34)</f>
        <v>94265.54999999999</v>
      </c>
      <c r="G22" s="87">
        <v>99.35</v>
      </c>
    </row>
    <row r="23" spans="1:7" ht="12.75">
      <c r="A23" s="21"/>
      <c r="B23" s="52" t="s">
        <v>13</v>
      </c>
      <c r="C23" s="88" t="s">
        <v>33</v>
      </c>
      <c r="D23" s="89">
        <v>0</v>
      </c>
      <c r="E23" s="89">
        <v>0</v>
      </c>
      <c r="F23" s="89">
        <v>0</v>
      </c>
      <c r="G23" s="90">
        <v>0</v>
      </c>
    </row>
    <row r="24" spans="1:7" ht="12.75">
      <c r="A24" s="21"/>
      <c r="B24" s="52" t="s">
        <v>19</v>
      </c>
      <c r="C24" s="88" t="s">
        <v>33</v>
      </c>
      <c r="D24" s="89">
        <v>0</v>
      </c>
      <c r="E24" s="91">
        <v>0</v>
      </c>
      <c r="F24" s="89">
        <v>0</v>
      </c>
      <c r="G24" s="90">
        <v>0</v>
      </c>
    </row>
    <row r="25" spans="1:7" ht="12.75">
      <c r="A25" s="21"/>
      <c r="B25" s="52" t="s">
        <v>22</v>
      </c>
      <c r="C25" s="92" t="s">
        <v>34</v>
      </c>
      <c r="D25" s="93" t="s">
        <v>35</v>
      </c>
      <c r="E25" s="94">
        <v>19936</v>
      </c>
      <c r="F25" s="62">
        <v>19935.89</v>
      </c>
      <c r="G25" s="63">
        <v>100</v>
      </c>
    </row>
    <row r="26" spans="1:7" ht="12.75">
      <c r="A26" s="21"/>
      <c r="B26" s="52" t="s">
        <v>24</v>
      </c>
      <c r="C26" s="92" t="s">
        <v>36</v>
      </c>
      <c r="D26" s="93" t="s">
        <v>35</v>
      </c>
      <c r="E26" s="94">
        <v>15000</v>
      </c>
      <c r="F26" s="62">
        <v>15000</v>
      </c>
      <c r="G26" s="63">
        <v>100</v>
      </c>
    </row>
    <row r="27" spans="1:7" ht="22.5">
      <c r="A27" s="21"/>
      <c r="B27" s="52" t="s">
        <v>26</v>
      </c>
      <c r="C27" s="92" t="s">
        <v>37</v>
      </c>
      <c r="D27" s="93" t="s">
        <v>35</v>
      </c>
      <c r="E27" s="94">
        <v>7000</v>
      </c>
      <c r="F27" s="62">
        <v>7000</v>
      </c>
      <c r="G27" s="63">
        <v>100</v>
      </c>
    </row>
    <row r="28" spans="1:7" ht="22.5">
      <c r="A28" s="21"/>
      <c r="B28" s="58" t="s">
        <v>28</v>
      </c>
      <c r="C28" s="92" t="s">
        <v>38</v>
      </c>
      <c r="D28" s="93" t="s">
        <v>35</v>
      </c>
      <c r="E28" s="94">
        <v>13020</v>
      </c>
      <c r="F28" s="62">
        <v>13019.86</v>
      </c>
      <c r="G28" s="63">
        <v>100</v>
      </c>
    </row>
    <row r="29" spans="1:7" ht="12.75">
      <c r="A29" s="21"/>
      <c r="B29" s="58" t="s">
        <v>39</v>
      </c>
      <c r="C29" s="92" t="s">
        <v>40</v>
      </c>
      <c r="D29" s="93" t="s">
        <v>35</v>
      </c>
      <c r="E29" s="94">
        <v>2500</v>
      </c>
      <c r="F29" s="62">
        <v>2500</v>
      </c>
      <c r="G29" s="63">
        <v>100</v>
      </c>
    </row>
    <row r="30" spans="1:7" ht="12.75">
      <c r="A30" s="21"/>
      <c r="B30" s="58" t="s">
        <v>41</v>
      </c>
      <c r="C30" s="92" t="s">
        <v>42</v>
      </c>
      <c r="D30" s="93" t="s">
        <v>35</v>
      </c>
      <c r="E30" s="94">
        <v>7244</v>
      </c>
      <c r="F30" s="62">
        <v>7244</v>
      </c>
      <c r="G30" s="63">
        <v>100</v>
      </c>
    </row>
    <row r="31" spans="1:7" ht="12.75">
      <c r="A31" s="21"/>
      <c r="B31" s="58" t="s">
        <v>43</v>
      </c>
      <c r="C31" s="88" t="s">
        <v>33</v>
      </c>
      <c r="D31" s="95">
        <v>0</v>
      </c>
      <c r="E31" s="95">
        <v>0</v>
      </c>
      <c r="F31" s="89">
        <v>0</v>
      </c>
      <c r="G31" s="90">
        <v>0</v>
      </c>
    </row>
    <row r="32" spans="1:7" ht="12.75">
      <c r="A32" s="21"/>
      <c r="B32" s="58" t="s">
        <v>44</v>
      </c>
      <c r="C32" s="92" t="s">
        <v>45</v>
      </c>
      <c r="D32" s="93" t="s">
        <v>35</v>
      </c>
      <c r="E32" s="94">
        <v>5000</v>
      </c>
      <c r="F32" s="62">
        <v>5000</v>
      </c>
      <c r="G32" s="63">
        <v>100</v>
      </c>
    </row>
    <row r="33" spans="1:7" ht="12.75">
      <c r="A33" s="21"/>
      <c r="B33" s="58" t="s">
        <v>46</v>
      </c>
      <c r="C33" s="92" t="s">
        <v>47</v>
      </c>
      <c r="D33" s="93" t="s">
        <v>35</v>
      </c>
      <c r="E33" s="94">
        <v>13000</v>
      </c>
      <c r="F33" s="62">
        <v>12384.68</v>
      </c>
      <c r="G33" s="63">
        <v>95.27</v>
      </c>
    </row>
    <row r="34" spans="1:7" ht="22.5">
      <c r="A34" s="21"/>
      <c r="B34" s="58" t="s">
        <v>48</v>
      </c>
      <c r="C34" s="96" t="s">
        <v>49</v>
      </c>
      <c r="D34" s="93" t="s">
        <v>35</v>
      </c>
      <c r="E34" s="94">
        <v>12182</v>
      </c>
      <c r="F34" s="62">
        <v>12181.12</v>
      </c>
      <c r="G34" s="63">
        <v>99.99</v>
      </c>
    </row>
    <row r="35" spans="1:7" ht="12.75">
      <c r="A35" s="21"/>
      <c r="B35" s="82"/>
      <c r="C35" s="97" t="s">
        <v>50</v>
      </c>
      <c r="D35" s="98"/>
      <c r="E35" s="99">
        <f>SUM(E36:E38)</f>
        <v>2407619</v>
      </c>
      <c r="F35" s="100">
        <f>SUM(F36+F37+F38)</f>
        <v>2384194.3099999996</v>
      </c>
      <c r="G35" s="101">
        <v>99.03</v>
      </c>
    </row>
    <row r="36" spans="1:7" ht="22.5">
      <c r="A36" s="21"/>
      <c r="B36" s="58" t="s">
        <v>51</v>
      </c>
      <c r="C36" s="102" t="s">
        <v>52</v>
      </c>
      <c r="D36" s="103" t="s">
        <v>53</v>
      </c>
      <c r="E36" s="104">
        <v>1889664</v>
      </c>
      <c r="F36" s="62">
        <v>1889664</v>
      </c>
      <c r="G36" s="63">
        <v>100</v>
      </c>
    </row>
    <row r="37" spans="1:7" ht="12.75">
      <c r="A37" s="21"/>
      <c r="B37" s="58" t="s">
        <v>54</v>
      </c>
      <c r="C37" s="105" t="s">
        <v>55</v>
      </c>
      <c r="D37" s="60" t="s">
        <v>56</v>
      </c>
      <c r="E37" s="94">
        <v>500000</v>
      </c>
      <c r="F37" s="62">
        <v>477844.97</v>
      </c>
      <c r="G37" s="63">
        <v>95.57</v>
      </c>
    </row>
    <row r="38" spans="1:7" ht="22.5">
      <c r="A38" s="21"/>
      <c r="B38" s="58" t="s">
        <v>57</v>
      </c>
      <c r="C38" s="96" t="s">
        <v>58</v>
      </c>
      <c r="D38" s="60" t="s">
        <v>35</v>
      </c>
      <c r="E38" s="94">
        <v>17955</v>
      </c>
      <c r="F38" s="62">
        <v>16685.34</v>
      </c>
      <c r="G38" s="63">
        <v>92.93</v>
      </c>
    </row>
    <row r="39" spans="1:7" ht="12.75">
      <c r="A39" s="21"/>
      <c r="B39" s="58" t="s">
        <v>59</v>
      </c>
      <c r="C39" s="88" t="s">
        <v>33</v>
      </c>
      <c r="D39" s="106">
        <v>0</v>
      </c>
      <c r="E39" s="107">
        <v>0</v>
      </c>
      <c r="F39" s="108">
        <v>0</v>
      </c>
      <c r="G39" s="109">
        <v>0</v>
      </c>
    </row>
    <row r="40" spans="1:7" ht="12.75">
      <c r="A40" s="21"/>
      <c r="B40" s="110"/>
      <c r="C40" s="111" t="s">
        <v>60</v>
      </c>
      <c r="D40" s="112"/>
      <c r="E40" s="113">
        <f>SUM(E41:E50)</f>
        <v>623682</v>
      </c>
      <c r="F40" s="100">
        <f>SUM(F41:F50)</f>
        <v>452825.3</v>
      </c>
      <c r="G40" s="101">
        <v>72.61</v>
      </c>
    </row>
    <row r="41" spans="1:7" ht="22.5">
      <c r="A41" s="21"/>
      <c r="B41" s="58" t="s">
        <v>61</v>
      </c>
      <c r="C41" s="59" t="s">
        <v>152</v>
      </c>
      <c r="D41" s="93" t="s">
        <v>62</v>
      </c>
      <c r="E41" s="94">
        <v>196282</v>
      </c>
      <c r="F41" s="62">
        <v>196281.36</v>
      </c>
      <c r="G41" s="63">
        <v>100</v>
      </c>
    </row>
    <row r="42" spans="1:7" ht="12.75">
      <c r="A42" s="21"/>
      <c r="B42" s="58" t="s">
        <v>63</v>
      </c>
      <c r="C42" s="114" t="s">
        <v>64</v>
      </c>
      <c r="D42" s="115" t="s">
        <v>56</v>
      </c>
      <c r="E42" s="104">
        <v>40000</v>
      </c>
      <c r="F42" s="62">
        <v>28270.4</v>
      </c>
      <c r="G42" s="63">
        <v>70.68</v>
      </c>
    </row>
    <row r="43" spans="1:7" ht="12.75">
      <c r="A43" s="21"/>
      <c r="B43" s="58" t="s">
        <v>65</v>
      </c>
      <c r="C43" s="114" t="s">
        <v>66</v>
      </c>
      <c r="D43" s="115" t="s">
        <v>56</v>
      </c>
      <c r="E43" s="104">
        <v>5000</v>
      </c>
      <c r="F43" s="62">
        <v>5000</v>
      </c>
      <c r="G43" s="63">
        <v>100</v>
      </c>
    </row>
    <row r="44" spans="1:7" ht="22.5">
      <c r="A44" s="21"/>
      <c r="B44" s="58" t="s">
        <v>67</v>
      </c>
      <c r="C44" s="105" t="s">
        <v>68</v>
      </c>
      <c r="D44" s="93" t="s">
        <v>56</v>
      </c>
      <c r="E44" s="94">
        <v>40000</v>
      </c>
      <c r="F44" s="62">
        <v>24273.56</v>
      </c>
      <c r="G44" s="63">
        <v>60.68</v>
      </c>
    </row>
    <row r="45" spans="1:7" ht="33.75">
      <c r="A45" s="21"/>
      <c r="B45" s="58" t="s">
        <v>69</v>
      </c>
      <c r="C45" s="105" t="s">
        <v>70</v>
      </c>
      <c r="D45" s="93" t="s">
        <v>56</v>
      </c>
      <c r="E45" s="94">
        <v>40000</v>
      </c>
      <c r="F45" s="62">
        <v>39999.99</v>
      </c>
      <c r="G45" s="63">
        <v>100</v>
      </c>
    </row>
    <row r="46" spans="1:7" ht="12.75">
      <c r="A46" s="21"/>
      <c r="B46" s="206" t="s">
        <v>71</v>
      </c>
      <c r="C46" s="189" t="s">
        <v>72</v>
      </c>
      <c r="D46" s="93" t="s">
        <v>56</v>
      </c>
      <c r="E46" s="94">
        <v>14000</v>
      </c>
      <c r="F46" s="62">
        <v>0</v>
      </c>
      <c r="G46" s="63">
        <v>0</v>
      </c>
    </row>
    <row r="47" spans="1:7" ht="12.75">
      <c r="A47" s="21"/>
      <c r="B47" s="207"/>
      <c r="C47" s="161"/>
      <c r="D47" s="116" t="s">
        <v>73</v>
      </c>
      <c r="E47" s="117">
        <v>5000</v>
      </c>
      <c r="F47" s="62">
        <v>500</v>
      </c>
      <c r="G47" s="63">
        <v>10</v>
      </c>
    </row>
    <row r="48" spans="1:7" ht="12.75">
      <c r="A48" s="21"/>
      <c r="B48" s="58" t="s">
        <v>74</v>
      </c>
      <c r="C48" s="118" t="s">
        <v>75</v>
      </c>
      <c r="D48" s="119" t="s">
        <v>76</v>
      </c>
      <c r="E48" s="117">
        <v>100000</v>
      </c>
      <c r="F48" s="62">
        <v>79999.99</v>
      </c>
      <c r="G48" s="63">
        <v>80</v>
      </c>
    </row>
    <row r="49" spans="1:7" ht="22.5">
      <c r="A49" s="21"/>
      <c r="B49" s="58" t="s">
        <v>77</v>
      </c>
      <c r="C49" s="118" t="s">
        <v>78</v>
      </c>
      <c r="D49" s="119" t="s">
        <v>76</v>
      </c>
      <c r="E49" s="117">
        <v>83400</v>
      </c>
      <c r="F49" s="120">
        <v>0</v>
      </c>
      <c r="G49" s="121">
        <v>0</v>
      </c>
    </row>
    <row r="50" spans="1:7" ht="12.75">
      <c r="A50" s="21"/>
      <c r="B50" s="58" t="s">
        <v>79</v>
      </c>
      <c r="C50" s="64" t="s">
        <v>80</v>
      </c>
      <c r="D50" s="93" t="s">
        <v>53</v>
      </c>
      <c r="E50" s="94">
        <v>100000</v>
      </c>
      <c r="F50" s="62">
        <v>78500</v>
      </c>
      <c r="G50" s="63">
        <v>78.5</v>
      </c>
    </row>
    <row r="51" spans="1:7" ht="12.75">
      <c r="A51" s="21"/>
      <c r="B51" s="122"/>
      <c r="C51" s="111" t="s">
        <v>81</v>
      </c>
      <c r="D51" s="112"/>
      <c r="E51" s="113">
        <f>SUM(E52+E61+E62+E63+E64+E65+E66+E67+E68+E60+E59)</f>
        <v>1281577</v>
      </c>
      <c r="F51" s="100">
        <f>SUM(F52+F59+F60+F61+F62+F63+F64+F65+F66+F67+F68)</f>
        <v>796155.1700000002</v>
      </c>
      <c r="G51" s="101">
        <v>62.12</v>
      </c>
    </row>
    <row r="52" spans="1:7" ht="12.75">
      <c r="A52" s="21"/>
      <c r="B52" s="123" t="s">
        <v>82</v>
      </c>
      <c r="C52" s="124" t="s">
        <v>83</v>
      </c>
      <c r="D52" s="125"/>
      <c r="E52" s="214">
        <f>SUM(E54:E57)</f>
        <v>614500</v>
      </c>
      <c r="F52" s="196">
        <f>SUM(F54:F57)</f>
        <v>404640.48</v>
      </c>
      <c r="G52" s="198">
        <v>65.85</v>
      </c>
    </row>
    <row r="53" spans="1:7" ht="12.75">
      <c r="A53" s="21"/>
      <c r="B53" s="123"/>
      <c r="C53" s="128" t="s">
        <v>84</v>
      </c>
      <c r="D53" s="129"/>
      <c r="E53" s="215"/>
      <c r="F53" s="197"/>
      <c r="G53" s="199"/>
    </row>
    <row r="54" spans="1:7" ht="12.75">
      <c r="A54" s="21"/>
      <c r="B54" s="123"/>
      <c r="C54" s="59" t="s">
        <v>85</v>
      </c>
      <c r="D54" s="131" t="s">
        <v>62</v>
      </c>
      <c r="E54" s="132">
        <v>4500</v>
      </c>
      <c r="F54" s="133">
        <v>261.74</v>
      </c>
      <c r="G54" s="134">
        <v>5.82</v>
      </c>
    </row>
    <row r="55" spans="1:7" ht="12.75">
      <c r="A55" s="21"/>
      <c r="B55" s="123"/>
      <c r="C55" s="135" t="s">
        <v>86</v>
      </c>
      <c r="D55" s="136" t="s">
        <v>62</v>
      </c>
      <c r="E55" s="137">
        <v>485000</v>
      </c>
      <c r="F55" s="133">
        <v>323345.64</v>
      </c>
      <c r="G55" s="134">
        <v>66.7</v>
      </c>
    </row>
    <row r="56" spans="1:7" ht="12.75">
      <c r="A56" s="21"/>
      <c r="B56" s="123"/>
      <c r="C56" s="118" t="s">
        <v>87</v>
      </c>
      <c r="D56" s="138" t="s">
        <v>62</v>
      </c>
      <c r="E56" s="139">
        <v>55000</v>
      </c>
      <c r="F56" s="133">
        <v>41015.87</v>
      </c>
      <c r="G56" s="134">
        <v>74.57</v>
      </c>
    </row>
    <row r="57" spans="1:7" ht="12.75">
      <c r="A57" s="21"/>
      <c r="B57" s="52"/>
      <c r="C57" s="59" t="s">
        <v>88</v>
      </c>
      <c r="D57" s="93" t="s">
        <v>62</v>
      </c>
      <c r="E57" s="132">
        <v>70000</v>
      </c>
      <c r="F57" s="133">
        <v>40017.23</v>
      </c>
      <c r="G57" s="134">
        <v>57.17</v>
      </c>
    </row>
    <row r="58" spans="1:7" ht="12.75">
      <c r="A58" s="21"/>
      <c r="B58" s="15">
        <v>1</v>
      </c>
      <c r="C58" s="16">
        <v>2</v>
      </c>
      <c r="D58" s="17" t="s">
        <v>89</v>
      </c>
      <c r="E58" s="18">
        <v>4</v>
      </c>
      <c r="F58" s="19">
        <v>5</v>
      </c>
      <c r="G58" s="20">
        <v>6</v>
      </c>
    </row>
    <row r="59" spans="1:7" ht="12.75">
      <c r="A59" s="21"/>
      <c r="B59" s="140" t="s">
        <v>90</v>
      </c>
      <c r="C59" s="64" t="s">
        <v>91</v>
      </c>
      <c r="D59" s="54" t="s">
        <v>92</v>
      </c>
      <c r="E59" s="141">
        <v>26977</v>
      </c>
      <c r="F59" s="142">
        <v>26859.52</v>
      </c>
      <c r="G59" s="143">
        <v>99.56</v>
      </c>
    </row>
    <row r="60" spans="1:7" ht="12.75">
      <c r="A60" s="21"/>
      <c r="B60" s="140" t="s">
        <v>93</v>
      </c>
      <c r="C60" s="105" t="s">
        <v>94</v>
      </c>
      <c r="D60" s="115" t="s">
        <v>35</v>
      </c>
      <c r="E60" s="144">
        <v>22000</v>
      </c>
      <c r="F60" s="142">
        <v>21960</v>
      </c>
      <c r="G60" s="143">
        <v>99.82</v>
      </c>
    </row>
    <row r="61" spans="1:7" ht="22.5">
      <c r="A61" s="21"/>
      <c r="B61" s="140" t="s">
        <v>95</v>
      </c>
      <c r="C61" s="53" t="s">
        <v>96</v>
      </c>
      <c r="D61" s="115" t="s">
        <v>62</v>
      </c>
      <c r="E61" s="104">
        <v>130000</v>
      </c>
      <c r="F61" s="145">
        <v>122028.31</v>
      </c>
      <c r="G61" s="146">
        <v>93.87</v>
      </c>
    </row>
    <row r="62" spans="1:7" ht="22.5">
      <c r="A62" s="21"/>
      <c r="B62" s="140" t="s">
        <v>97</v>
      </c>
      <c r="C62" s="59" t="s">
        <v>153</v>
      </c>
      <c r="D62" s="93" t="s">
        <v>62</v>
      </c>
      <c r="E62" s="94">
        <v>175000</v>
      </c>
      <c r="F62" s="145">
        <v>101158.65</v>
      </c>
      <c r="G62" s="146">
        <v>57.8</v>
      </c>
    </row>
    <row r="63" spans="1:7" ht="33.75">
      <c r="A63" s="21"/>
      <c r="B63" s="140" t="s">
        <v>98</v>
      </c>
      <c r="C63" s="59" t="s">
        <v>154</v>
      </c>
      <c r="D63" s="93" t="s">
        <v>62</v>
      </c>
      <c r="E63" s="94">
        <v>8000</v>
      </c>
      <c r="F63" s="145">
        <v>6800</v>
      </c>
      <c r="G63" s="146">
        <v>85</v>
      </c>
    </row>
    <row r="64" spans="1:7" ht="22.5">
      <c r="A64" s="21"/>
      <c r="B64" s="140" t="s">
        <v>99</v>
      </c>
      <c r="C64" s="59" t="s">
        <v>155</v>
      </c>
      <c r="D64" s="93" t="s">
        <v>62</v>
      </c>
      <c r="E64" s="94">
        <v>15000</v>
      </c>
      <c r="F64" s="145">
        <v>12720</v>
      </c>
      <c r="G64" s="146">
        <v>84.8</v>
      </c>
    </row>
    <row r="65" spans="1:7" ht="12.75">
      <c r="A65" s="21"/>
      <c r="B65" s="140" t="s">
        <v>100</v>
      </c>
      <c r="C65" s="59" t="s">
        <v>156</v>
      </c>
      <c r="D65" s="93" t="s">
        <v>62</v>
      </c>
      <c r="E65" s="94">
        <v>100000</v>
      </c>
      <c r="F65" s="145">
        <v>15634.36</v>
      </c>
      <c r="G65" s="146">
        <v>15.36</v>
      </c>
    </row>
    <row r="66" spans="1:7" ht="12.75">
      <c r="A66" s="21"/>
      <c r="B66" s="140" t="s">
        <v>101</v>
      </c>
      <c r="C66" s="105" t="s">
        <v>102</v>
      </c>
      <c r="D66" s="93" t="s">
        <v>56</v>
      </c>
      <c r="E66" s="94">
        <v>18500</v>
      </c>
      <c r="F66" s="62">
        <v>18038.4</v>
      </c>
      <c r="G66" s="63">
        <v>97.5</v>
      </c>
    </row>
    <row r="67" spans="1:7" ht="12.75">
      <c r="A67" s="21"/>
      <c r="B67" s="140" t="s">
        <v>103</v>
      </c>
      <c r="C67" s="105" t="s">
        <v>104</v>
      </c>
      <c r="D67" s="93" t="s">
        <v>56</v>
      </c>
      <c r="E67" s="94">
        <v>160000</v>
      </c>
      <c r="F67" s="62">
        <v>58279.02</v>
      </c>
      <c r="G67" s="63">
        <v>36.42</v>
      </c>
    </row>
    <row r="68" spans="1:7" ht="12.75">
      <c r="A68" s="21"/>
      <c r="B68" s="140" t="s">
        <v>105</v>
      </c>
      <c r="C68" s="105" t="s">
        <v>106</v>
      </c>
      <c r="D68" s="93" t="s">
        <v>56</v>
      </c>
      <c r="E68" s="94">
        <v>11600</v>
      </c>
      <c r="F68" s="62">
        <v>8036.43</v>
      </c>
      <c r="G68" s="63">
        <v>69.28</v>
      </c>
    </row>
    <row r="69" spans="1:7" ht="12.75">
      <c r="A69" s="21"/>
      <c r="B69" s="122"/>
      <c r="C69" s="147" t="s">
        <v>107</v>
      </c>
      <c r="D69" s="147"/>
      <c r="E69" s="148">
        <f>SUM(E70:E72)</f>
        <v>318500</v>
      </c>
      <c r="F69" s="100">
        <f>SUM(F70:F72)</f>
        <v>161552.25</v>
      </c>
      <c r="G69" s="101">
        <v>50.72</v>
      </c>
    </row>
    <row r="70" spans="1:7" ht="12.75">
      <c r="A70" s="21"/>
      <c r="B70" s="58" t="s">
        <v>108</v>
      </c>
      <c r="C70" s="149" t="s">
        <v>109</v>
      </c>
      <c r="D70" s="93" t="s">
        <v>35</v>
      </c>
      <c r="E70" s="94">
        <v>218500</v>
      </c>
      <c r="F70" s="62">
        <v>161552.25</v>
      </c>
      <c r="G70" s="63">
        <v>73.94</v>
      </c>
    </row>
    <row r="71" spans="1:7" ht="12.75">
      <c r="A71" s="21"/>
      <c r="B71" s="58" t="s">
        <v>110</v>
      </c>
      <c r="C71" s="150" t="s">
        <v>111</v>
      </c>
      <c r="D71" s="93" t="s">
        <v>76</v>
      </c>
      <c r="E71" s="94">
        <v>100000</v>
      </c>
      <c r="F71" s="120">
        <v>0</v>
      </c>
      <c r="G71" s="121">
        <v>0</v>
      </c>
    </row>
    <row r="72" spans="1:7" ht="12.75">
      <c r="A72" s="21"/>
      <c r="B72" s="58" t="s">
        <v>112</v>
      </c>
      <c r="C72" s="88" t="s">
        <v>33</v>
      </c>
      <c r="D72" s="106">
        <v>0</v>
      </c>
      <c r="E72" s="106">
        <v>0</v>
      </c>
      <c r="F72" s="106">
        <v>0</v>
      </c>
      <c r="G72" s="151">
        <v>0</v>
      </c>
    </row>
    <row r="73" spans="1:7" ht="12.75">
      <c r="A73" s="21"/>
      <c r="B73" s="82"/>
      <c r="C73" s="152" t="s">
        <v>113</v>
      </c>
      <c r="D73" s="153"/>
      <c r="E73" s="99">
        <f>SUM(E74+E76+E77)</f>
        <v>172000</v>
      </c>
      <c r="F73" s="100">
        <f>SUM(F74:F77)</f>
        <v>116440.88</v>
      </c>
      <c r="G73" s="101">
        <v>67.7</v>
      </c>
    </row>
    <row r="74" spans="1:7" ht="33.75">
      <c r="A74" s="21"/>
      <c r="B74" s="70" t="s">
        <v>114</v>
      </c>
      <c r="C74" s="118" t="s">
        <v>115</v>
      </c>
      <c r="D74" s="154" t="s">
        <v>62</v>
      </c>
      <c r="E74" s="104">
        <v>120000</v>
      </c>
      <c r="F74" s="62">
        <v>82435</v>
      </c>
      <c r="G74" s="63">
        <v>68.7</v>
      </c>
    </row>
    <row r="75" spans="1:7" ht="12.75">
      <c r="A75" s="21"/>
      <c r="B75" s="70" t="s">
        <v>116</v>
      </c>
      <c r="C75" s="88" t="s">
        <v>33</v>
      </c>
      <c r="D75" s="155">
        <v>0</v>
      </c>
      <c r="E75" s="91">
        <v>0</v>
      </c>
      <c r="F75" s="108">
        <v>0</v>
      </c>
      <c r="G75" s="109">
        <v>0</v>
      </c>
    </row>
    <row r="76" spans="1:7" ht="22.5">
      <c r="A76" s="21"/>
      <c r="B76" s="70" t="s">
        <v>117</v>
      </c>
      <c r="C76" s="105" t="s">
        <v>118</v>
      </c>
      <c r="D76" s="156" t="s">
        <v>119</v>
      </c>
      <c r="E76" s="94">
        <v>12000</v>
      </c>
      <c r="F76" s="62">
        <v>12000</v>
      </c>
      <c r="G76" s="63">
        <v>100</v>
      </c>
    </row>
    <row r="77" spans="1:7" ht="22.5">
      <c r="A77" s="21"/>
      <c r="B77" s="70" t="s">
        <v>120</v>
      </c>
      <c r="C77" s="118" t="s">
        <v>121</v>
      </c>
      <c r="D77" s="93" t="s">
        <v>62</v>
      </c>
      <c r="E77" s="157">
        <v>40000</v>
      </c>
      <c r="F77" s="158">
        <v>22005.88</v>
      </c>
      <c r="G77" s="159">
        <v>55.01</v>
      </c>
    </row>
    <row r="78" spans="1:7" ht="12.75">
      <c r="A78" s="21"/>
      <c r="B78" s="122"/>
      <c r="C78" s="160" t="s">
        <v>122</v>
      </c>
      <c r="D78" s="153"/>
      <c r="E78" s="148">
        <f>SUM(E79:E86)</f>
        <v>91181</v>
      </c>
      <c r="F78" s="100">
        <f>SUM(F79:F86)</f>
        <v>70845.39</v>
      </c>
      <c r="G78" s="101">
        <v>77.7</v>
      </c>
    </row>
    <row r="79" spans="1:7" ht="12.75">
      <c r="A79" s="21"/>
      <c r="B79" s="206" t="s">
        <v>123</v>
      </c>
      <c r="C79" s="185" t="s">
        <v>124</v>
      </c>
      <c r="D79" s="93" t="s">
        <v>56</v>
      </c>
      <c r="E79" s="163">
        <v>17500</v>
      </c>
      <c r="F79" s="62">
        <v>9777.21</v>
      </c>
      <c r="G79" s="63">
        <v>55.87</v>
      </c>
    </row>
    <row r="80" spans="1:7" ht="12.75">
      <c r="A80" s="21"/>
      <c r="B80" s="207"/>
      <c r="C80" s="186"/>
      <c r="D80" s="93" t="s">
        <v>125</v>
      </c>
      <c r="E80" s="163">
        <v>881</v>
      </c>
      <c r="F80" s="62">
        <v>0</v>
      </c>
      <c r="G80" s="63">
        <v>0</v>
      </c>
    </row>
    <row r="81" spans="1:7" ht="12.75">
      <c r="A81" s="21"/>
      <c r="B81" s="58" t="s">
        <v>126</v>
      </c>
      <c r="C81" s="105" t="s">
        <v>127</v>
      </c>
      <c r="D81" s="164" t="s">
        <v>92</v>
      </c>
      <c r="E81" s="94">
        <v>7300</v>
      </c>
      <c r="F81" s="62">
        <v>5539.16</v>
      </c>
      <c r="G81" s="63">
        <v>75.88</v>
      </c>
    </row>
    <row r="82" spans="1:7" ht="12.75">
      <c r="A82" s="21"/>
      <c r="B82" s="58" t="s">
        <v>128</v>
      </c>
      <c r="C82" s="105" t="s">
        <v>129</v>
      </c>
      <c r="D82" s="93" t="s">
        <v>130</v>
      </c>
      <c r="E82" s="165">
        <v>8500</v>
      </c>
      <c r="F82" s="62">
        <v>8359.35</v>
      </c>
      <c r="G82" s="63">
        <v>98.35</v>
      </c>
    </row>
    <row r="83" spans="1:7" ht="12.75">
      <c r="A83" s="21"/>
      <c r="B83" s="58" t="s">
        <v>131</v>
      </c>
      <c r="C83" s="88" t="s">
        <v>33</v>
      </c>
      <c r="D83" s="166">
        <v>0</v>
      </c>
      <c r="E83" s="166">
        <v>0</v>
      </c>
      <c r="F83" s="166">
        <v>0</v>
      </c>
      <c r="G83" s="167">
        <v>0</v>
      </c>
    </row>
    <row r="84" spans="1:7" ht="12.75">
      <c r="A84" s="21"/>
      <c r="B84" s="58" t="s">
        <v>132</v>
      </c>
      <c r="C84" s="105" t="s">
        <v>133</v>
      </c>
      <c r="D84" s="93" t="s">
        <v>56</v>
      </c>
      <c r="E84" s="165">
        <v>46000</v>
      </c>
      <c r="F84" s="62">
        <v>43319.67</v>
      </c>
      <c r="G84" s="63">
        <v>94.17</v>
      </c>
    </row>
    <row r="85" spans="1:7" ht="12.75">
      <c r="A85" s="21"/>
      <c r="B85" s="58" t="s">
        <v>134</v>
      </c>
      <c r="C85" s="105" t="s">
        <v>135</v>
      </c>
      <c r="D85" s="93" t="s">
        <v>56</v>
      </c>
      <c r="E85" s="94">
        <v>7000</v>
      </c>
      <c r="F85" s="62">
        <v>3850</v>
      </c>
      <c r="G85" s="63">
        <v>55</v>
      </c>
    </row>
    <row r="86" spans="1:7" ht="12.75">
      <c r="A86" s="21"/>
      <c r="B86" s="58" t="s">
        <v>136</v>
      </c>
      <c r="C86" s="105" t="s">
        <v>137</v>
      </c>
      <c r="D86" s="93" t="s">
        <v>56</v>
      </c>
      <c r="E86" s="94">
        <v>4000</v>
      </c>
      <c r="F86" s="62">
        <v>0</v>
      </c>
      <c r="G86" s="63">
        <v>0</v>
      </c>
    </row>
    <row r="87" spans="1:7" ht="12.75">
      <c r="A87" s="21"/>
      <c r="B87" s="58"/>
      <c r="C87" s="168" t="s">
        <v>138</v>
      </c>
      <c r="D87" s="169"/>
      <c r="E87" s="170">
        <f>SUM(E88+E89)</f>
        <v>100000</v>
      </c>
      <c r="F87" s="100">
        <f>SUM(F88+F89)</f>
        <v>99912.3</v>
      </c>
      <c r="G87" s="101">
        <v>99.91</v>
      </c>
    </row>
    <row r="88" spans="1:7" ht="12.75">
      <c r="A88" s="21"/>
      <c r="B88" s="206" t="s">
        <v>139</v>
      </c>
      <c r="C88" s="208" t="s">
        <v>140</v>
      </c>
      <c r="D88" s="210" t="s">
        <v>76</v>
      </c>
      <c r="E88" s="212">
        <v>100000</v>
      </c>
      <c r="F88" s="196">
        <v>99912.3</v>
      </c>
      <c r="G88" s="198">
        <v>99.91</v>
      </c>
    </row>
    <row r="89" spans="1:7" ht="12.75">
      <c r="A89" s="21"/>
      <c r="B89" s="207"/>
      <c r="C89" s="209"/>
      <c r="D89" s="211"/>
      <c r="E89" s="213"/>
      <c r="F89" s="197"/>
      <c r="G89" s="199"/>
    </row>
    <row r="90" spans="1:7" ht="12.75">
      <c r="A90" s="21"/>
      <c r="B90" s="122"/>
      <c r="C90" s="172" t="s">
        <v>141</v>
      </c>
      <c r="D90" s="173"/>
      <c r="E90" s="174">
        <f>SUM(E91)</f>
        <v>135000</v>
      </c>
      <c r="F90" s="175">
        <f>SUM(F91)</f>
        <v>0</v>
      </c>
      <c r="G90" s="176">
        <v>0</v>
      </c>
    </row>
    <row r="91" spans="1:7" ht="12.75">
      <c r="A91" s="21"/>
      <c r="B91" s="58" t="s">
        <v>142</v>
      </c>
      <c r="C91" s="177" t="s">
        <v>143</v>
      </c>
      <c r="D91" s="93" t="s">
        <v>53</v>
      </c>
      <c r="E91" s="94">
        <v>135000</v>
      </c>
      <c r="F91" s="62">
        <v>0</v>
      </c>
      <c r="G91" s="63">
        <v>0</v>
      </c>
    </row>
    <row r="92" spans="1:7" ht="12.75">
      <c r="A92" s="21"/>
      <c r="B92" s="178"/>
      <c r="C92" s="179" t="s">
        <v>144</v>
      </c>
      <c r="D92" s="180"/>
      <c r="E92" s="181">
        <f>SUM(E93:E94)</f>
        <v>16096468</v>
      </c>
      <c r="F92" s="100">
        <f>SUM(F93)</f>
        <v>5965023</v>
      </c>
      <c r="G92" s="101">
        <v>37.06</v>
      </c>
    </row>
    <row r="93" spans="1:7" ht="33.75">
      <c r="A93" s="21"/>
      <c r="B93" s="58" t="s">
        <v>145</v>
      </c>
      <c r="C93" s="105" t="s">
        <v>157</v>
      </c>
      <c r="D93" s="93" t="s">
        <v>146</v>
      </c>
      <c r="E93" s="94">
        <v>5965023</v>
      </c>
      <c r="F93" s="62">
        <v>5965023</v>
      </c>
      <c r="G93" s="63">
        <v>100</v>
      </c>
    </row>
    <row r="94" spans="1:7" ht="34.5" thickBot="1">
      <c r="A94" s="21"/>
      <c r="B94" s="70" t="s">
        <v>147</v>
      </c>
      <c r="C94" s="135" t="s">
        <v>148</v>
      </c>
      <c r="D94" s="116" t="s">
        <v>146</v>
      </c>
      <c r="E94" s="171">
        <v>10131445</v>
      </c>
      <c r="F94" s="126">
        <v>0</v>
      </c>
      <c r="G94" s="127">
        <v>0</v>
      </c>
    </row>
    <row r="95" spans="1:7" ht="13.5" thickBot="1">
      <c r="A95" s="21"/>
      <c r="B95" s="182" t="s">
        <v>149</v>
      </c>
      <c r="C95" s="183" t="s">
        <v>150</v>
      </c>
      <c r="D95" s="184"/>
      <c r="E95" s="200">
        <f>SUM(E96)</f>
        <v>14035347.48</v>
      </c>
      <c r="F95" s="201"/>
      <c r="G95" s="202"/>
    </row>
    <row r="96" spans="1:7" ht="13.5" thickBot="1">
      <c r="A96" s="21"/>
      <c r="B96" s="190" t="s">
        <v>13</v>
      </c>
      <c r="C96" s="191" t="s">
        <v>151</v>
      </c>
      <c r="D96" s="192" t="s">
        <v>12</v>
      </c>
      <c r="E96" s="203">
        <v>14035347.48</v>
      </c>
      <c r="F96" s="204"/>
      <c r="G96" s="205"/>
    </row>
  </sheetData>
  <mergeCells count="17">
    <mergeCell ref="B7:C7"/>
    <mergeCell ref="B46:B47"/>
    <mergeCell ref="C46:C47"/>
    <mergeCell ref="A4:G5"/>
    <mergeCell ref="E52:E53"/>
    <mergeCell ref="F52:F53"/>
    <mergeCell ref="G52:G53"/>
    <mergeCell ref="B79:B80"/>
    <mergeCell ref="C79:C80"/>
    <mergeCell ref="B88:B89"/>
    <mergeCell ref="C88:C89"/>
    <mergeCell ref="D88:D89"/>
    <mergeCell ref="E88:E89"/>
    <mergeCell ref="F88:F89"/>
    <mergeCell ref="G88:G89"/>
    <mergeCell ref="E95:G95"/>
    <mergeCell ref="E96:G96"/>
  </mergeCells>
  <printOptions/>
  <pageMargins left="0.75" right="0.75" top="1" bottom="1" header="0.5" footer="0.5"/>
  <pageSetup horizontalDpi="600" verticalDpi="600" orientation="portrait" paperSize="9" scale="77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ug</cp:lastModifiedBy>
  <cp:lastPrinted>2008-05-02T09:01:13Z</cp:lastPrinted>
  <dcterms:created xsi:type="dcterms:W3CDTF">2008-04-07T09:24:33Z</dcterms:created>
  <dcterms:modified xsi:type="dcterms:W3CDTF">2008-05-02T09:04:43Z</dcterms:modified>
  <cp:category/>
  <cp:version/>
  <cp:contentType/>
  <cp:contentStatus/>
</cp:coreProperties>
</file>