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20" activeTab="0"/>
  </bookViews>
  <sheets>
    <sheet name="Załącznik B do SIWZ" sheetId="1" r:id="rId1"/>
  </sheets>
  <definedNames>
    <definedName name="_xlnm.Print_Area" localSheetId="0">'Załącznik B do SIWZ'!$A$1:$J$41</definedName>
    <definedName name="_xlnm.Print_Titles" localSheetId="0">'Załącznik B do SIWZ'!$4:$4</definedName>
  </definedNames>
  <calcPr fullCalcOnLoad="1"/>
</workbook>
</file>

<file path=xl/sharedStrings.xml><?xml version="1.0" encoding="utf-8"?>
<sst xmlns="http://schemas.openxmlformats.org/spreadsheetml/2006/main" count="52" uniqueCount="52">
  <si>
    <t>Nazwa placówki</t>
  </si>
  <si>
    <t>Budynki</t>
  </si>
  <si>
    <t>Budowle</t>
  </si>
  <si>
    <t>Mienie pracownicze</t>
  </si>
  <si>
    <t>Środki obrotowe</t>
  </si>
  <si>
    <t>Gotówka</t>
  </si>
  <si>
    <t>Straż Miejska</t>
  </si>
  <si>
    <t>Ochotnicze Straże Pożarne</t>
  </si>
  <si>
    <t>Zakład Wodociągów i Kanalizacji</t>
  </si>
  <si>
    <t>Zakład Gospodarki Komunalnej i Mieszkaniowej</t>
  </si>
  <si>
    <t>Ośrodek Sportu i Rekreacji</t>
  </si>
  <si>
    <t>Ośrodek Pomocy Społecznej</t>
  </si>
  <si>
    <t>Miejski Żłobek</t>
  </si>
  <si>
    <t>Biblioteka</t>
  </si>
  <si>
    <t xml:space="preserve">Miejski Ośrodek Kultury </t>
  </si>
  <si>
    <t>Szkoła Podstawowa Nr 3</t>
  </si>
  <si>
    <t xml:space="preserve">Przedszkole Publiczne Nr 1 </t>
  </si>
  <si>
    <t xml:space="preserve">Przedszkole Publiczne Nr 5 </t>
  </si>
  <si>
    <t>Przedszkole Publiczne Nr 6</t>
  </si>
  <si>
    <t>Przedszkole Publiczne Nr 8</t>
  </si>
  <si>
    <t>Przedszkole Publiczne Nr 9</t>
  </si>
  <si>
    <t>Przedszkole Publiczne Nr 10</t>
  </si>
  <si>
    <t>Przedszkole Publiczne Nr 11</t>
  </si>
  <si>
    <t xml:space="preserve">Przedszkole Publiczne w Tanowie </t>
  </si>
  <si>
    <t>Przedszkole Publiczne w Trzebieży</t>
  </si>
  <si>
    <t>Razem</t>
  </si>
  <si>
    <t xml:space="preserve">Lp </t>
  </si>
  <si>
    <t xml:space="preserve">Szkoła Podstawowa Nr 2, Szkoła Filialna w Przęsocinie </t>
  </si>
  <si>
    <t>Szkoła Podstawowa Nr 8, Szkoła Filialna</t>
  </si>
  <si>
    <t>Szkoła Podstawowa w Tanowie,  Szkoła Filialna w Pilchowie</t>
  </si>
  <si>
    <t>1a</t>
  </si>
  <si>
    <t>1b</t>
  </si>
  <si>
    <t>1c</t>
  </si>
  <si>
    <t>Zakład Odzysku i Składowania Odpadów Komunalnych</t>
  </si>
  <si>
    <t>Szkoła Podstawowa Nr 1</t>
  </si>
  <si>
    <t xml:space="preserve">Przedmiot  i  suma  ubezpieczenia w zł </t>
  </si>
  <si>
    <t>Rady Osiedli i Sołectwa</t>
  </si>
  <si>
    <t xml:space="preserve">Środki trwałe (gr III-VIII wg KŚT) </t>
  </si>
  <si>
    <t>Środki niskocenne</t>
  </si>
  <si>
    <t>Urząd Miejski w Policach</t>
  </si>
  <si>
    <t xml:space="preserve">Urząd Miejski - Ubezpieczenie gotówki w domu sołtysa-inkasenta, suma ubezpieczenia na jedno sołectwo 12 000 zł, liczba sołectw 12. </t>
  </si>
  <si>
    <t>Księgozbiory</t>
  </si>
  <si>
    <t>mienie uczniów i podopiecznych</t>
  </si>
  <si>
    <t>Szkoła Podstawowa Nr 5</t>
  </si>
  <si>
    <t>Szkoła Podstawowa Nr 6</t>
  </si>
  <si>
    <t>Szkoła Podstawowa w Trzebieży</t>
  </si>
  <si>
    <t>mienie osób trzecich</t>
  </si>
  <si>
    <t xml:space="preserve"> Ubezpieczenie  mienia od wszystkich ryzyk      </t>
  </si>
  <si>
    <t xml:space="preserve">Załącznik B do SIWZ    </t>
  </si>
  <si>
    <t>razem</t>
  </si>
  <si>
    <t>łącznie</t>
  </si>
  <si>
    <t>mienie w trakcie rozliczania inwestycji - ZOiSOK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</si>
</sst>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#,##0.0"/>
  </numFmts>
  <fonts count="5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.5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9.5"/>
      <color indexed="12"/>
      <name val="Times New Roman"/>
      <family val="1"/>
    </font>
    <font>
      <b/>
      <sz val="9"/>
      <color indexed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sz val="9.5"/>
      <color rgb="FF0000FF"/>
      <name val="Times New Roman"/>
      <family val="1"/>
    </font>
    <font>
      <b/>
      <sz val="9"/>
      <color rgb="FF0000FF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7" fillId="0" borderId="0" xfId="42" applyFont="1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/>
    </xf>
    <xf numFmtId="165" fontId="0" fillId="0" borderId="0" xfId="42" applyFont="1" applyFill="1" applyAlignment="1">
      <alignment/>
    </xf>
    <xf numFmtId="165" fontId="2" fillId="0" borderId="0" xfId="42" applyFont="1" applyFill="1" applyBorder="1" applyAlignment="1">
      <alignment vertical="center" wrapText="1"/>
    </xf>
    <xf numFmtId="165" fontId="2" fillId="0" borderId="10" xfId="42" applyFont="1" applyFill="1" applyBorder="1" applyAlignment="1">
      <alignment horizontal="left" vertical="center"/>
    </xf>
    <xf numFmtId="165" fontId="8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5" fontId="0" fillId="0" borderId="0" xfId="44" applyFont="1" applyFill="1" applyAlignment="1">
      <alignment/>
    </xf>
    <xf numFmtId="165" fontId="2" fillId="0" borderId="10" xfId="42" applyNumberFormat="1" applyFont="1" applyFill="1" applyBorder="1" applyAlignment="1">
      <alignment horizontal="left" vertical="center"/>
    </xf>
    <xf numFmtId="165" fontId="2" fillId="0" borderId="0" xfId="0" applyNumberFormat="1" applyFont="1" applyFill="1" applyAlignment="1">
      <alignment vertical="center"/>
    </xf>
    <xf numFmtId="165" fontId="2" fillId="0" borderId="10" xfId="0" applyNumberFormat="1" applyFont="1" applyFill="1" applyBorder="1" applyAlignment="1">
      <alignment/>
    </xf>
    <xf numFmtId="0" fontId="9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165" fontId="8" fillId="0" borderId="10" xfId="0" applyNumberFormat="1" applyFont="1" applyFill="1" applyBorder="1" applyAlignment="1">
      <alignment vertical="center"/>
    </xf>
    <xf numFmtId="165" fontId="49" fillId="0" borderId="10" xfId="0" applyNumberFormat="1" applyFont="1" applyFill="1" applyBorder="1" applyAlignment="1">
      <alignment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right"/>
    </xf>
    <xf numFmtId="165" fontId="2" fillId="0" borderId="14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" fontId="2" fillId="0" borderId="1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16" sqref="L16:L17"/>
    </sheetView>
  </sheetViews>
  <sheetFormatPr defaultColWidth="9.140625" defaultRowHeight="12.75"/>
  <cols>
    <col min="1" max="1" width="5.28125" style="20" customWidth="1"/>
    <col min="2" max="2" width="27.140625" style="5" customWidth="1"/>
    <col min="3" max="3" width="16.28125" style="5" customWidth="1"/>
    <col min="4" max="4" width="19.00390625" style="5" customWidth="1"/>
    <col min="5" max="5" width="14.7109375" style="5" customWidth="1"/>
    <col min="6" max="6" width="14.7109375" style="5" bestFit="1" customWidth="1"/>
    <col min="7" max="7" width="12.140625" style="5" customWidth="1"/>
    <col min="8" max="8" width="13.140625" style="5" customWidth="1"/>
    <col min="9" max="9" width="14.28125" style="5" customWidth="1"/>
    <col min="10" max="10" width="13.7109375" style="5" customWidth="1"/>
    <col min="11" max="11" width="3.421875" style="5" customWidth="1"/>
    <col min="12" max="12" width="13.57421875" style="5" customWidth="1"/>
    <col min="13" max="16384" width="9.140625" style="5" customWidth="1"/>
  </cols>
  <sheetData>
    <row r="1" spans="1:9" ht="15.75">
      <c r="A1" s="3" t="s">
        <v>47</v>
      </c>
      <c r="I1" s="30" t="s">
        <v>48</v>
      </c>
    </row>
    <row r="2" spans="1:5" ht="15.75">
      <c r="A2" s="4" t="s">
        <v>35</v>
      </c>
      <c r="E2" s="17"/>
    </row>
    <row r="3" ht="9.75" customHeight="1"/>
    <row r="4" spans="1:10" ht="25.5">
      <c r="A4" s="6" t="s">
        <v>26</v>
      </c>
      <c r="B4" s="7" t="s">
        <v>0</v>
      </c>
      <c r="C4" s="8" t="s">
        <v>1</v>
      </c>
      <c r="D4" s="8" t="s">
        <v>2</v>
      </c>
      <c r="E4" s="9" t="s">
        <v>37</v>
      </c>
      <c r="F4" s="8" t="s">
        <v>38</v>
      </c>
      <c r="G4" s="8" t="s">
        <v>3</v>
      </c>
      <c r="H4" s="8" t="s">
        <v>4</v>
      </c>
      <c r="I4" s="8" t="s">
        <v>41</v>
      </c>
      <c r="J4" s="8" t="s">
        <v>5</v>
      </c>
    </row>
    <row r="5" spans="1:10" s="1" customFormat="1" ht="32.25" customHeight="1">
      <c r="A5" s="10">
        <v>1</v>
      </c>
      <c r="B5" s="11" t="s">
        <v>39</v>
      </c>
      <c r="C5" s="12">
        <v>33327530.239999995</v>
      </c>
      <c r="D5" s="12">
        <v>54841901.29000002</v>
      </c>
      <c r="E5" s="12">
        <v>1443291.94</v>
      </c>
      <c r="F5" s="12">
        <v>2880893.63</v>
      </c>
      <c r="G5" s="12">
        <f>183*500</f>
        <v>91500</v>
      </c>
      <c r="H5" s="39">
        <v>20000</v>
      </c>
      <c r="I5" s="12">
        <v>0</v>
      </c>
      <c r="J5" s="24">
        <v>144000</v>
      </c>
    </row>
    <row r="6" spans="1:10" s="1" customFormat="1" ht="32.25" customHeight="1">
      <c r="A6" s="10" t="s">
        <v>30</v>
      </c>
      <c r="B6" s="11" t="s">
        <v>36</v>
      </c>
      <c r="C6" s="12"/>
      <c r="D6" s="12">
        <v>1189177.1000000003</v>
      </c>
      <c r="E6" s="12">
        <v>78591.87</v>
      </c>
      <c r="F6" s="12">
        <v>1215150.2899999998</v>
      </c>
      <c r="G6" s="12">
        <v>0</v>
      </c>
      <c r="H6" s="12">
        <v>0</v>
      </c>
      <c r="I6" s="12">
        <v>0</v>
      </c>
      <c r="J6" s="12">
        <v>0</v>
      </c>
    </row>
    <row r="7" spans="1:10" s="1" customFormat="1" ht="32.25" customHeight="1">
      <c r="A7" s="10" t="s">
        <v>31</v>
      </c>
      <c r="B7" s="11" t="s">
        <v>6</v>
      </c>
      <c r="C7" s="12">
        <v>0</v>
      </c>
      <c r="D7" s="12">
        <v>0</v>
      </c>
      <c r="E7" s="12">
        <v>356157.15</v>
      </c>
      <c r="F7" s="12">
        <v>86486.20000000001</v>
      </c>
      <c r="G7" s="12">
        <v>0</v>
      </c>
      <c r="H7" s="12">
        <v>0</v>
      </c>
      <c r="I7" s="12">
        <v>0</v>
      </c>
      <c r="J7" s="12">
        <v>0</v>
      </c>
    </row>
    <row r="8" spans="1:10" s="1" customFormat="1" ht="32.25" customHeight="1">
      <c r="A8" s="10" t="s">
        <v>32</v>
      </c>
      <c r="B8" s="11" t="s">
        <v>7</v>
      </c>
      <c r="C8" s="12">
        <v>0</v>
      </c>
      <c r="D8" s="12">
        <v>15342.3</v>
      </c>
      <c r="E8" s="12">
        <v>317360.06</v>
      </c>
      <c r="F8" s="12">
        <v>225833.72</v>
      </c>
      <c r="G8" s="12">
        <v>0</v>
      </c>
      <c r="H8" s="12">
        <v>0</v>
      </c>
      <c r="I8" s="12">
        <v>0</v>
      </c>
      <c r="J8" s="12">
        <v>0</v>
      </c>
    </row>
    <row r="9" spans="1:10" s="1" customFormat="1" ht="32.25" customHeight="1">
      <c r="A9" s="10">
        <v>2</v>
      </c>
      <c r="B9" s="13" t="s">
        <v>8</v>
      </c>
      <c r="C9" s="12">
        <v>9752496.05</v>
      </c>
      <c r="D9" s="12">
        <v>11804611.200000001</v>
      </c>
      <c r="E9" s="12">
        <v>6194537.080000001</v>
      </c>
      <c r="F9" s="12">
        <v>1007580.46</v>
      </c>
      <c r="G9" s="12">
        <f>82*500</f>
        <v>41000</v>
      </c>
      <c r="H9" s="12">
        <v>460000</v>
      </c>
      <c r="I9" s="12">
        <v>0</v>
      </c>
      <c r="J9" s="12">
        <v>20000</v>
      </c>
    </row>
    <row r="10" spans="1:10" s="1" customFormat="1" ht="32.25" customHeight="1">
      <c r="A10" s="10">
        <v>3</v>
      </c>
      <c r="B10" s="13" t="s">
        <v>9</v>
      </c>
      <c r="C10" s="12">
        <v>137993492.62</v>
      </c>
      <c r="D10" s="12">
        <v>10535085.77</v>
      </c>
      <c r="E10" s="12">
        <v>646833.01</v>
      </c>
      <c r="F10" s="12">
        <v>619715.93</v>
      </c>
      <c r="G10" s="12">
        <f>75*500</f>
        <v>37500</v>
      </c>
      <c r="H10" s="12">
        <v>50000</v>
      </c>
      <c r="I10" s="12">
        <v>0</v>
      </c>
      <c r="J10" s="12">
        <v>53000</v>
      </c>
    </row>
    <row r="11" spans="1:10" s="1" customFormat="1" ht="32.25" customHeight="1">
      <c r="A11" s="10">
        <v>4</v>
      </c>
      <c r="B11" s="13" t="s">
        <v>33</v>
      </c>
      <c r="C11" s="12">
        <v>5216166.21</v>
      </c>
      <c r="D11" s="12">
        <v>10636729.059999999</v>
      </c>
      <c r="E11" s="12">
        <v>5288935.58</v>
      </c>
      <c r="F11" s="12">
        <v>252455.03</v>
      </c>
      <c r="G11" s="12">
        <f>40*500</f>
        <v>20000</v>
      </c>
      <c r="H11" s="12">
        <v>150000</v>
      </c>
      <c r="I11" s="12">
        <v>0</v>
      </c>
      <c r="J11" s="12">
        <v>33000</v>
      </c>
    </row>
    <row r="12" spans="1:10" s="1" customFormat="1" ht="32.25" customHeight="1">
      <c r="A12" s="10">
        <v>5</v>
      </c>
      <c r="B12" s="13" t="s">
        <v>10</v>
      </c>
      <c r="C12" s="40">
        <v>21935778.550000004</v>
      </c>
      <c r="D12" s="12">
        <v>18066738.27</v>
      </c>
      <c r="E12" s="12">
        <v>1181166.58</v>
      </c>
      <c r="F12" s="12">
        <v>1116390.6400000001</v>
      </c>
      <c r="G12" s="12">
        <f>32*500</f>
        <v>16000</v>
      </c>
      <c r="H12" s="12">
        <v>11000</v>
      </c>
      <c r="I12" s="12">
        <v>0</v>
      </c>
      <c r="J12" s="12">
        <v>10000</v>
      </c>
    </row>
    <row r="13" spans="1:10" s="1" customFormat="1" ht="32.25" customHeight="1">
      <c r="A13" s="10">
        <v>6</v>
      </c>
      <c r="B13" s="11" t="s">
        <v>11</v>
      </c>
      <c r="C13" s="12">
        <v>0</v>
      </c>
      <c r="D13" s="12">
        <v>0</v>
      </c>
      <c r="E13" s="12">
        <v>109138.34</v>
      </c>
      <c r="F13" s="12">
        <v>602727.8200000001</v>
      </c>
      <c r="G13" s="12">
        <f>109*500</f>
        <v>54500</v>
      </c>
      <c r="H13" s="12">
        <v>0</v>
      </c>
      <c r="I13" s="12">
        <v>0</v>
      </c>
      <c r="J13" s="12">
        <v>0</v>
      </c>
    </row>
    <row r="14" spans="1:10" s="2" customFormat="1" ht="32.25" customHeight="1">
      <c r="A14" s="10">
        <v>7</v>
      </c>
      <c r="B14" s="12" t="s">
        <v>13</v>
      </c>
      <c r="C14" s="12">
        <v>1500000</v>
      </c>
      <c r="D14" s="27">
        <v>4089.62</v>
      </c>
      <c r="E14" s="27">
        <v>138888.02000000002</v>
      </c>
      <c r="F14" s="28">
        <v>362825.86</v>
      </c>
      <c r="G14" s="12">
        <f>20*500</f>
        <v>10000</v>
      </c>
      <c r="H14" s="12">
        <v>0</v>
      </c>
      <c r="I14" s="24">
        <f>80757*40</f>
        <v>3230280</v>
      </c>
      <c r="J14" s="12">
        <v>500</v>
      </c>
    </row>
    <row r="15" spans="1:10" s="1" customFormat="1" ht="32.25" customHeight="1">
      <c r="A15" s="10">
        <v>8</v>
      </c>
      <c r="B15" s="13" t="s">
        <v>14</v>
      </c>
      <c r="C15" s="12">
        <v>11200115.17</v>
      </c>
      <c r="D15" s="12">
        <v>2226309.92</v>
      </c>
      <c r="E15" s="12">
        <v>1628047.43</v>
      </c>
      <c r="F15" s="12">
        <v>868677.05</v>
      </c>
      <c r="G15" s="12">
        <f>50*500</f>
        <v>25000</v>
      </c>
      <c r="H15" s="12">
        <v>10000</v>
      </c>
      <c r="I15" s="12">
        <v>0</v>
      </c>
      <c r="J15" s="24">
        <v>100000</v>
      </c>
    </row>
    <row r="16" spans="1:10" s="1" customFormat="1" ht="17.25" customHeight="1">
      <c r="A16" s="10">
        <v>9</v>
      </c>
      <c r="B16" s="13" t="s">
        <v>12</v>
      </c>
      <c r="C16" s="12">
        <v>3843704.34</v>
      </c>
      <c r="D16" s="12">
        <v>0</v>
      </c>
      <c r="E16" s="23">
        <v>97062.72</v>
      </c>
      <c r="F16" s="23">
        <v>387491</v>
      </c>
      <c r="G16" s="12">
        <f>28*500</f>
        <v>14000</v>
      </c>
      <c r="H16" s="12">
        <v>6000</v>
      </c>
      <c r="I16" s="44">
        <v>500000</v>
      </c>
      <c r="J16" s="44">
        <v>100000</v>
      </c>
    </row>
    <row r="17" spans="1:10" s="1" customFormat="1" ht="17.25" customHeight="1">
      <c r="A17" s="10">
        <v>10</v>
      </c>
      <c r="B17" s="13" t="s">
        <v>34</v>
      </c>
      <c r="C17" s="12">
        <v>25264524.6</v>
      </c>
      <c r="D17" s="12">
        <v>2478555.7500000005</v>
      </c>
      <c r="E17" s="12">
        <v>273024.72</v>
      </c>
      <c r="F17" s="12">
        <v>1506905.78</v>
      </c>
      <c r="G17" s="12">
        <f>45*500</f>
        <v>22500</v>
      </c>
      <c r="H17" s="12">
        <v>0</v>
      </c>
      <c r="I17" s="45"/>
      <c r="J17" s="45"/>
    </row>
    <row r="18" spans="1:10" s="1" customFormat="1" ht="27.75" customHeight="1">
      <c r="A18" s="10">
        <v>11</v>
      </c>
      <c r="B18" s="13" t="s">
        <v>27</v>
      </c>
      <c r="C18" s="12">
        <v>2432988.96</v>
      </c>
      <c r="D18" s="12">
        <v>401387.65</v>
      </c>
      <c r="E18" s="12">
        <v>85278.47</v>
      </c>
      <c r="F18" s="12">
        <v>485286.49</v>
      </c>
      <c r="G18" s="12">
        <f>16*500</f>
        <v>8000</v>
      </c>
      <c r="H18" s="12">
        <v>0</v>
      </c>
      <c r="I18" s="45"/>
      <c r="J18" s="45"/>
    </row>
    <row r="19" spans="1:10" s="1" customFormat="1" ht="17.25" customHeight="1">
      <c r="A19" s="10">
        <v>12</v>
      </c>
      <c r="B19" s="13" t="s">
        <v>15</v>
      </c>
      <c r="C19" s="12">
        <v>11692933.200000001</v>
      </c>
      <c r="D19" s="12">
        <v>1382641.6199999999</v>
      </c>
      <c r="E19" s="12">
        <v>25450.25</v>
      </c>
      <c r="F19" s="12">
        <v>1277853.07</v>
      </c>
      <c r="G19" s="12">
        <f>52*500</f>
        <v>26000</v>
      </c>
      <c r="H19" s="12">
        <v>0</v>
      </c>
      <c r="I19" s="45"/>
      <c r="J19" s="45"/>
    </row>
    <row r="20" spans="1:10" s="1" customFormat="1" ht="14.25">
      <c r="A20" s="10">
        <v>13</v>
      </c>
      <c r="B20" s="13" t="s">
        <v>43</v>
      </c>
      <c r="C20" s="12">
        <v>13192275.6</v>
      </c>
      <c r="D20" s="12">
        <v>572915.44</v>
      </c>
      <c r="E20" s="12">
        <v>27190.2</v>
      </c>
      <c r="F20" s="12">
        <v>1012029.6100000001</v>
      </c>
      <c r="G20" s="12">
        <f>45*500</f>
        <v>22500</v>
      </c>
      <c r="H20" s="12">
        <v>0</v>
      </c>
      <c r="I20" s="45"/>
      <c r="J20" s="45"/>
    </row>
    <row r="21" spans="1:10" s="1" customFormat="1" ht="17.25" customHeight="1">
      <c r="A21" s="10">
        <v>14</v>
      </c>
      <c r="B21" s="13" t="s">
        <v>44</v>
      </c>
      <c r="C21" s="12">
        <v>6521245.2</v>
      </c>
      <c r="D21" s="12">
        <v>1328630.05</v>
      </c>
      <c r="E21" s="12">
        <v>192081.99999999997</v>
      </c>
      <c r="F21" s="12">
        <v>725667.88</v>
      </c>
      <c r="G21" s="12">
        <f>41*500</f>
        <v>20500</v>
      </c>
      <c r="H21" s="23">
        <v>6200</v>
      </c>
      <c r="I21" s="45"/>
      <c r="J21" s="45"/>
    </row>
    <row r="22" spans="1:10" s="1" customFormat="1" ht="25.5">
      <c r="A22" s="10">
        <v>15</v>
      </c>
      <c r="B22" s="13" t="s">
        <v>28</v>
      </c>
      <c r="C22" s="12">
        <v>53107646.75999999</v>
      </c>
      <c r="D22" s="12">
        <v>3414370.6400000006</v>
      </c>
      <c r="E22" s="12">
        <v>106338.06999999999</v>
      </c>
      <c r="F22" s="12">
        <v>3070991.24</v>
      </c>
      <c r="G22" s="12">
        <f>132*500</f>
        <v>66000</v>
      </c>
      <c r="H22" s="12">
        <v>1000</v>
      </c>
      <c r="I22" s="45"/>
      <c r="J22" s="45"/>
    </row>
    <row r="23" spans="1:10" s="1" customFormat="1" ht="27" customHeight="1">
      <c r="A23" s="10">
        <v>16</v>
      </c>
      <c r="B23" s="13" t="s">
        <v>29</v>
      </c>
      <c r="C23" s="12">
        <v>13429286.459999999</v>
      </c>
      <c r="D23" s="12">
        <v>1682070.05</v>
      </c>
      <c r="E23" s="12">
        <v>312360.55</v>
      </c>
      <c r="F23" s="12">
        <v>868903.15</v>
      </c>
      <c r="G23" s="12">
        <f>55*500</f>
        <v>27500</v>
      </c>
      <c r="H23" s="12">
        <v>0</v>
      </c>
      <c r="I23" s="45"/>
      <c r="J23" s="45"/>
    </row>
    <row r="24" spans="1:10" s="1" customFormat="1" ht="14.25">
      <c r="A24" s="10">
        <v>17</v>
      </c>
      <c r="B24" s="13" t="s">
        <v>45</v>
      </c>
      <c r="C24" s="12">
        <v>16413840.500000002</v>
      </c>
      <c r="D24" s="12">
        <v>2168896.17</v>
      </c>
      <c r="E24" s="12">
        <v>328719.21</v>
      </c>
      <c r="F24" s="12">
        <v>412521.56999999995</v>
      </c>
      <c r="G24" s="12">
        <f>41*500</f>
        <v>20500</v>
      </c>
      <c r="H24" s="12">
        <v>0</v>
      </c>
      <c r="I24" s="45"/>
      <c r="J24" s="45"/>
    </row>
    <row r="25" spans="1:10" s="1" customFormat="1" ht="17.25" customHeight="1">
      <c r="A25" s="10">
        <v>18</v>
      </c>
      <c r="B25" s="13" t="s">
        <v>16</v>
      </c>
      <c r="C25" s="12">
        <v>1009000.8</v>
      </c>
      <c r="D25" s="12">
        <v>100140.62</v>
      </c>
      <c r="E25" s="12">
        <v>129719.42</v>
      </c>
      <c r="F25" s="12">
        <v>323250.48</v>
      </c>
      <c r="G25" s="12">
        <f>35*500</f>
        <v>17500</v>
      </c>
      <c r="H25" s="12">
        <v>5000</v>
      </c>
      <c r="I25" s="45"/>
      <c r="J25" s="45"/>
    </row>
    <row r="26" spans="1:10" s="1" customFormat="1" ht="17.25" customHeight="1">
      <c r="A26" s="10">
        <v>19</v>
      </c>
      <c r="B26" s="13" t="s">
        <v>17</v>
      </c>
      <c r="C26" s="12">
        <v>6313184.57</v>
      </c>
      <c r="D26" s="12">
        <v>156813.84999999998</v>
      </c>
      <c r="E26" s="12">
        <v>359056.66000000003</v>
      </c>
      <c r="F26" s="12">
        <v>349353</v>
      </c>
      <c r="G26" s="12">
        <f>40*500</f>
        <v>20000</v>
      </c>
      <c r="H26" s="12">
        <v>5000</v>
      </c>
      <c r="I26" s="45"/>
      <c r="J26" s="45"/>
    </row>
    <row r="27" spans="1:10" s="1" customFormat="1" ht="17.25" customHeight="1">
      <c r="A27" s="10">
        <v>20</v>
      </c>
      <c r="B27" s="13" t="s">
        <v>18</v>
      </c>
      <c r="C27" s="12">
        <v>3133566</v>
      </c>
      <c r="D27" s="12">
        <v>160401.99</v>
      </c>
      <c r="E27" s="12">
        <v>52642.37</v>
      </c>
      <c r="F27" s="12">
        <v>265855.94</v>
      </c>
      <c r="G27" s="12">
        <f>28*500</f>
        <v>14000</v>
      </c>
      <c r="H27" s="12">
        <v>4000</v>
      </c>
      <c r="I27" s="45"/>
      <c r="J27" s="45"/>
    </row>
    <row r="28" spans="1:10" s="1" customFormat="1" ht="17.25" customHeight="1">
      <c r="A28" s="10">
        <v>21</v>
      </c>
      <c r="B28" s="13" t="s">
        <v>19</v>
      </c>
      <c r="C28" s="12">
        <v>6866489.03</v>
      </c>
      <c r="D28" s="12">
        <v>230644.59</v>
      </c>
      <c r="E28" s="12">
        <v>225297.64999999997</v>
      </c>
      <c r="F28" s="12">
        <v>538265.7999999999</v>
      </c>
      <c r="G28" s="12">
        <f>46*500</f>
        <v>23000</v>
      </c>
      <c r="H28" s="23">
        <v>3000</v>
      </c>
      <c r="I28" s="45"/>
      <c r="J28" s="45"/>
    </row>
    <row r="29" spans="1:10" s="1" customFormat="1" ht="17.25" customHeight="1">
      <c r="A29" s="10">
        <v>22</v>
      </c>
      <c r="B29" s="13" t="s">
        <v>20</v>
      </c>
      <c r="C29" s="12">
        <v>3538768.5</v>
      </c>
      <c r="D29" s="12">
        <v>117206.71</v>
      </c>
      <c r="E29" s="12">
        <v>49300.76</v>
      </c>
      <c r="F29" s="12">
        <v>256544.3</v>
      </c>
      <c r="G29" s="12">
        <f>30*500</f>
        <v>15000</v>
      </c>
      <c r="H29" s="12">
        <v>3000</v>
      </c>
      <c r="I29" s="45"/>
      <c r="J29" s="45"/>
    </row>
    <row r="30" spans="1:10" s="1" customFormat="1" ht="17.25" customHeight="1">
      <c r="A30" s="10">
        <v>23</v>
      </c>
      <c r="B30" s="13" t="s">
        <v>21</v>
      </c>
      <c r="C30" s="12">
        <v>4813992</v>
      </c>
      <c r="D30" s="12">
        <v>67589.4</v>
      </c>
      <c r="E30" s="12">
        <v>51812.11</v>
      </c>
      <c r="F30" s="12">
        <v>362367.22000000003</v>
      </c>
      <c r="G30" s="12">
        <f>30*500</f>
        <v>15000</v>
      </c>
      <c r="H30" s="12">
        <v>3600</v>
      </c>
      <c r="I30" s="45"/>
      <c r="J30" s="45"/>
    </row>
    <row r="31" spans="1:10" s="1" customFormat="1" ht="14.25">
      <c r="A31" s="10">
        <v>24</v>
      </c>
      <c r="B31" s="13" t="s">
        <v>22</v>
      </c>
      <c r="C31" s="12">
        <v>3558851.64</v>
      </c>
      <c r="D31" s="12">
        <v>5000</v>
      </c>
      <c r="E31" s="12">
        <v>107269.70999999999</v>
      </c>
      <c r="F31" s="12">
        <v>325745.89</v>
      </c>
      <c r="G31" s="12">
        <f>56*500</f>
        <v>28000</v>
      </c>
      <c r="H31" s="12">
        <v>6000</v>
      </c>
      <c r="I31" s="45"/>
      <c r="J31" s="45"/>
    </row>
    <row r="32" spans="1:10" s="1" customFormat="1" ht="14.25">
      <c r="A32" s="10">
        <v>25</v>
      </c>
      <c r="B32" s="13" t="s">
        <v>23</v>
      </c>
      <c r="C32" s="12">
        <v>2638008</v>
      </c>
      <c r="D32" s="12">
        <v>75368.2</v>
      </c>
      <c r="E32" s="12">
        <v>88921.78</v>
      </c>
      <c r="F32" s="12">
        <v>289225</v>
      </c>
      <c r="G32" s="12">
        <f>28*500</f>
        <v>14000</v>
      </c>
      <c r="H32" s="12">
        <v>3000</v>
      </c>
      <c r="I32" s="45"/>
      <c r="J32" s="45"/>
    </row>
    <row r="33" spans="1:11" s="1" customFormat="1" ht="25.5">
      <c r="A33" s="10">
        <v>26</v>
      </c>
      <c r="B33" s="13" t="s">
        <v>24</v>
      </c>
      <c r="C33" s="12">
        <v>2395818</v>
      </c>
      <c r="D33" s="12">
        <v>86145.17</v>
      </c>
      <c r="E33" s="12">
        <v>321265.19999999995</v>
      </c>
      <c r="F33" s="12">
        <v>469499.94</v>
      </c>
      <c r="G33" s="12">
        <f>33*500</f>
        <v>16500</v>
      </c>
      <c r="H33" s="12">
        <v>3000</v>
      </c>
      <c r="I33" s="46"/>
      <c r="J33" s="46"/>
      <c r="K33" s="22"/>
    </row>
    <row r="34" spans="1:11" s="1" customFormat="1" ht="22.5" customHeight="1">
      <c r="A34" s="14"/>
      <c r="B34" s="15" t="s">
        <v>25</v>
      </c>
      <c r="C34" s="41">
        <f aca="true" t="shared" si="0" ref="C34:J34">SUM(C5:C33)</f>
        <v>401091702.99999994</v>
      </c>
      <c r="D34" s="25">
        <f t="shared" si="0"/>
        <v>123748762.43000002</v>
      </c>
      <c r="E34" s="25">
        <f t="shared" si="0"/>
        <v>20215738.910000004</v>
      </c>
      <c r="F34" s="25">
        <f t="shared" si="0"/>
        <v>22166493.990000006</v>
      </c>
      <c r="G34" s="25">
        <f t="shared" si="0"/>
        <v>686000</v>
      </c>
      <c r="H34" s="25">
        <f t="shared" si="0"/>
        <v>749800</v>
      </c>
      <c r="I34" s="25">
        <f t="shared" si="0"/>
        <v>3730280</v>
      </c>
      <c r="J34" s="25">
        <f t="shared" si="0"/>
        <v>460500</v>
      </c>
      <c r="K34" s="26"/>
    </row>
    <row r="35" spans="1:11" s="1" customFormat="1" ht="22.5" customHeight="1">
      <c r="A35" s="31"/>
      <c r="B35" s="32"/>
      <c r="C35" s="33"/>
      <c r="D35" s="33"/>
      <c r="E35" s="33"/>
      <c r="F35" s="33"/>
      <c r="G35" s="33"/>
      <c r="H35" s="36"/>
      <c r="I35" s="25" t="s">
        <v>49</v>
      </c>
      <c r="J35" s="42">
        <f>SUM(C34:J34)</f>
        <v>572849278.3299999</v>
      </c>
      <c r="K35" s="26"/>
    </row>
    <row r="36" spans="1:11" s="1" customFormat="1" ht="22.5" customHeight="1">
      <c r="A36" s="31"/>
      <c r="B36" s="32"/>
      <c r="C36" s="33"/>
      <c r="D36" s="33"/>
      <c r="E36" s="33"/>
      <c r="F36" s="33"/>
      <c r="G36" s="33"/>
      <c r="H36" s="47" t="s">
        <v>46</v>
      </c>
      <c r="I36" s="47"/>
      <c r="J36" s="29">
        <v>111000</v>
      </c>
      <c r="K36" s="26"/>
    </row>
    <row r="37" spans="1:11" s="1" customFormat="1" ht="22.5" customHeight="1">
      <c r="A37" s="35"/>
      <c r="B37" s="32"/>
      <c r="C37" s="33"/>
      <c r="D37" s="33"/>
      <c r="E37" s="33"/>
      <c r="F37" s="33"/>
      <c r="G37" s="33"/>
      <c r="H37" s="47" t="s">
        <v>42</v>
      </c>
      <c r="I37" s="47"/>
      <c r="J37" s="29">
        <v>5000</v>
      </c>
      <c r="K37" s="26"/>
    </row>
    <row r="38" spans="1:11" s="1" customFormat="1" ht="22.5" customHeight="1">
      <c r="A38" s="31"/>
      <c r="B38" s="32"/>
      <c r="C38" s="33"/>
      <c r="D38" s="33"/>
      <c r="E38" s="33"/>
      <c r="F38" s="33"/>
      <c r="G38" s="33"/>
      <c r="H38" s="49" t="s">
        <v>51</v>
      </c>
      <c r="I38" s="49"/>
      <c r="J38" s="29">
        <v>250000</v>
      </c>
      <c r="K38" s="26"/>
    </row>
    <row r="39" spans="1:11" s="1" customFormat="1" ht="14.25" customHeight="1">
      <c r="A39" s="31"/>
      <c r="B39" s="32"/>
      <c r="C39" s="33"/>
      <c r="D39" s="34"/>
      <c r="E39" s="34"/>
      <c r="F39" s="34"/>
      <c r="G39" s="34"/>
      <c r="H39" s="37"/>
      <c r="I39" s="38" t="s">
        <v>50</v>
      </c>
      <c r="J39" s="43">
        <f>SUM(J35:J38)</f>
        <v>573215278.3299999</v>
      </c>
      <c r="K39" s="21"/>
    </row>
    <row r="40" spans="1:8" s="1" customFormat="1" ht="12.75">
      <c r="A40" s="18"/>
      <c r="B40" s="19"/>
      <c r="C40" s="16"/>
      <c r="D40" s="19"/>
      <c r="E40" s="19"/>
      <c r="F40" s="19"/>
      <c r="G40" s="19"/>
      <c r="H40" s="19"/>
    </row>
    <row r="41" spans="1:10" s="1" customFormat="1" ht="12.75">
      <c r="A41" s="48" t="s">
        <v>40</v>
      </c>
      <c r="B41" s="48"/>
      <c r="C41" s="48"/>
      <c r="D41" s="48"/>
      <c r="E41" s="48"/>
      <c r="F41" s="48"/>
      <c r="G41" s="48"/>
      <c r="H41" s="48"/>
      <c r="I41" s="48"/>
      <c r="J41" s="48"/>
    </row>
  </sheetData>
  <sheetProtection/>
  <mergeCells count="6">
    <mergeCell ref="I16:I33"/>
    <mergeCell ref="J16:J33"/>
    <mergeCell ref="H36:I36"/>
    <mergeCell ref="H37:I37"/>
    <mergeCell ref="A41:J41"/>
    <mergeCell ref="H38:I38"/>
  </mergeCells>
  <printOptions/>
  <pageMargins left="0.59" right="0.4330708661417323" top="0.8267716535433072" bottom="0.7480314960629921" header="0.5118110236220472" footer="0.5118110236220472"/>
  <pageSetup horizontalDpi="600" verticalDpi="600" orientation="landscape" paperSize="9" scale="92" r:id="rId1"/>
  <headerFooter alignWithMargins="0">
    <oddHeader>&amp;L&amp;"Arial,Kursywa"Specyfikacja Istotnych Warunków Zamówienia           Znak sprawy: FN.271.1.6.2020.JF&amp;RPoprawiony ZAŁĄCZNIK B</oddHeader>
    <oddFooter>&amp;L   &amp;P/&amp;N    Poprawiony ZAŁĄCZNIK B</oddFooter>
  </headerFooter>
  <rowBreaks count="1" manualBreakCount="1">
    <brk id="1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Broker Ubezpieczeniowy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Kowalik</dc:creator>
  <cp:keywords/>
  <dc:description/>
  <cp:lastModifiedBy>Asia</cp:lastModifiedBy>
  <cp:lastPrinted>2020-11-19T16:11:50Z</cp:lastPrinted>
  <dcterms:created xsi:type="dcterms:W3CDTF">2007-07-06T17:44:02Z</dcterms:created>
  <dcterms:modified xsi:type="dcterms:W3CDTF">2020-11-19T16:14:27Z</dcterms:modified>
  <cp:category/>
  <cp:version/>
  <cp:contentType/>
  <cp:contentStatus/>
</cp:coreProperties>
</file>