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  <sheet name="1-dochody układzie rodzajowym" sheetId="2" r:id="rId2"/>
  </sheets>
  <definedNames>
    <definedName name="_xlnm.Print_Area" localSheetId="0">'1 - dochody '!$A$1:$E$353</definedName>
    <definedName name="_xlnm.Print_Area" localSheetId="1">'1-dochody układzie rodzajowym'!$A$1:$D$57</definedName>
  </definedNames>
  <calcPr fullCalcOnLoad="1" fullPrecision="0"/>
</workbook>
</file>

<file path=xl/sharedStrings.xml><?xml version="1.0" encoding="utf-8"?>
<sst xmlns="http://schemas.openxmlformats.org/spreadsheetml/2006/main" count="395" uniqueCount="227">
  <si>
    <t xml:space="preserve">         zlecone gminie oraz inne zlecone ustawami, z tego:</t>
  </si>
  <si>
    <t>Rekompensaty utraconych dochodów w podatkach i opłatach lokalnych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</si>
  <si>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</si>
  <si>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</si>
  <si>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</si>
  <si>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4. DOCHODY ZWIĄZANE Z REALIZACJĄ ZADAŃ Z ZAKRESU WŁAŚCIWOŚCI POWIATU 
NA PODSTAWIE POROZUMIEŃ</t>
  </si>
  <si>
    <t>(zestawienie zbiorcze ogółem według działów klasyfikacji budżetowej)</t>
  </si>
  <si>
    <t>(w układzie rodzajowym)</t>
  </si>
  <si>
    <t>Załącznik nr 1 
do uchwały Nr VI/36/07 
Rady Miejskiej w Policach 
z dnia 27 marca 2007 roku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</si>
  <si>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</si>
  <si>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</si>
  <si>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</si>
  <si>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</si>
  <si>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b) na zadania zlecone z zakresu administracji rządowej</t>
  </si>
  <si>
    <t xml:space="preserve">         - dotacje z budżetu państwa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</si>
  <si>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</si>
  <si>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</si>
  <si>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</si>
  <si>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>6298</t>
  </si>
  <si>
    <t>Dotacje celowe otrzymane z budżetu państwa na realizację własnych zadań bieżących gmin (związków gmin)</t>
  </si>
  <si>
    <t>0870</t>
  </si>
  <si>
    <t>Wpływy ze sprzedaży składników majątkowych</t>
  </si>
  <si>
    <t>0979</t>
  </si>
  <si>
    <t>2708</t>
  </si>
  <si>
    <t>2700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</si>
  <si>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</si>
  <si>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</si>
  <si>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</si>
  <si>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</si>
  <si>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</si>
  <si>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</si>
  <si>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</si>
  <si>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BEZPIECZEŃSTWO PUBLICZNE</t>
  </si>
  <si>
    <t>I OCHRONA PRZECIWPOŻAROWA</t>
  </si>
  <si>
    <t>DOCHODY OD OSÓB PRAWNYCH, OD OSÓB</t>
  </si>
  <si>
    <t>RÓŻNE ROZLICZENIA</t>
  </si>
  <si>
    <t>OŚWIATA I WYCHOWANIE</t>
  </si>
  <si>
    <t>OCHRONA ZDROWIA</t>
  </si>
  <si>
    <t>RAZEM</t>
  </si>
  <si>
    <t>Rozdział</t>
  </si>
  <si>
    <t>Treść</t>
  </si>
  <si>
    <t>Dostarczanie wody</t>
  </si>
  <si>
    <t>Drogi publiczne gminne</t>
  </si>
  <si>
    <t>Zadania w zakresie upowszechniania turystyki</t>
  </si>
  <si>
    <t>Gospodarka gruntami i nieruchomościami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</si>
  <si>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</si>
  <si>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</si>
  <si>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</si>
  <si>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</si>
  <si>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</si>
  <si>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</si>
  <si>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</si>
  <si>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</si>
  <si>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</si>
  <si>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</si>
  <si>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</si>
  <si>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</si>
  <si>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</si>
  <si>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</si>
  <si>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</si>
  <si>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</si>
  <si>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</si>
  <si>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</si>
  <si>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</si>
  <si>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</si>
  <si>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</si>
  <si>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</si>
  <si>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</si>
  <si>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 xml:space="preserve">Świadczenia rodzinne, zaliczka alimentacyjna oraz składki </t>
  </si>
  <si>
    <t>na ubezpieczenia emerytalne i rentowe z ubezpieczenia społecznego</t>
  </si>
  <si>
    <t>Promocja jednostek samorządu terytorialnego</t>
  </si>
  <si>
    <t xml:space="preserve">        - dzierżawa na targowisku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</si>
  <si>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</si>
  <si>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</si>
  <si>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</si>
  <si>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</si>
  <si>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</si>
  <si>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</si>
  <si>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KULTURA FIZYCZNA I SPORT</t>
  </si>
  <si>
    <t>Różne rozliczenia finansowe</t>
  </si>
  <si>
    <t xml:space="preserve">1. PROGNOZOWANE DOCHODY BUDŻETU GMINY POLICE W 2007 ROKU  </t>
  </si>
  <si>
    <t xml:space="preserve">5. DOCHODY BUDŻETU GMINY  POLICE W  2007 ROKU </t>
  </si>
  <si>
    <t>Przedszkola</t>
  </si>
  <si>
    <t>Gospodarka ściekowa i ochrona wód</t>
  </si>
  <si>
    <t>Domy i ośrodki kultury, świetlice i kluby</t>
  </si>
  <si>
    <t>Urzędy wojewódzkie</t>
  </si>
  <si>
    <t>w zł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</si>
  <si>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</si>
  <si>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</si>
  <si>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</si>
  <si>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</si>
  <si>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 xml:space="preserve">Udziały gmin w podatkach stanowiących </t>
  </si>
  <si>
    <t>jednostek samorządu terytorialnego na podstawie ustaw</t>
  </si>
  <si>
    <t>Dokształcanie i doskonalenie nauczycieli</t>
  </si>
  <si>
    <t>Biblioteki</t>
  </si>
  <si>
    <t>i innych jednostek organizacyjnych</t>
  </si>
  <si>
    <t>Instytucje kultury fizycznej</t>
  </si>
  <si>
    <t>WYTWARZANIE I ZAOPATRYWANIE 
W ENERGIĘ ELEKTRYCZNĄ, GAZ I WODĘ</t>
  </si>
  <si>
    <t>2370</t>
  </si>
  <si>
    <t>Wpływy do budżetu nadwyżki środków obrotowych zakładu budżetowego</t>
  </si>
  <si>
    <t>2910</t>
  </si>
  <si>
    <t>2705</t>
  </si>
  <si>
    <t>Pozostałe zadania w zakresie polityki społecznej</t>
  </si>
  <si>
    <t>POZOSTAŁE ZADANIA W ZAKRESIE POLITYKI SPOŁECZNEJ</t>
  </si>
  <si>
    <t>Wpływy ze zwrotów dotacji wykorzystanych niezgodnie z przeznaczeniem lub pobranych w nadmiernej wysokości</t>
  </si>
  <si>
    <t xml:space="preserve">URZĘDY NACZELNYCH ORGANÓW WŁADZY PAŃSTWOWEJ, </t>
  </si>
  <si>
    <t xml:space="preserve">DOCHODY OD OSÓB PRAWNYCH, OD OSÓB FIZYCZNYCH </t>
  </si>
  <si>
    <t>I OD INNYCH JEDNOSTEK NIEPOSIADAJĄCYCH OSOBOWOŚCI PRAWNEJ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</si>
  <si>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</si>
  <si>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</si>
  <si>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</si>
  <si>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g) podatki z karty podatkowej</t>
  </si>
  <si>
    <t xml:space="preserve">     h) podatek od czynności cywilnoprawnych</t>
  </si>
  <si>
    <t xml:space="preserve">     j ) podatek rolny</t>
  </si>
  <si>
    <t xml:space="preserve">     k) podatek leśny</t>
  </si>
  <si>
    <t xml:space="preserve">     n) rekompensaty utraconych dochodów podatkowych</t>
  </si>
  <si>
    <t xml:space="preserve">     f ) podatek od spadków i darowizn</t>
  </si>
  <si>
    <t xml:space="preserve">     i ) udziały w podatkach stanowiących</t>
  </si>
  <si>
    <t xml:space="preserve">    m) opłata skarbowa</t>
  </si>
  <si>
    <t xml:space="preserve">     o) odsetki</t>
  </si>
  <si>
    <t xml:space="preserve">     p) pozostałe</t>
  </si>
  <si>
    <t xml:space="preserve">          - z budżetu państwa</t>
  </si>
  <si>
    <t xml:space="preserve">          - z funduszy celowych</t>
  </si>
  <si>
    <t xml:space="preserve">          - z funduszy strukturalnych ZPORR</t>
  </si>
  <si>
    <t xml:space="preserve">          - z funduszy strukturalnych INTERREG III</t>
  </si>
  <si>
    <t xml:space="preserve">          - z funduszu prewencyjnego PZU</t>
  </si>
  <si>
    <t xml:space="preserve">          - z Polsko-Niemieckiej Współpracy Młodzieży</t>
  </si>
  <si>
    <t xml:space="preserve">     l ) opłata za korzystanie z zezwoleń na sprzedaż napojów </t>
  </si>
  <si>
    <t xml:space="preserve">     ł ) opłata eksploatacyjna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</si>
  <si>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</si>
  <si>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</si>
  <si>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</si>
  <si>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</si>
  <si>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</si>
  <si>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</si>
  <si>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</si>
  <si>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</si>
  <si>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</si>
  <si>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</si>
  <si>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</si>
  <si>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</si>
  <si>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0460</t>
  </si>
  <si>
    <t>Zaległości od podatków zniesionych</t>
  </si>
  <si>
    <t>2680</t>
  </si>
  <si>
    <t>Utrzymanie zieleni w miastach i gminach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</si>
  <si>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</si>
  <si>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         alkoholowych</t>
  </si>
  <si>
    <t xml:space="preserve">        - dotacje, z tego:</t>
  </si>
  <si>
    <t xml:space="preserve">        - środki, z tego:</t>
  </si>
  <si>
    <t>za osoby pobierające niektóre świadczenia z pomocy społecznej</t>
  </si>
  <si>
    <t xml:space="preserve">   Dochody ogółem:</t>
  </si>
  <si>
    <t>Wpływy z podatku rolnego, podatku leśnego, podatku od czynności</t>
  </si>
  <si>
    <t>cywilnoprawnych, podatków i opłat lokalnych od osób prawnych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</si>
  <si>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</si>
  <si>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</si>
  <si>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</si>
  <si>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</si>
  <si>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Składki na ubezpieczenia zdrowotne opłacane</t>
  </si>
  <si>
    <t>Zakłady gospodarki mieszkaniowej</t>
  </si>
  <si>
    <t>Ośrodki pomocy społecznej</t>
  </si>
  <si>
    <t>Żłobki</t>
  </si>
  <si>
    <t>oraz niektóre świadczenia rodzinne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</si>
  <si>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</si>
  <si>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</si>
  <si>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</si>
  <si>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</si>
  <si>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</si>
  <si>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</si>
  <si>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</si>
  <si>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</si>
  <si>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</si>
  <si>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</si>
  <si>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</si>
  <si>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</si>
  <si>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</si>
  <si>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</si>
  <si>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</si>
  <si>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</si>
  <si>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</si>
  <si>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</si>
  <si>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</si>
  <si>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</si>
  <si>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</si>
  <si>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</si>
  <si>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</si>
  <si>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</si>
  <si>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</si>
  <si>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</si>
  <si>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</si>
  <si>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</si>
  <si>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</si>
  <si>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</si>
  <si>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</si>
  <si>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</si>
  <si>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</si>
  <si>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</si>
  <si>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</si>
  <si>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</si>
  <si>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</si>
  <si>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</si>
  <si>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</si>
  <si>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</si>
  <si>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</si>
  <si>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</si>
  <si>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</si>
  <si>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</si>
  <si>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</si>
  <si>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</si>
  <si>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</si>
  <si>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</si>
  <si>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</si>
  <si>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</si>
  <si>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</si>
  <si>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</si>
  <si>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</si>
  <si>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</si>
  <si>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</si>
  <si>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</si>
  <si>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</si>
  <si>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    dochód budżetu państwa:</t>
  </si>
  <si>
    <t xml:space="preserve">         - w podatku doch. od osób prawnych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</si>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</sst>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i/>
      <u val="single"/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1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0" fillId="0" borderId="15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3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7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2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1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1" fillId="3" borderId="43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38" xfId="0" applyFont="1" applyBorder="1" applyAlignment="1">
      <alignment vertical="center"/>
    </xf>
    <xf numFmtId="49" fontId="4" fillId="2" borderId="27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33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49" fontId="4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Continuous"/>
    </xf>
    <xf numFmtId="0" fontId="4" fillId="2" borderId="23" xfId="0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3" borderId="39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/>
    </xf>
    <xf numFmtId="3" fontId="4" fillId="0" borderId="3" xfId="15" applyNumberFormat="1" applyFont="1" applyBorder="1" applyAlignment="1">
      <alignment horizontal="right" wrapText="1"/>
    </xf>
    <xf numFmtId="49" fontId="4" fillId="0" borderId="52" xfId="0" applyNumberFormat="1" applyFont="1" applyBorder="1" applyAlignment="1">
      <alignment horizontal="center" vertical="center" wrapText="1"/>
    </xf>
    <xf numFmtId="3" fontId="4" fillId="0" borderId="53" xfId="15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" borderId="5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" borderId="5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3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5.625" style="17" customWidth="1"/>
    <col min="2" max="2" width="10.625" style="17" customWidth="1"/>
    <col min="3" max="3" width="9.125" style="182" customWidth="1"/>
    <col min="4" max="4" width="70.25390625" style="17" customWidth="1"/>
    <col min="5" max="5" width="19.75390625" style="17" customWidth="1"/>
    <col min="6" max="6" width="12.75390625" style="17" customWidth="1"/>
    <col min="7" max="8" width="9.125" style="17" customWidth="1"/>
    <col min="9" max="9" width="10.125" style="17" bestFit="1" customWidth="1"/>
    <col min="10" max="10" width="12.00390625" style="17" bestFit="1" customWidth="1"/>
    <col min="11" max="16384" width="9.125" style="17" customWidth="1"/>
  </cols>
  <sheetData>
    <row r="1" spans="1:5" ht="45">
      <c r="A1" s="15"/>
      <c r="B1" s="179"/>
      <c r="C1" s="180"/>
      <c r="E1" s="173" t="s">
        <v>8</v>
      </c>
    </row>
    <row r="2" spans="1:4" ht="12">
      <c r="A2" s="15"/>
      <c r="B2" s="179"/>
      <c r="C2" s="180"/>
      <c r="D2" s="173"/>
    </row>
    <row r="3" spans="1:3" ht="12">
      <c r="A3" s="15"/>
      <c r="B3" s="179"/>
      <c r="C3" s="180"/>
    </row>
    <row r="4" spans="1:7" ht="14.25" customHeight="1">
      <c r="A4" s="310" t="s">
        <v>80</v>
      </c>
      <c r="B4" s="310"/>
      <c r="C4" s="310"/>
      <c r="D4" s="310"/>
      <c r="E4" s="310"/>
      <c r="F4" s="181"/>
      <c r="G4" s="181"/>
    </row>
    <row r="5" spans="1:6" ht="15">
      <c r="A5" s="300" t="s">
        <v>6</v>
      </c>
      <c r="B5" s="300"/>
      <c r="C5" s="300"/>
      <c r="D5" s="300"/>
      <c r="E5" s="300"/>
      <c r="F5" s="181"/>
    </row>
    <row r="6" ht="12.75" thickBot="1">
      <c r="E6" s="25" t="s">
        <v>86</v>
      </c>
    </row>
    <row r="7" spans="2:7" s="183" customFormat="1" ht="14.25" customHeight="1">
      <c r="B7" s="311" t="s">
        <v>26</v>
      </c>
      <c r="C7" s="313" t="s">
        <v>27</v>
      </c>
      <c r="D7" s="314"/>
      <c r="E7" s="306" t="s">
        <v>215</v>
      </c>
      <c r="F7" s="184"/>
      <c r="G7" s="185"/>
    </row>
    <row r="8" spans="1:7" s="183" customFormat="1" ht="14.25" customHeight="1">
      <c r="A8" s="185"/>
      <c r="B8" s="312"/>
      <c r="C8" s="315"/>
      <c r="D8" s="316"/>
      <c r="E8" s="307"/>
      <c r="F8" s="186"/>
      <c r="G8" s="185"/>
    </row>
    <row r="9" spans="1:7" s="152" customFormat="1" ht="12" thickBot="1">
      <c r="A9" s="187"/>
      <c r="B9" s="188">
        <v>1</v>
      </c>
      <c r="C9" s="308">
        <v>2</v>
      </c>
      <c r="D9" s="309"/>
      <c r="E9" s="189">
        <v>3</v>
      </c>
      <c r="F9" s="190"/>
      <c r="G9" s="187"/>
    </row>
    <row r="10" spans="1:7" s="152" customFormat="1" ht="16.5" customHeight="1">
      <c r="A10" s="187"/>
      <c r="B10" s="191"/>
      <c r="C10" s="192"/>
      <c r="D10" s="193"/>
      <c r="E10" s="194"/>
      <c r="F10" s="190"/>
      <c r="G10" s="187"/>
    </row>
    <row r="11" spans="1:7" s="152" customFormat="1" ht="12.75">
      <c r="A11" s="187"/>
      <c r="B11" s="155">
        <v>400</v>
      </c>
      <c r="C11" s="317" t="s">
        <v>189</v>
      </c>
      <c r="D11" s="318"/>
      <c r="E11" s="65">
        <f>SUM(E57)</f>
        <v>2805752</v>
      </c>
      <c r="F11" s="190"/>
      <c r="G11" s="187"/>
    </row>
    <row r="12" spans="1:7" ht="14.25" customHeight="1">
      <c r="A12" s="195"/>
      <c r="B12" s="33"/>
      <c r="C12" s="91"/>
      <c r="D12" s="37"/>
      <c r="E12" s="68"/>
      <c r="F12" s="196"/>
      <c r="G12" s="195"/>
    </row>
    <row r="13" spans="1:7" ht="14.25" customHeight="1">
      <c r="A13" s="195"/>
      <c r="B13" s="42">
        <v>600</v>
      </c>
      <c r="C13" s="98" t="s">
        <v>28</v>
      </c>
      <c r="D13" s="81"/>
      <c r="E13" s="65">
        <f>SUM(E62,E347)</f>
        <v>781726</v>
      </c>
      <c r="F13" s="197"/>
      <c r="G13" s="195"/>
    </row>
    <row r="14" spans="1:7" ht="14.25" customHeight="1">
      <c r="A14" s="195"/>
      <c r="B14" s="38"/>
      <c r="C14" s="99"/>
      <c r="D14" s="80"/>
      <c r="E14" s="64"/>
      <c r="F14" s="197"/>
      <c r="G14" s="195"/>
    </row>
    <row r="15" spans="1:7" ht="14.25" customHeight="1">
      <c r="A15" s="195"/>
      <c r="B15" s="42">
        <v>630</v>
      </c>
      <c r="C15" s="98" t="s">
        <v>29</v>
      </c>
      <c r="D15" s="81"/>
      <c r="E15" s="65">
        <f>SUM(E67)</f>
        <v>547720</v>
      </c>
      <c r="F15" s="197"/>
      <c r="G15" s="195"/>
    </row>
    <row r="16" spans="1:7" ht="14.25" customHeight="1">
      <c r="A16" s="195"/>
      <c r="B16" s="38"/>
      <c r="C16" s="99"/>
      <c r="D16" s="80"/>
      <c r="E16" s="75"/>
      <c r="F16" s="196"/>
      <c r="G16" s="195"/>
    </row>
    <row r="17" spans="1:7" ht="14.25" customHeight="1">
      <c r="A17" s="195"/>
      <c r="B17" s="38">
        <v>700</v>
      </c>
      <c r="C17" s="99" t="s">
        <v>30</v>
      </c>
      <c r="D17" s="80"/>
      <c r="E17" s="64">
        <f>SUM(E72)</f>
        <v>1122478</v>
      </c>
      <c r="F17" s="197"/>
      <c r="G17" s="195"/>
    </row>
    <row r="18" spans="1:7" ht="14.25" customHeight="1">
      <c r="A18" s="195"/>
      <c r="B18" s="43"/>
      <c r="C18" s="100"/>
      <c r="D18" s="101"/>
      <c r="E18" s="76"/>
      <c r="F18" s="196"/>
      <c r="G18" s="195"/>
    </row>
    <row r="19" spans="1:7" ht="14.25" customHeight="1">
      <c r="A19" s="195"/>
      <c r="B19" s="42">
        <v>750</v>
      </c>
      <c r="C19" s="98" t="s">
        <v>31</v>
      </c>
      <c r="D19" s="81"/>
      <c r="E19" s="49">
        <f>SUM(E84+E279)</f>
        <v>889139</v>
      </c>
      <c r="F19" s="198"/>
      <c r="G19" s="195"/>
    </row>
    <row r="20" spans="1:7" ht="14.25" customHeight="1">
      <c r="A20" s="195"/>
      <c r="B20" s="38"/>
      <c r="C20" s="99"/>
      <c r="D20" s="80"/>
      <c r="E20" s="45"/>
      <c r="F20" s="198"/>
      <c r="G20" s="195"/>
    </row>
    <row r="21" spans="1:7" ht="14.25" customHeight="1">
      <c r="A21" s="195"/>
      <c r="B21" s="38">
        <v>751</v>
      </c>
      <c r="C21" s="99" t="s">
        <v>105</v>
      </c>
      <c r="D21" s="80"/>
      <c r="E21" s="45"/>
      <c r="F21" s="198"/>
      <c r="G21" s="195"/>
    </row>
    <row r="22" spans="1:7" ht="14.25" customHeight="1">
      <c r="A22" s="195"/>
      <c r="B22" s="38"/>
      <c r="C22" s="99" t="s">
        <v>76</v>
      </c>
      <c r="D22" s="80"/>
      <c r="E22" s="45">
        <f>SUM(E288)</f>
        <v>6576</v>
      </c>
      <c r="F22" s="198"/>
      <c r="G22" s="195"/>
    </row>
    <row r="23" spans="1:7" ht="14.25" customHeight="1">
      <c r="A23" s="195"/>
      <c r="B23" s="44"/>
      <c r="C23" s="100"/>
      <c r="D23" s="101"/>
      <c r="E23" s="77"/>
      <c r="F23" s="199"/>
      <c r="G23" s="195"/>
    </row>
    <row r="24" spans="1:7" ht="14.25" customHeight="1">
      <c r="A24" s="195"/>
      <c r="B24" s="38">
        <v>754</v>
      </c>
      <c r="C24" s="99" t="s">
        <v>32</v>
      </c>
      <c r="D24" s="80"/>
      <c r="E24" s="45"/>
      <c r="F24" s="198"/>
      <c r="G24" s="195"/>
    </row>
    <row r="25" spans="1:7" ht="14.25" customHeight="1">
      <c r="A25" s="195"/>
      <c r="B25" s="35"/>
      <c r="C25" s="98" t="s">
        <v>33</v>
      </c>
      <c r="D25" s="81"/>
      <c r="E25" s="49">
        <f>SUM(E102)</f>
        <v>30000</v>
      </c>
      <c r="F25" s="198"/>
      <c r="G25" s="195"/>
    </row>
    <row r="26" spans="1:7" ht="14.25" customHeight="1">
      <c r="A26" s="195"/>
      <c r="B26" s="38"/>
      <c r="C26" s="99"/>
      <c r="D26" s="80"/>
      <c r="E26" s="45"/>
      <c r="F26" s="198"/>
      <c r="G26" s="195"/>
    </row>
    <row r="27" spans="1:7" ht="14.25" customHeight="1">
      <c r="A27" s="195"/>
      <c r="B27" s="38">
        <v>756</v>
      </c>
      <c r="C27" s="99" t="s">
        <v>106</v>
      </c>
      <c r="D27" s="80"/>
      <c r="E27" s="45"/>
      <c r="F27" s="198"/>
      <c r="G27" s="195"/>
    </row>
    <row r="28" spans="1:7" ht="14.25" customHeight="1">
      <c r="A28" s="195"/>
      <c r="B28" s="38"/>
      <c r="C28" s="99" t="s">
        <v>107</v>
      </c>
      <c r="D28" s="80"/>
      <c r="E28" s="78"/>
      <c r="F28" s="198"/>
      <c r="G28" s="195"/>
    </row>
    <row r="29" spans="1:7" ht="14.25" customHeight="1">
      <c r="A29" s="195"/>
      <c r="B29" s="38"/>
      <c r="C29" s="99" t="s">
        <v>135</v>
      </c>
      <c r="D29" s="80"/>
      <c r="E29" s="45">
        <f>SUM(E110)</f>
        <v>56313452</v>
      </c>
      <c r="F29" s="198"/>
      <c r="G29" s="195"/>
    </row>
    <row r="30" spans="1:7" ht="14.25" customHeight="1">
      <c r="A30" s="195"/>
      <c r="B30" s="43"/>
      <c r="C30" s="100"/>
      <c r="D30" s="101"/>
      <c r="E30" s="48"/>
      <c r="F30" s="198"/>
      <c r="G30" s="195"/>
    </row>
    <row r="31" spans="1:7" ht="14.25" customHeight="1">
      <c r="A31" s="195"/>
      <c r="B31" s="46">
        <v>758</v>
      </c>
      <c r="C31" s="98" t="s">
        <v>35</v>
      </c>
      <c r="D31" s="81"/>
      <c r="E31" s="49">
        <f>SUM(E159,)</f>
        <v>15294864</v>
      </c>
      <c r="F31" s="198"/>
      <c r="G31" s="195"/>
    </row>
    <row r="32" spans="1:7" ht="14.25" customHeight="1">
      <c r="A32" s="195"/>
      <c r="B32" s="41"/>
      <c r="C32" s="99"/>
      <c r="D32" s="80"/>
      <c r="E32" s="45"/>
      <c r="F32" s="198"/>
      <c r="G32" s="195"/>
    </row>
    <row r="33" spans="1:7" ht="14.25" customHeight="1">
      <c r="A33" s="195"/>
      <c r="B33" s="41">
        <v>801</v>
      </c>
      <c r="C33" s="99" t="s">
        <v>36</v>
      </c>
      <c r="D33" s="80"/>
      <c r="E33" s="45">
        <f>SUM(E170)</f>
        <v>42850</v>
      </c>
      <c r="F33" s="198"/>
      <c r="G33" s="195"/>
    </row>
    <row r="34" spans="1:7" ht="14.25" customHeight="1">
      <c r="A34" s="195"/>
      <c r="B34" s="47"/>
      <c r="C34" s="100"/>
      <c r="D34" s="101"/>
      <c r="E34" s="48"/>
      <c r="F34" s="198"/>
      <c r="G34" s="195"/>
    </row>
    <row r="35" spans="1:7" ht="14.25" customHeight="1">
      <c r="A35" s="195"/>
      <c r="B35" s="46">
        <v>851</v>
      </c>
      <c r="C35" s="98" t="s">
        <v>37</v>
      </c>
      <c r="D35" s="81"/>
      <c r="E35" s="49">
        <f>SUM(E192+E297)</f>
        <v>5326</v>
      </c>
      <c r="F35" s="198"/>
      <c r="G35" s="195"/>
    </row>
    <row r="36" spans="1:7" ht="14.25" customHeight="1">
      <c r="A36" s="195"/>
      <c r="B36" s="41"/>
      <c r="C36" s="99"/>
      <c r="D36" s="80"/>
      <c r="E36" s="45"/>
      <c r="F36" s="198"/>
      <c r="G36" s="195"/>
    </row>
    <row r="37" spans="1:7" ht="14.25" customHeight="1">
      <c r="A37" s="195"/>
      <c r="B37" s="156">
        <v>852</v>
      </c>
      <c r="C37" s="157" t="s">
        <v>133</v>
      </c>
      <c r="D37" s="158"/>
      <c r="E37" s="159">
        <f>SUM(E199+E304)</f>
        <v>12464765</v>
      </c>
      <c r="F37" s="198"/>
      <c r="G37" s="195"/>
    </row>
    <row r="38" spans="1:7" ht="14.25" customHeight="1">
      <c r="A38" s="195"/>
      <c r="B38" s="41"/>
      <c r="C38" s="99"/>
      <c r="D38" s="80"/>
      <c r="E38" s="45"/>
      <c r="F38" s="198"/>
      <c r="G38" s="195"/>
    </row>
    <row r="39" spans="1:7" ht="14.25" customHeight="1">
      <c r="A39" s="195"/>
      <c r="B39" s="41">
        <v>853</v>
      </c>
      <c r="C39" s="99" t="s">
        <v>103</v>
      </c>
      <c r="D39" s="80"/>
      <c r="E39" s="45">
        <f>SUM(E220)</f>
        <v>8952</v>
      </c>
      <c r="F39" s="198"/>
      <c r="G39" s="195"/>
    </row>
    <row r="40" spans="1:7" ht="14.25" customHeight="1">
      <c r="A40" s="195"/>
      <c r="B40" s="47"/>
      <c r="C40" s="100"/>
      <c r="D40" s="101"/>
      <c r="E40" s="48"/>
      <c r="F40" s="198"/>
      <c r="G40" s="195"/>
    </row>
    <row r="41" spans="1:7" ht="14.25" customHeight="1">
      <c r="A41" s="195"/>
      <c r="B41" s="46">
        <v>900</v>
      </c>
      <c r="C41" s="98" t="s">
        <v>190</v>
      </c>
      <c r="D41" s="81"/>
      <c r="E41" s="49">
        <f>SUM(E225,)</f>
        <v>4166103</v>
      </c>
      <c r="F41" s="198"/>
      <c r="G41" s="195"/>
    </row>
    <row r="42" spans="1:7" ht="14.25" customHeight="1">
      <c r="A42" s="195"/>
      <c r="B42" s="38"/>
      <c r="C42" s="99"/>
      <c r="D42" s="80"/>
      <c r="E42" s="45"/>
      <c r="F42" s="198"/>
      <c r="G42" s="195"/>
    </row>
    <row r="43" spans="1:7" ht="14.25" customHeight="1">
      <c r="A43" s="195"/>
      <c r="B43" s="42">
        <v>921</v>
      </c>
      <c r="C43" s="98" t="s">
        <v>65</v>
      </c>
      <c r="D43" s="81"/>
      <c r="E43" s="49">
        <f>SUM(E254)</f>
        <v>33349</v>
      </c>
      <c r="F43" s="198"/>
      <c r="G43" s="195"/>
    </row>
    <row r="44" spans="1:7" ht="14.25" customHeight="1">
      <c r="A44" s="195"/>
      <c r="B44" s="38"/>
      <c r="C44" s="99"/>
      <c r="D44" s="80"/>
      <c r="E44" s="45"/>
      <c r="F44" s="198"/>
      <c r="G44" s="195"/>
    </row>
    <row r="45" spans="1:7" ht="14.25" customHeight="1" thickBot="1">
      <c r="A45" s="195"/>
      <c r="B45" s="39">
        <v>926</v>
      </c>
      <c r="C45" s="102" t="s">
        <v>78</v>
      </c>
      <c r="D45" s="103"/>
      <c r="E45" s="40">
        <f>SUM(E265)</f>
        <v>102265</v>
      </c>
      <c r="F45" s="198"/>
      <c r="G45" s="195"/>
    </row>
    <row r="46" spans="1:7" ht="14.25" customHeight="1">
      <c r="A46" s="195"/>
      <c r="B46" s="200"/>
      <c r="C46" s="92"/>
      <c r="D46" s="82"/>
      <c r="E46" s="79"/>
      <c r="F46" s="198"/>
      <c r="G46" s="195"/>
    </row>
    <row r="47" spans="1:7" ht="14.25" customHeight="1" thickBot="1">
      <c r="A47" s="195"/>
      <c r="B47" s="201"/>
      <c r="C47" s="202" t="s">
        <v>38</v>
      </c>
      <c r="D47" s="203"/>
      <c r="E47" s="204">
        <f>SUM(E11:E45)</f>
        <v>94615317</v>
      </c>
      <c r="F47" s="205"/>
      <c r="G47" s="195"/>
    </row>
    <row r="48" spans="1:7" ht="14.25" customHeight="1">
      <c r="A48" s="195"/>
      <c r="B48" s="105"/>
      <c r="C48" s="206"/>
      <c r="D48" s="207"/>
      <c r="E48" s="205"/>
      <c r="F48" s="205"/>
      <c r="G48" s="195"/>
    </row>
    <row r="49" spans="1:7" ht="14.25" customHeight="1">
      <c r="A49" s="301" t="s">
        <v>3</v>
      </c>
      <c r="B49" s="301"/>
      <c r="C49" s="301"/>
      <c r="D49" s="301"/>
      <c r="E49" s="301"/>
      <c r="G49" s="195"/>
    </row>
    <row r="50" spans="1:7" ht="14.25" customHeight="1">
      <c r="A50" s="300" t="s">
        <v>2</v>
      </c>
      <c r="B50" s="300"/>
      <c r="C50" s="300"/>
      <c r="D50" s="300"/>
      <c r="E50" s="300"/>
      <c r="G50" s="195"/>
    </row>
    <row r="51" spans="1:7" ht="14.25" customHeight="1">
      <c r="A51" s="207"/>
      <c r="B51" s="208"/>
      <c r="C51" s="209"/>
      <c r="D51" s="208"/>
      <c r="E51" s="105"/>
      <c r="G51" s="195"/>
    </row>
    <row r="52" spans="1:7" ht="14.25" customHeight="1" thickBot="1">
      <c r="A52" s="207"/>
      <c r="B52" s="208"/>
      <c r="C52" s="209"/>
      <c r="D52" s="208"/>
      <c r="E52" s="34" t="s">
        <v>86</v>
      </c>
      <c r="G52" s="195"/>
    </row>
    <row r="53" spans="1:7" s="212" customFormat="1" ht="14.25" customHeight="1">
      <c r="A53" s="304" t="s">
        <v>26</v>
      </c>
      <c r="B53" s="302" t="s">
        <v>39</v>
      </c>
      <c r="C53" s="302" t="s">
        <v>54</v>
      </c>
      <c r="D53" s="302" t="s">
        <v>40</v>
      </c>
      <c r="E53" s="306" t="s">
        <v>215</v>
      </c>
      <c r="F53" s="210"/>
      <c r="G53" s="211"/>
    </row>
    <row r="54" spans="1:7" s="214" customFormat="1" ht="14.25" customHeight="1">
      <c r="A54" s="305"/>
      <c r="B54" s="303"/>
      <c r="C54" s="303"/>
      <c r="D54" s="303"/>
      <c r="E54" s="307"/>
      <c r="F54" s="213"/>
      <c r="G54" s="213"/>
    </row>
    <row r="55" spans="1:7" s="152" customFormat="1" ht="14.25" customHeight="1" thickBot="1">
      <c r="A55" s="188">
        <v>1</v>
      </c>
      <c r="B55" s="215">
        <v>2</v>
      </c>
      <c r="C55" s="216">
        <v>3</v>
      </c>
      <c r="D55" s="215">
        <v>4</v>
      </c>
      <c r="E55" s="189">
        <v>5</v>
      </c>
      <c r="F55" s="190"/>
      <c r="G55" s="187"/>
    </row>
    <row r="56" spans="1:7" s="71" customFormat="1" ht="14.25" customHeight="1">
      <c r="A56" s="191"/>
      <c r="B56" s="217"/>
      <c r="C56" s="218"/>
      <c r="D56" s="217"/>
      <c r="E56" s="194"/>
      <c r="F56" s="219"/>
      <c r="G56" s="220"/>
    </row>
    <row r="57" spans="1:7" s="183" customFormat="1" ht="27.75" customHeight="1">
      <c r="A57" s="221">
        <v>400</v>
      </c>
      <c r="B57" s="222"/>
      <c r="C57" s="223"/>
      <c r="D57" s="224" t="s">
        <v>97</v>
      </c>
      <c r="E57" s="225">
        <f>SUM(E59)</f>
        <v>2805752</v>
      </c>
      <c r="F57" s="186"/>
      <c r="G57" s="185"/>
    </row>
    <row r="58" spans="1:7" s="183" customFormat="1" ht="14.25" customHeight="1">
      <c r="A58" s="72"/>
      <c r="B58" s="226"/>
      <c r="C58" s="227"/>
      <c r="D58" s="226"/>
      <c r="E58" s="228"/>
      <c r="F58" s="186"/>
      <c r="G58" s="185"/>
    </row>
    <row r="59" spans="1:7" s="183" customFormat="1" ht="14.25" customHeight="1">
      <c r="A59" s="72"/>
      <c r="B59" s="226">
        <v>40002</v>
      </c>
      <c r="C59" s="223"/>
      <c r="D59" s="229" t="s">
        <v>41</v>
      </c>
      <c r="E59" s="225">
        <f>SUM(E60)</f>
        <v>2805752</v>
      </c>
      <c r="F59" s="186"/>
      <c r="G59" s="185"/>
    </row>
    <row r="60" spans="1:7" s="183" customFormat="1" ht="43.5" customHeight="1" thickBot="1">
      <c r="A60" s="230"/>
      <c r="B60" s="231"/>
      <c r="C60" s="176" t="s">
        <v>18</v>
      </c>
      <c r="D60" s="86" t="s">
        <v>87</v>
      </c>
      <c r="E60" s="232">
        <v>2805752</v>
      </c>
      <c r="F60" s="186"/>
      <c r="G60" s="185"/>
    </row>
    <row r="61" spans="1:7" s="106" customFormat="1" ht="14.25" customHeight="1" thickTop="1">
      <c r="A61" s="59"/>
      <c r="B61" s="84"/>
      <c r="C61" s="112"/>
      <c r="D61" s="125"/>
      <c r="E61" s="64"/>
      <c r="F61" s="177"/>
      <c r="G61" s="105"/>
    </row>
    <row r="62" spans="1:7" s="106" customFormat="1" ht="14.25" customHeight="1">
      <c r="A62" s="59">
        <v>600</v>
      </c>
      <c r="B62" s="57"/>
      <c r="C62" s="111"/>
      <c r="D62" s="126" t="s">
        <v>28</v>
      </c>
      <c r="E62" s="65">
        <f>SUM(E64)</f>
        <v>531726</v>
      </c>
      <c r="F62" s="177"/>
      <c r="G62" s="105"/>
    </row>
    <row r="63" spans="1:7" s="106" customFormat="1" ht="14.25" customHeight="1">
      <c r="A63" s="59"/>
      <c r="B63" s="84"/>
      <c r="C63" s="112"/>
      <c r="D63" s="127"/>
      <c r="E63" s="64"/>
      <c r="F63" s="177"/>
      <c r="G63" s="105"/>
    </row>
    <row r="64" spans="1:7" s="106" customFormat="1" ht="14.25" customHeight="1">
      <c r="A64" s="59"/>
      <c r="B64" s="178">
        <v>60016</v>
      </c>
      <c r="C64" s="111"/>
      <c r="D64" s="126" t="s">
        <v>42</v>
      </c>
      <c r="E64" s="65">
        <f>SUM(E65)</f>
        <v>531726</v>
      </c>
      <c r="F64" s="177"/>
      <c r="G64" s="105"/>
    </row>
    <row r="65" spans="1:7" s="106" customFormat="1" ht="43.5" customHeight="1" thickBot="1">
      <c r="A65" s="174"/>
      <c r="B65" s="175"/>
      <c r="C65" s="176" t="s">
        <v>18</v>
      </c>
      <c r="D65" s="86" t="s">
        <v>87</v>
      </c>
      <c r="E65" s="165">
        <v>531726</v>
      </c>
      <c r="F65" s="177"/>
      <c r="G65" s="105"/>
    </row>
    <row r="66" spans="1:7" s="106" customFormat="1" ht="14.25" customHeight="1" thickTop="1">
      <c r="A66" s="59"/>
      <c r="B66" s="84"/>
      <c r="C66" s="112"/>
      <c r="D66" s="125"/>
      <c r="E66" s="64"/>
      <c r="F66" s="177"/>
      <c r="G66" s="105"/>
    </row>
    <row r="67" spans="1:7" s="106" customFormat="1" ht="14.25" customHeight="1">
      <c r="A67" s="59">
        <v>630</v>
      </c>
      <c r="B67" s="57"/>
      <c r="C67" s="111"/>
      <c r="D67" s="126" t="s">
        <v>29</v>
      </c>
      <c r="E67" s="65">
        <f>SUM(E69)</f>
        <v>547720</v>
      </c>
      <c r="F67" s="177"/>
      <c r="G67" s="105"/>
    </row>
    <row r="68" spans="1:7" s="106" customFormat="1" ht="14.25" customHeight="1">
      <c r="A68" s="59"/>
      <c r="B68" s="84"/>
      <c r="C68" s="112"/>
      <c r="D68" s="127"/>
      <c r="E68" s="64"/>
      <c r="F68" s="177"/>
      <c r="G68" s="105"/>
    </row>
    <row r="69" spans="1:7" s="106" customFormat="1" ht="14.25" customHeight="1">
      <c r="A69" s="59"/>
      <c r="B69" s="178">
        <v>63003</v>
      </c>
      <c r="C69" s="111"/>
      <c r="D69" s="126" t="s">
        <v>43</v>
      </c>
      <c r="E69" s="65">
        <f>SUM(E70)</f>
        <v>547720</v>
      </c>
      <c r="F69" s="177"/>
      <c r="G69" s="105"/>
    </row>
    <row r="70" spans="1:7" s="106" customFormat="1" ht="43.5" customHeight="1" thickBot="1">
      <c r="A70" s="174"/>
      <c r="B70" s="175"/>
      <c r="C70" s="176" t="s">
        <v>18</v>
      </c>
      <c r="D70" s="86" t="s">
        <v>87</v>
      </c>
      <c r="E70" s="165">
        <v>547720</v>
      </c>
      <c r="F70" s="177"/>
      <c r="G70" s="105"/>
    </row>
    <row r="71" spans="1:7" s="106" customFormat="1" ht="14.25" customHeight="1" thickTop="1">
      <c r="A71" s="59"/>
      <c r="B71" s="84"/>
      <c r="C71" s="112"/>
      <c r="D71" s="125"/>
      <c r="E71" s="64"/>
      <c r="F71" s="177"/>
      <c r="G71" s="105"/>
    </row>
    <row r="72" spans="1:7" s="106" customFormat="1" ht="14.25" customHeight="1">
      <c r="A72" s="38">
        <v>700</v>
      </c>
      <c r="B72" s="57"/>
      <c r="C72" s="111"/>
      <c r="D72" s="126" t="s">
        <v>30</v>
      </c>
      <c r="E72" s="65">
        <f>SUM(E74+E77)</f>
        <v>1122478</v>
      </c>
      <c r="F72" s="104"/>
      <c r="G72" s="105"/>
    </row>
    <row r="73" spans="1:7" s="106" customFormat="1" ht="14.25" customHeight="1">
      <c r="A73" s="38"/>
      <c r="B73" s="84"/>
      <c r="C73" s="112"/>
      <c r="D73" s="125"/>
      <c r="E73" s="64"/>
      <c r="F73" s="104"/>
      <c r="G73" s="105"/>
    </row>
    <row r="74" spans="1:7" s="106" customFormat="1" ht="14.25" customHeight="1">
      <c r="A74" s="38"/>
      <c r="B74" s="84">
        <v>70001</v>
      </c>
      <c r="C74" s="111"/>
      <c r="D74" s="126" t="s">
        <v>158</v>
      </c>
      <c r="E74" s="65">
        <f>SUM(E75)</f>
        <v>41828</v>
      </c>
      <c r="F74" s="104"/>
      <c r="G74" s="105"/>
    </row>
    <row r="75" spans="1:7" s="106" customFormat="1" ht="30" customHeight="1">
      <c r="A75" s="38"/>
      <c r="B75" s="58"/>
      <c r="C75" s="83" t="s">
        <v>98</v>
      </c>
      <c r="D75" s="85" t="s">
        <v>99</v>
      </c>
      <c r="E75" s="170">
        <v>41828</v>
      </c>
      <c r="F75" s="104"/>
      <c r="G75" s="105"/>
    </row>
    <row r="76" spans="1:7" s="106" customFormat="1" ht="14.25" customHeight="1">
      <c r="A76" s="38"/>
      <c r="B76" s="84"/>
      <c r="C76" s="112"/>
      <c r="D76" s="125"/>
      <c r="E76" s="64"/>
      <c r="F76" s="104"/>
      <c r="G76" s="105"/>
    </row>
    <row r="77" spans="1:7" s="106" customFormat="1" ht="14.25" customHeight="1">
      <c r="A77" s="38"/>
      <c r="B77" s="84">
        <v>70005</v>
      </c>
      <c r="C77" s="111"/>
      <c r="D77" s="126" t="s">
        <v>44</v>
      </c>
      <c r="E77" s="65">
        <f>SUM(E78:E82)</f>
        <v>1080650</v>
      </c>
      <c r="F77" s="104"/>
      <c r="G77" s="105"/>
    </row>
    <row r="78" spans="1:7" s="106" customFormat="1" ht="30" customHeight="1">
      <c r="A78" s="38"/>
      <c r="B78" s="84"/>
      <c r="C78" s="83" t="s">
        <v>162</v>
      </c>
      <c r="D78" s="85" t="s">
        <v>192</v>
      </c>
      <c r="E78" s="170">
        <v>81200</v>
      </c>
      <c r="F78" s="104"/>
      <c r="G78" s="105"/>
    </row>
    <row r="79" spans="1:7" s="106" customFormat="1" ht="34.5" customHeight="1">
      <c r="A79" s="38"/>
      <c r="B79" s="84"/>
      <c r="C79" s="83" t="s">
        <v>59</v>
      </c>
      <c r="D79" s="85" t="s">
        <v>60</v>
      </c>
      <c r="E79" s="164">
        <v>51000</v>
      </c>
      <c r="F79" s="104"/>
      <c r="G79" s="105"/>
    </row>
    <row r="80" spans="1:7" s="106" customFormat="1" ht="25.5" customHeight="1">
      <c r="A80" s="38"/>
      <c r="B80" s="84"/>
      <c r="C80" s="88" t="s">
        <v>20</v>
      </c>
      <c r="D80" s="128" t="s">
        <v>21</v>
      </c>
      <c r="E80" s="164">
        <v>944000</v>
      </c>
      <c r="F80" s="104"/>
      <c r="G80" s="105"/>
    </row>
    <row r="81" spans="1:7" s="106" customFormat="1" ht="25.5" customHeight="1">
      <c r="A81" s="38"/>
      <c r="B81" s="84"/>
      <c r="C81" s="88" t="s">
        <v>163</v>
      </c>
      <c r="D81" s="128" t="s">
        <v>200</v>
      </c>
      <c r="E81" s="164">
        <v>1450</v>
      </c>
      <c r="F81" s="104"/>
      <c r="G81" s="105"/>
    </row>
    <row r="82" spans="1:7" s="106" customFormat="1" ht="25.5" customHeight="1" thickBot="1">
      <c r="A82" s="60"/>
      <c r="B82" s="107"/>
      <c r="C82" s="89" t="s">
        <v>164</v>
      </c>
      <c r="D82" s="129" t="s">
        <v>193</v>
      </c>
      <c r="E82" s="165">
        <v>3000</v>
      </c>
      <c r="F82" s="104"/>
      <c r="G82" s="105"/>
    </row>
    <row r="83" spans="1:7" s="106" customFormat="1" ht="14.25" customHeight="1" thickTop="1">
      <c r="A83" s="38"/>
      <c r="B83" s="84"/>
      <c r="C83" s="23"/>
      <c r="D83" s="130"/>
      <c r="E83" s="64"/>
      <c r="F83" s="104"/>
      <c r="G83" s="105"/>
    </row>
    <row r="84" spans="1:7" s="106" customFormat="1" ht="14.25" customHeight="1">
      <c r="A84" s="38">
        <v>750</v>
      </c>
      <c r="B84" s="57"/>
      <c r="C84" s="111"/>
      <c r="D84" s="126" t="s">
        <v>31</v>
      </c>
      <c r="E84" s="65">
        <f>SUM(E86+E89+E93+E96)</f>
        <v>596139</v>
      </c>
      <c r="F84" s="104"/>
      <c r="G84" s="105"/>
    </row>
    <row r="85" spans="1:7" s="106" customFormat="1" ht="14.25" customHeight="1">
      <c r="A85" s="38"/>
      <c r="B85" s="84"/>
      <c r="C85" s="112"/>
      <c r="D85" s="125"/>
      <c r="E85" s="64"/>
      <c r="F85" s="104"/>
      <c r="G85" s="105"/>
    </row>
    <row r="86" spans="1:7" s="106" customFormat="1" ht="14.25" customHeight="1">
      <c r="A86" s="38"/>
      <c r="B86" s="84">
        <v>75011</v>
      </c>
      <c r="C86" s="111"/>
      <c r="D86" s="126" t="s">
        <v>85</v>
      </c>
      <c r="E86" s="65">
        <f>SUM(E87:E87)</f>
        <v>12500</v>
      </c>
      <c r="F86" s="104"/>
      <c r="G86" s="105"/>
    </row>
    <row r="87" spans="1:7" s="106" customFormat="1" ht="46.5" customHeight="1">
      <c r="A87" s="38"/>
      <c r="B87" s="58"/>
      <c r="C87" s="110" t="s">
        <v>61</v>
      </c>
      <c r="D87" s="128" t="s">
        <v>62</v>
      </c>
      <c r="E87" s="65">
        <v>12500</v>
      </c>
      <c r="F87" s="104"/>
      <c r="G87" s="105"/>
    </row>
    <row r="88" spans="1:7" s="106" customFormat="1" ht="12.75">
      <c r="A88" s="38"/>
      <c r="B88" s="84"/>
      <c r="C88" s="118"/>
      <c r="D88" s="130"/>
      <c r="E88" s="64"/>
      <c r="F88" s="104"/>
      <c r="G88" s="105"/>
    </row>
    <row r="89" spans="1:7" s="106" customFormat="1" ht="12.75">
      <c r="A89" s="38"/>
      <c r="B89" s="84">
        <v>75023</v>
      </c>
      <c r="C89" s="90"/>
      <c r="D89" s="85" t="s">
        <v>154</v>
      </c>
      <c r="E89" s="65">
        <f>SUM(E90:E91)</f>
        <v>1964</v>
      </c>
      <c r="F89" s="104"/>
      <c r="G89" s="105"/>
    </row>
    <row r="90" spans="1:7" s="106" customFormat="1" ht="44.25" customHeight="1">
      <c r="A90" s="38"/>
      <c r="B90" s="84"/>
      <c r="C90" s="120" t="s">
        <v>187</v>
      </c>
      <c r="D90" s="85" t="s">
        <v>63</v>
      </c>
      <c r="E90" s="65">
        <v>164</v>
      </c>
      <c r="F90" s="104"/>
      <c r="G90" s="105"/>
    </row>
    <row r="91" spans="1:7" s="106" customFormat="1" ht="25.5" customHeight="1">
      <c r="A91" s="38"/>
      <c r="B91" s="58"/>
      <c r="C91" s="115" t="s">
        <v>164</v>
      </c>
      <c r="D91" s="85" t="s">
        <v>193</v>
      </c>
      <c r="E91" s="164">
        <v>1800</v>
      </c>
      <c r="F91" s="104"/>
      <c r="G91" s="105"/>
    </row>
    <row r="92" spans="1:7" s="106" customFormat="1" ht="12.75">
      <c r="A92" s="38"/>
      <c r="B92" s="84"/>
      <c r="C92" s="154"/>
      <c r="D92" s="135"/>
      <c r="E92" s="166"/>
      <c r="F92" s="104"/>
      <c r="G92" s="105"/>
    </row>
    <row r="93" spans="1:7" s="106" customFormat="1" ht="14.25" customHeight="1">
      <c r="A93" s="38"/>
      <c r="B93" s="84">
        <v>75075</v>
      </c>
      <c r="C93" s="111"/>
      <c r="D93" s="126" t="s">
        <v>70</v>
      </c>
      <c r="E93" s="65">
        <f>SUM(E94)</f>
        <v>118322</v>
      </c>
      <c r="F93" s="104"/>
      <c r="G93" s="105"/>
    </row>
    <row r="94" spans="1:7" s="106" customFormat="1" ht="52.5" customHeight="1">
      <c r="A94" s="38"/>
      <c r="B94" s="58"/>
      <c r="C94" s="88" t="s">
        <v>23</v>
      </c>
      <c r="D94" s="128" t="s">
        <v>153</v>
      </c>
      <c r="E94" s="65">
        <v>118322</v>
      </c>
      <c r="F94" s="104"/>
      <c r="G94" s="105"/>
    </row>
    <row r="95" spans="1:7" s="106" customFormat="1" ht="14.25" customHeight="1">
      <c r="A95" s="38"/>
      <c r="B95" s="84"/>
      <c r="C95" s="112"/>
      <c r="D95" s="125"/>
      <c r="E95" s="64"/>
      <c r="F95" s="104"/>
      <c r="G95" s="105"/>
    </row>
    <row r="96" spans="1:7" s="106" customFormat="1" ht="14.25" customHeight="1">
      <c r="A96" s="38"/>
      <c r="B96" s="84">
        <v>75095</v>
      </c>
      <c r="C96" s="111"/>
      <c r="D96" s="126" t="s">
        <v>45</v>
      </c>
      <c r="E96" s="65">
        <f>SUM(E97:E98)</f>
        <v>463353</v>
      </c>
      <c r="F96" s="104"/>
      <c r="G96" s="105"/>
    </row>
    <row r="97" spans="1:7" s="106" customFormat="1" ht="25.5" customHeight="1">
      <c r="A97" s="38"/>
      <c r="B97" s="84"/>
      <c r="C97" s="115" t="s">
        <v>22</v>
      </c>
      <c r="D97" s="128" t="s">
        <v>193</v>
      </c>
      <c r="E97" s="164">
        <v>47168</v>
      </c>
      <c r="F97" s="104"/>
      <c r="G97" s="104"/>
    </row>
    <row r="98" spans="1:7" s="106" customFormat="1" ht="57.75" customHeight="1" thickBot="1">
      <c r="A98" s="39"/>
      <c r="B98" s="116"/>
      <c r="C98" s="117" t="s">
        <v>23</v>
      </c>
      <c r="D98" s="131" t="s">
        <v>153</v>
      </c>
      <c r="E98" s="167">
        <v>416185</v>
      </c>
      <c r="F98" s="104"/>
      <c r="G98" s="105"/>
    </row>
    <row r="99" spans="1:7" s="152" customFormat="1" ht="14.25" customHeight="1">
      <c r="A99" s="233">
        <v>1</v>
      </c>
      <c r="B99" s="234">
        <v>2</v>
      </c>
      <c r="C99" s="235">
        <v>3</v>
      </c>
      <c r="D99" s="234">
        <v>4</v>
      </c>
      <c r="E99" s="236">
        <v>5</v>
      </c>
      <c r="F99" s="190"/>
      <c r="G99" s="187"/>
    </row>
    <row r="100" spans="1:7" s="106" customFormat="1" ht="14.25" customHeight="1">
      <c r="A100" s="38"/>
      <c r="B100" s="84"/>
      <c r="C100" s="112"/>
      <c r="D100" s="125"/>
      <c r="E100" s="109"/>
      <c r="F100" s="104"/>
      <c r="G100" s="105"/>
    </row>
    <row r="101" spans="1:7" s="106" customFormat="1" ht="14.25" customHeight="1">
      <c r="A101" s="38">
        <v>754</v>
      </c>
      <c r="B101" s="56"/>
      <c r="C101" s="112"/>
      <c r="D101" s="125" t="s">
        <v>46</v>
      </c>
      <c r="E101" s="109"/>
      <c r="F101" s="104"/>
      <c r="G101" s="105"/>
    </row>
    <row r="102" spans="1:7" s="106" customFormat="1" ht="14.25" customHeight="1">
      <c r="A102" s="38"/>
      <c r="B102" s="57"/>
      <c r="C102" s="111"/>
      <c r="D102" s="126" t="s">
        <v>47</v>
      </c>
      <c r="E102" s="65">
        <f>SUM(E104)</f>
        <v>30000</v>
      </c>
      <c r="F102" s="104"/>
      <c r="G102" s="105"/>
    </row>
    <row r="103" spans="1:7" s="106" customFormat="1" ht="14.25" customHeight="1">
      <c r="A103" s="38"/>
      <c r="B103" s="84"/>
      <c r="C103" s="112"/>
      <c r="D103" s="125"/>
      <c r="E103" s="64"/>
      <c r="F103" s="104"/>
      <c r="G103" s="105"/>
    </row>
    <row r="104" spans="1:7" s="106" customFormat="1" ht="14.25" customHeight="1">
      <c r="A104" s="38"/>
      <c r="B104" s="84">
        <v>75416</v>
      </c>
      <c r="C104" s="111"/>
      <c r="D104" s="126" t="s">
        <v>48</v>
      </c>
      <c r="E104" s="65">
        <f>SUM(E105)</f>
        <v>30000</v>
      </c>
      <c r="F104" s="104"/>
      <c r="G104" s="105"/>
    </row>
    <row r="105" spans="1:7" s="106" customFormat="1" ht="25.5" customHeight="1" thickBot="1">
      <c r="A105" s="60"/>
      <c r="B105" s="107"/>
      <c r="C105" s="94" t="s">
        <v>167</v>
      </c>
      <c r="D105" s="86" t="s">
        <v>88</v>
      </c>
      <c r="E105" s="165">
        <v>30000</v>
      </c>
      <c r="F105" s="104"/>
      <c r="G105" s="105"/>
    </row>
    <row r="106" spans="1:7" s="106" customFormat="1" ht="14.25" customHeight="1" thickTop="1">
      <c r="A106" s="38"/>
      <c r="B106" s="84"/>
      <c r="C106" s="112"/>
      <c r="D106" s="125"/>
      <c r="E106" s="64"/>
      <c r="F106" s="104"/>
      <c r="G106" s="105"/>
    </row>
    <row r="107" spans="1:7" s="106" customFormat="1" ht="14.25" customHeight="1">
      <c r="A107" s="38">
        <v>756</v>
      </c>
      <c r="B107" s="56"/>
      <c r="C107" s="112"/>
      <c r="D107" s="125" t="s">
        <v>34</v>
      </c>
      <c r="E107" s="64"/>
      <c r="F107" s="104"/>
      <c r="G107" s="105"/>
    </row>
    <row r="108" spans="1:7" s="106" customFormat="1" ht="14.25" customHeight="1">
      <c r="A108" s="38"/>
      <c r="B108" s="56"/>
      <c r="C108" s="112"/>
      <c r="D108" s="125" t="s">
        <v>134</v>
      </c>
      <c r="E108" s="64"/>
      <c r="F108" s="104"/>
      <c r="G108" s="105"/>
    </row>
    <row r="109" spans="1:7" s="106" customFormat="1" ht="14.25" customHeight="1">
      <c r="A109" s="38"/>
      <c r="B109" s="56"/>
      <c r="C109" s="112"/>
      <c r="D109" s="125" t="s">
        <v>136</v>
      </c>
      <c r="E109" s="168"/>
      <c r="F109" s="104"/>
      <c r="G109" s="105"/>
    </row>
    <row r="110" spans="1:7" s="106" customFormat="1" ht="14.25" customHeight="1">
      <c r="A110" s="38"/>
      <c r="B110" s="57"/>
      <c r="C110" s="111"/>
      <c r="D110" s="126" t="s">
        <v>135</v>
      </c>
      <c r="E110" s="65">
        <f>SUM(E112+E117+E130+E145+E155)</f>
        <v>56313452</v>
      </c>
      <c r="F110" s="104"/>
      <c r="G110" s="105"/>
    </row>
    <row r="111" spans="1:7" s="106" customFormat="1" ht="14.25" customHeight="1">
      <c r="A111" s="38"/>
      <c r="B111" s="84"/>
      <c r="C111" s="112"/>
      <c r="D111" s="125"/>
      <c r="E111" s="64"/>
      <c r="F111" s="104"/>
      <c r="G111" s="105"/>
    </row>
    <row r="112" spans="1:7" s="106" customFormat="1" ht="14.25" customHeight="1">
      <c r="A112" s="38"/>
      <c r="B112" s="84">
        <v>75601</v>
      </c>
      <c r="C112" s="111"/>
      <c r="D112" s="126" t="s">
        <v>138</v>
      </c>
      <c r="E112" s="65">
        <f>SUM(E113)</f>
        <v>200000</v>
      </c>
      <c r="F112" s="104"/>
      <c r="G112" s="105"/>
    </row>
    <row r="113" spans="1:14" s="106" customFormat="1" ht="27.75" customHeight="1">
      <c r="A113" s="38"/>
      <c r="B113" s="58"/>
      <c r="C113" s="120" t="s">
        <v>172</v>
      </c>
      <c r="D113" s="85" t="s">
        <v>205</v>
      </c>
      <c r="E113" s="65">
        <v>200000</v>
      </c>
      <c r="F113" s="104"/>
      <c r="G113" s="105"/>
      <c r="H113" s="105"/>
      <c r="I113" s="104"/>
      <c r="J113" s="104"/>
      <c r="K113" s="105"/>
      <c r="L113" s="105"/>
      <c r="M113" s="105"/>
      <c r="N113" s="105"/>
    </row>
    <row r="114" spans="1:14" s="106" customFormat="1" ht="14.25" customHeight="1">
      <c r="A114" s="38"/>
      <c r="B114" s="84"/>
      <c r="C114" s="119"/>
      <c r="D114" s="125"/>
      <c r="E114" s="64"/>
      <c r="F114" s="104"/>
      <c r="G114" s="105"/>
      <c r="H114" s="121"/>
      <c r="I114" s="104"/>
      <c r="J114" s="123"/>
      <c r="K114" s="105"/>
      <c r="L114" s="105"/>
      <c r="M114" s="105"/>
      <c r="N114" s="105"/>
    </row>
    <row r="115" spans="1:14" s="106" customFormat="1" ht="14.25" customHeight="1">
      <c r="A115" s="38"/>
      <c r="B115" s="84">
        <v>75615</v>
      </c>
      <c r="C115" s="119"/>
      <c r="D115" s="125" t="s">
        <v>151</v>
      </c>
      <c r="E115" s="64"/>
      <c r="F115" s="104"/>
      <c r="G115" s="105"/>
      <c r="H115" s="121"/>
      <c r="I115" s="104"/>
      <c r="J115" s="123"/>
      <c r="K115" s="105"/>
      <c r="L115" s="105"/>
      <c r="M115" s="105"/>
      <c r="N115" s="105"/>
    </row>
    <row r="116" spans="1:14" s="106" customFormat="1" ht="14.25" customHeight="1">
      <c r="A116" s="38"/>
      <c r="B116" s="84"/>
      <c r="C116" s="119"/>
      <c r="D116" s="125" t="s">
        <v>152</v>
      </c>
      <c r="E116" s="64"/>
      <c r="F116" s="104"/>
      <c r="G116" s="105"/>
      <c r="H116" s="121"/>
      <c r="I116" s="104"/>
      <c r="J116" s="123"/>
      <c r="K116" s="105"/>
      <c r="L116" s="105"/>
      <c r="M116" s="105"/>
      <c r="N116" s="105"/>
    </row>
    <row r="117" spans="1:14" s="106" customFormat="1" ht="14.25" customHeight="1">
      <c r="A117" s="38"/>
      <c r="B117" s="84"/>
      <c r="C117" s="120"/>
      <c r="D117" s="126" t="s">
        <v>95</v>
      </c>
      <c r="E117" s="65">
        <f>SUM(E118:E126)</f>
        <v>32709352</v>
      </c>
      <c r="F117" s="104"/>
      <c r="G117" s="105"/>
      <c r="H117" s="121"/>
      <c r="I117" s="104"/>
      <c r="J117" s="123"/>
      <c r="K117" s="105"/>
      <c r="L117" s="105"/>
      <c r="M117" s="105"/>
      <c r="N117" s="105"/>
    </row>
    <row r="118" spans="1:14" s="106" customFormat="1" ht="25.5" customHeight="1">
      <c r="A118" s="38"/>
      <c r="B118" s="84"/>
      <c r="C118" s="122" t="s">
        <v>168</v>
      </c>
      <c r="D118" s="128" t="s">
        <v>201</v>
      </c>
      <c r="E118" s="169">
        <v>32200000</v>
      </c>
      <c r="F118" s="104"/>
      <c r="G118" s="105"/>
      <c r="H118" s="121"/>
      <c r="I118" s="104"/>
      <c r="J118" s="123"/>
      <c r="K118" s="105"/>
      <c r="L118" s="105"/>
      <c r="M118" s="105"/>
      <c r="N118" s="105"/>
    </row>
    <row r="119" spans="1:14" s="106" customFormat="1" ht="25.5" customHeight="1">
      <c r="A119" s="38"/>
      <c r="B119" s="84"/>
      <c r="C119" s="120" t="s">
        <v>169</v>
      </c>
      <c r="D119" s="85" t="s">
        <v>202</v>
      </c>
      <c r="E119" s="65">
        <v>30000</v>
      </c>
      <c r="F119" s="104"/>
      <c r="G119" s="105"/>
      <c r="H119" s="121"/>
      <c r="I119" s="104"/>
      <c r="J119" s="123"/>
      <c r="K119" s="105"/>
      <c r="L119" s="105"/>
      <c r="M119" s="105"/>
      <c r="N119" s="105"/>
    </row>
    <row r="120" spans="1:14" s="106" customFormat="1" ht="25.5" customHeight="1">
      <c r="A120" s="38"/>
      <c r="B120" s="84"/>
      <c r="C120" s="122" t="s">
        <v>170</v>
      </c>
      <c r="D120" s="128" t="s">
        <v>203</v>
      </c>
      <c r="E120" s="169">
        <v>160000</v>
      </c>
      <c r="F120" s="104"/>
      <c r="G120" s="105"/>
      <c r="H120" s="121"/>
      <c r="I120" s="104"/>
      <c r="J120" s="123"/>
      <c r="K120" s="105"/>
      <c r="L120" s="105"/>
      <c r="M120" s="105"/>
      <c r="N120" s="105"/>
    </row>
    <row r="121" spans="1:14" s="106" customFormat="1" ht="25.5" customHeight="1">
      <c r="A121" s="38"/>
      <c r="B121" s="84"/>
      <c r="C121" s="122" t="s">
        <v>171</v>
      </c>
      <c r="D121" s="128" t="s">
        <v>204</v>
      </c>
      <c r="E121" s="169">
        <v>184400</v>
      </c>
      <c r="F121" s="104"/>
      <c r="G121" s="105"/>
      <c r="H121" s="121"/>
      <c r="I121" s="104"/>
      <c r="J121" s="123"/>
      <c r="K121" s="105"/>
      <c r="L121" s="105"/>
      <c r="M121" s="105"/>
      <c r="N121" s="105"/>
    </row>
    <row r="122" spans="1:14" s="106" customFormat="1" ht="25.5" customHeight="1">
      <c r="A122" s="38"/>
      <c r="B122" s="84"/>
      <c r="C122" s="122" t="s">
        <v>181</v>
      </c>
      <c r="D122" s="128" t="s">
        <v>211</v>
      </c>
      <c r="E122" s="169">
        <v>30000</v>
      </c>
      <c r="F122" s="104"/>
      <c r="G122" s="105"/>
      <c r="H122" s="121"/>
      <c r="I122" s="104"/>
      <c r="J122" s="123"/>
      <c r="K122" s="105"/>
      <c r="L122" s="105"/>
      <c r="M122" s="105"/>
      <c r="N122" s="105"/>
    </row>
    <row r="123" spans="1:14" s="106" customFormat="1" ht="25.5" customHeight="1">
      <c r="A123" s="38"/>
      <c r="B123" s="84"/>
      <c r="C123" s="122" t="s">
        <v>166</v>
      </c>
      <c r="D123" s="128" t="s">
        <v>195</v>
      </c>
      <c r="E123" s="169">
        <v>1000</v>
      </c>
      <c r="F123" s="104"/>
      <c r="G123" s="105"/>
      <c r="H123" s="121"/>
      <c r="I123" s="104"/>
      <c r="J123" s="105"/>
      <c r="K123" s="105"/>
      <c r="L123" s="105"/>
      <c r="M123" s="105"/>
      <c r="N123" s="105"/>
    </row>
    <row r="124" spans="1:14" s="106" customFormat="1" ht="25.5" customHeight="1">
      <c r="A124" s="38"/>
      <c r="B124" s="84"/>
      <c r="C124" s="122" t="s">
        <v>183</v>
      </c>
      <c r="D124" s="128" t="s">
        <v>212</v>
      </c>
      <c r="E124" s="169">
        <v>100000</v>
      </c>
      <c r="F124" s="104"/>
      <c r="G124" s="105"/>
      <c r="H124" s="121"/>
      <c r="I124" s="104"/>
      <c r="J124" s="123"/>
      <c r="K124" s="105"/>
      <c r="L124" s="105"/>
      <c r="M124" s="105"/>
      <c r="N124" s="105"/>
    </row>
    <row r="125" spans="1:14" s="106" customFormat="1" ht="25.5" customHeight="1">
      <c r="A125" s="38"/>
      <c r="B125" s="84"/>
      <c r="C125" s="122" t="s">
        <v>164</v>
      </c>
      <c r="D125" s="128" t="s">
        <v>193</v>
      </c>
      <c r="E125" s="169">
        <v>3000</v>
      </c>
      <c r="F125" s="104"/>
      <c r="G125" s="105"/>
      <c r="H125" s="121"/>
      <c r="I125" s="104"/>
      <c r="J125" s="123"/>
      <c r="K125" s="105"/>
      <c r="L125" s="105"/>
      <c r="M125" s="105"/>
      <c r="N125" s="105"/>
    </row>
    <row r="126" spans="1:14" s="106" customFormat="1" ht="25.5" customHeight="1">
      <c r="A126" s="38"/>
      <c r="B126" s="84"/>
      <c r="C126" s="120" t="s">
        <v>143</v>
      </c>
      <c r="D126" s="85" t="s">
        <v>1</v>
      </c>
      <c r="E126" s="170">
        <v>952</v>
      </c>
      <c r="F126" s="104"/>
      <c r="G126" s="105"/>
      <c r="H126" s="121"/>
      <c r="I126" s="104"/>
      <c r="J126" s="123"/>
      <c r="K126" s="105"/>
      <c r="L126" s="105"/>
      <c r="M126" s="105"/>
      <c r="N126" s="105"/>
    </row>
    <row r="127" spans="1:14" s="106" customFormat="1" ht="14.25" customHeight="1">
      <c r="A127" s="38"/>
      <c r="B127" s="124"/>
      <c r="C127" s="119"/>
      <c r="D127" s="125"/>
      <c r="E127" s="64"/>
      <c r="F127" s="104"/>
      <c r="G127" s="105"/>
      <c r="H127" s="121"/>
      <c r="I127" s="104"/>
      <c r="J127" s="123"/>
      <c r="K127" s="105"/>
      <c r="L127" s="105"/>
      <c r="M127" s="105"/>
      <c r="N127" s="105"/>
    </row>
    <row r="128" spans="1:14" s="106" customFormat="1" ht="14.25" customHeight="1">
      <c r="A128" s="38"/>
      <c r="B128" s="84">
        <v>75616</v>
      </c>
      <c r="C128" s="119"/>
      <c r="D128" s="125" t="s">
        <v>67</v>
      </c>
      <c r="E128" s="64"/>
      <c r="F128" s="104"/>
      <c r="G128" s="105"/>
      <c r="H128" s="121"/>
      <c r="I128" s="104"/>
      <c r="J128" s="123"/>
      <c r="K128" s="105"/>
      <c r="L128" s="105"/>
      <c r="M128" s="105"/>
      <c r="N128" s="105"/>
    </row>
    <row r="129" spans="1:14" s="106" customFormat="1" ht="14.25" customHeight="1">
      <c r="A129" s="38"/>
      <c r="B129" s="84"/>
      <c r="C129" s="119"/>
      <c r="D129" s="125" t="s">
        <v>155</v>
      </c>
      <c r="E129" s="64"/>
      <c r="F129" s="104"/>
      <c r="G129" s="105"/>
      <c r="H129" s="121"/>
      <c r="I129" s="104"/>
      <c r="J129" s="123"/>
      <c r="K129" s="105"/>
      <c r="L129" s="105"/>
      <c r="M129" s="105"/>
      <c r="N129" s="105"/>
    </row>
    <row r="130" spans="1:14" s="106" customFormat="1" ht="12.75">
      <c r="A130" s="38"/>
      <c r="B130" s="84"/>
      <c r="C130" s="120"/>
      <c r="D130" s="126" t="s">
        <v>156</v>
      </c>
      <c r="E130" s="65">
        <f>SUM(E131:E142)</f>
        <v>3041200</v>
      </c>
      <c r="F130" s="104"/>
      <c r="G130" s="105"/>
      <c r="H130" s="121"/>
      <c r="I130" s="104"/>
      <c r="J130" s="123"/>
      <c r="K130" s="105"/>
      <c r="L130" s="105"/>
      <c r="M130" s="105"/>
      <c r="N130" s="105"/>
    </row>
    <row r="131" spans="1:14" s="106" customFormat="1" ht="25.5" customHeight="1">
      <c r="A131" s="38"/>
      <c r="B131" s="84"/>
      <c r="C131" s="122" t="s">
        <v>168</v>
      </c>
      <c r="D131" s="128" t="s">
        <v>201</v>
      </c>
      <c r="E131" s="169">
        <v>1800000</v>
      </c>
      <c r="F131" s="104"/>
      <c r="G131" s="105"/>
      <c r="H131" s="121"/>
      <c r="I131" s="104"/>
      <c r="J131" s="123"/>
      <c r="K131" s="105"/>
      <c r="L131" s="105"/>
      <c r="M131" s="105"/>
      <c r="N131" s="105"/>
    </row>
    <row r="132" spans="1:14" s="106" customFormat="1" ht="25.5" customHeight="1">
      <c r="A132" s="38"/>
      <c r="B132" s="84"/>
      <c r="C132" s="122" t="s">
        <v>169</v>
      </c>
      <c r="D132" s="128" t="s">
        <v>202</v>
      </c>
      <c r="E132" s="169">
        <v>135000</v>
      </c>
      <c r="F132" s="104"/>
      <c r="G132" s="105"/>
      <c r="H132" s="121"/>
      <c r="I132" s="104"/>
      <c r="J132" s="123"/>
      <c r="K132" s="105"/>
      <c r="L132" s="105"/>
      <c r="M132" s="105"/>
      <c r="N132" s="105"/>
    </row>
    <row r="133" spans="1:14" s="106" customFormat="1" ht="25.5" customHeight="1">
      <c r="A133" s="38"/>
      <c r="B133" s="84"/>
      <c r="C133" s="122" t="s">
        <v>170</v>
      </c>
      <c r="D133" s="128" t="s">
        <v>203</v>
      </c>
      <c r="E133" s="169">
        <v>400</v>
      </c>
      <c r="F133" s="104"/>
      <c r="G133" s="105"/>
      <c r="H133" s="105"/>
      <c r="I133" s="105"/>
      <c r="J133" s="105"/>
      <c r="K133" s="105"/>
      <c r="L133" s="105"/>
      <c r="M133" s="105"/>
      <c r="N133" s="105"/>
    </row>
    <row r="134" spans="1:14" s="106" customFormat="1" ht="25.5" customHeight="1">
      <c r="A134" s="38"/>
      <c r="B134" s="84"/>
      <c r="C134" s="122" t="s">
        <v>171</v>
      </c>
      <c r="D134" s="128" t="s">
        <v>204</v>
      </c>
      <c r="E134" s="169">
        <v>175600</v>
      </c>
      <c r="F134" s="104"/>
      <c r="G134" s="105"/>
      <c r="H134" s="105"/>
      <c r="I134" s="105"/>
      <c r="J134" s="105"/>
      <c r="K134" s="105"/>
      <c r="L134" s="105"/>
      <c r="M134" s="105"/>
      <c r="N134" s="105"/>
    </row>
    <row r="135" spans="1:14" s="106" customFormat="1" ht="25.5" customHeight="1">
      <c r="A135" s="38"/>
      <c r="B135" s="84"/>
      <c r="C135" s="122" t="s">
        <v>173</v>
      </c>
      <c r="D135" s="153" t="s">
        <v>206</v>
      </c>
      <c r="E135" s="169">
        <v>95000</v>
      </c>
      <c r="F135" s="104"/>
      <c r="G135" s="105"/>
      <c r="H135" s="105"/>
      <c r="I135" s="105"/>
      <c r="J135" s="105"/>
      <c r="K135" s="105"/>
      <c r="L135" s="105"/>
      <c r="M135" s="105"/>
      <c r="N135" s="105"/>
    </row>
    <row r="136" spans="1:14" s="106" customFormat="1" ht="25.5" customHeight="1">
      <c r="A136" s="38"/>
      <c r="B136" s="84"/>
      <c r="C136" s="122" t="s">
        <v>174</v>
      </c>
      <c r="D136" s="128" t="s">
        <v>207</v>
      </c>
      <c r="E136" s="169">
        <v>65000</v>
      </c>
      <c r="F136" s="104"/>
      <c r="G136" s="105"/>
      <c r="H136" s="121"/>
      <c r="I136" s="104"/>
      <c r="J136" s="123"/>
      <c r="K136" s="105"/>
      <c r="L136" s="105"/>
      <c r="M136" s="105"/>
      <c r="N136" s="105"/>
    </row>
    <row r="137" spans="1:14" s="106" customFormat="1" ht="25.5" customHeight="1">
      <c r="A137" s="38"/>
      <c r="B137" s="84"/>
      <c r="C137" s="122" t="s">
        <v>178</v>
      </c>
      <c r="D137" s="153" t="s">
        <v>209</v>
      </c>
      <c r="E137" s="169">
        <v>80000</v>
      </c>
      <c r="F137" s="104"/>
      <c r="G137" s="105"/>
      <c r="H137" s="105"/>
      <c r="I137" s="105"/>
      <c r="J137" s="105"/>
      <c r="K137" s="105"/>
      <c r="L137" s="105"/>
      <c r="M137" s="105"/>
      <c r="N137" s="105"/>
    </row>
    <row r="138" spans="1:14" s="106" customFormat="1" ht="25.5" customHeight="1">
      <c r="A138" s="38"/>
      <c r="B138" s="84"/>
      <c r="C138" s="122" t="s">
        <v>181</v>
      </c>
      <c r="D138" s="128" t="s">
        <v>211</v>
      </c>
      <c r="E138" s="169">
        <v>640000</v>
      </c>
      <c r="F138" s="104"/>
      <c r="G138" s="105"/>
      <c r="H138" s="105"/>
      <c r="I138" s="105"/>
      <c r="J138" s="105"/>
      <c r="K138" s="105"/>
      <c r="L138" s="105"/>
      <c r="M138" s="105"/>
      <c r="N138" s="105"/>
    </row>
    <row r="139" spans="1:14" s="106" customFormat="1" ht="25.5" customHeight="1">
      <c r="A139" s="38"/>
      <c r="B139" s="84"/>
      <c r="C139" s="122" t="s">
        <v>182</v>
      </c>
      <c r="D139" s="128" t="s">
        <v>142</v>
      </c>
      <c r="E139" s="169">
        <v>200</v>
      </c>
      <c r="F139" s="104"/>
      <c r="G139" s="105"/>
      <c r="H139" s="105"/>
      <c r="I139" s="105"/>
      <c r="J139" s="105"/>
      <c r="K139" s="105"/>
      <c r="L139" s="105"/>
      <c r="M139" s="105"/>
      <c r="N139" s="105"/>
    </row>
    <row r="140" spans="1:14" s="106" customFormat="1" ht="25.5" customHeight="1">
      <c r="A140" s="38"/>
      <c r="B140" s="84"/>
      <c r="C140" s="122" t="s">
        <v>166</v>
      </c>
      <c r="D140" s="128" t="s">
        <v>195</v>
      </c>
      <c r="E140" s="169">
        <v>9000</v>
      </c>
      <c r="F140" s="104"/>
      <c r="G140" s="105"/>
      <c r="H140" s="105"/>
      <c r="I140" s="105"/>
      <c r="J140" s="105"/>
      <c r="K140" s="105"/>
      <c r="L140" s="105"/>
      <c r="M140" s="105"/>
      <c r="N140" s="105"/>
    </row>
    <row r="141" spans="1:14" s="106" customFormat="1" ht="25.5" customHeight="1">
      <c r="A141" s="38"/>
      <c r="B141" s="84"/>
      <c r="C141" s="122" t="s">
        <v>183</v>
      </c>
      <c r="D141" s="128" t="s">
        <v>212</v>
      </c>
      <c r="E141" s="169">
        <v>40000</v>
      </c>
      <c r="F141" s="104"/>
      <c r="G141" s="105"/>
      <c r="H141" s="105"/>
      <c r="I141" s="105"/>
      <c r="J141" s="105"/>
      <c r="K141" s="105"/>
      <c r="L141" s="105"/>
      <c r="M141" s="105"/>
      <c r="N141" s="105"/>
    </row>
    <row r="142" spans="1:14" s="106" customFormat="1" ht="25.5" customHeight="1">
      <c r="A142" s="38"/>
      <c r="B142" s="58"/>
      <c r="C142" s="120" t="s">
        <v>164</v>
      </c>
      <c r="D142" s="128" t="s">
        <v>193</v>
      </c>
      <c r="E142" s="65">
        <v>1000</v>
      </c>
      <c r="F142" s="104"/>
      <c r="G142" s="105"/>
      <c r="H142" s="105"/>
      <c r="I142" s="105"/>
      <c r="J142" s="105"/>
      <c r="K142" s="105"/>
      <c r="L142" s="105"/>
      <c r="M142" s="105"/>
      <c r="N142" s="105"/>
    </row>
    <row r="143" spans="1:14" s="106" customFormat="1" ht="14.25" customHeight="1">
      <c r="A143" s="38"/>
      <c r="B143" s="84"/>
      <c r="C143" s="119"/>
      <c r="D143" s="125"/>
      <c r="E143" s="64"/>
      <c r="F143" s="104"/>
      <c r="G143" s="105"/>
      <c r="H143" s="105"/>
      <c r="I143" s="105"/>
      <c r="J143" s="105"/>
      <c r="K143" s="105"/>
      <c r="L143" s="105"/>
      <c r="M143" s="105"/>
      <c r="N143" s="105"/>
    </row>
    <row r="144" spans="1:14" s="106" customFormat="1" ht="14.25" customHeight="1">
      <c r="A144" s="38"/>
      <c r="B144" s="84">
        <v>75618</v>
      </c>
      <c r="C144" s="119"/>
      <c r="D144" s="125" t="s">
        <v>49</v>
      </c>
      <c r="E144" s="64"/>
      <c r="F144" s="104"/>
      <c r="G144" s="105"/>
      <c r="H144" s="105"/>
      <c r="I144" s="105"/>
      <c r="J144" s="105"/>
      <c r="K144" s="105"/>
      <c r="L144" s="105"/>
      <c r="M144" s="105"/>
      <c r="N144" s="105"/>
    </row>
    <row r="145" spans="1:14" s="106" customFormat="1" ht="14.25" customHeight="1">
      <c r="A145" s="38"/>
      <c r="B145" s="84"/>
      <c r="C145" s="120"/>
      <c r="D145" s="126" t="s">
        <v>92</v>
      </c>
      <c r="E145" s="65">
        <f>SUM(E146:E151)</f>
        <v>1012900</v>
      </c>
      <c r="F145" s="104"/>
      <c r="G145" s="105"/>
      <c r="H145" s="105"/>
      <c r="I145" s="105"/>
      <c r="J145" s="105"/>
      <c r="K145" s="105"/>
      <c r="L145" s="105"/>
      <c r="M145" s="105"/>
      <c r="N145" s="105"/>
    </row>
    <row r="146" spans="1:14" s="106" customFormat="1" ht="25.5" customHeight="1">
      <c r="A146" s="38"/>
      <c r="B146" s="84"/>
      <c r="C146" s="122" t="s">
        <v>177</v>
      </c>
      <c r="D146" s="153" t="s">
        <v>208</v>
      </c>
      <c r="E146" s="169">
        <v>350000</v>
      </c>
      <c r="F146" s="104"/>
      <c r="G146" s="105"/>
      <c r="H146" s="105"/>
      <c r="I146" s="105"/>
      <c r="J146" s="105"/>
      <c r="K146" s="105"/>
      <c r="L146" s="105"/>
      <c r="M146" s="105"/>
      <c r="N146" s="105"/>
    </row>
    <row r="147" spans="1:14" s="106" customFormat="1" ht="25.5" customHeight="1">
      <c r="A147" s="38"/>
      <c r="B147" s="84"/>
      <c r="C147" s="122" t="s">
        <v>141</v>
      </c>
      <c r="D147" s="153" t="s">
        <v>89</v>
      </c>
      <c r="E147" s="169">
        <v>600</v>
      </c>
      <c r="F147" s="104"/>
      <c r="G147" s="105"/>
      <c r="H147" s="105"/>
      <c r="I147" s="105"/>
      <c r="J147" s="105"/>
      <c r="K147" s="105"/>
      <c r="L147" s="105"/>
      <c r="M147" s="105"/>
      <c r="N147" s="105"/>
    </row>
    <row r="148" spans="1:14" s="106" customFormat="1" ht="25.5" customHeight="1">
      <c r="A148" s="38"/>
      <c r="B148" s="84"/>
      <c r="C148" s="122" t="s">
        <v>179</v>
      </c>
      <c r="D148" s="153" t="s">
        <v>90</v>
      </c>
      <c r="E148" s="169">
        <v>585000</v>
      </c>
      <c r="F148" s="104"/>
      <c r="G148" s="105"/>
      <c r="H148" s="105"/>
      <c r="I148" s="105"/>
      <c r="J148" s="105"/>
      <c r="K148" s="105"/>
      <c r="L148" s="105"/>
      <c r="M148" s="105"/>
      <c r="N148" s="105"/>
    </row>
    <row r="149" spans="1:14" s="106" customFormat="1" ht="25.5" customHeight="1">
      <c r="A149" s="38"/>
      <c r="B149" s="84"/>
      <c r="C149" s="122" t="s">
        <v>165</v>
      </c>
      <c r="D149" s="153" t="s">
        <v>194</v>
      </c>
      <c r="E149" s="169">
        <v>1800</v>
      </c>
      <c r="F149" s="104"/>
      <c r="G149" s="105"/>
      <c r="H149" s="105"/>
      <c r="I149" s="105"/>
      <c r="J149" s="105"/>
      <c r="K149" s="105"/>
      <c r="L149" s="105"/>
      <c r="M149" s="105"/>
      <c r="N149" s="105"/>
    </row>
    <row r="150" spans="1:7" s="106" customFormat="1" ht="25.5" customHeight="1">
      <c r="A150" s="38"/>
      <c r="B150" s="84"/>
      <c r="C150" s="122" t="s">
        <v>166</v>
      </c>
      <c r="D150" s="128" t="s">
        <v>195</v>
      </c>
      <c r="E150" s="169">
        <v>75000</v>
      </c>
      <c r="F150" s="104"/>
      <c r="G150" s="105"/>
    </row>
    <row r="151" spans="1:7" s="106" customFormat="1" ht="25.5" customHeight="1" thickBot="1">
      <c r="A151" s="39"/>
      <c r="B151" s="116"/>
      <c r="C151" s="160" t="s">
        <v>164</v>
      </c>
      <c r="D151" s="131" t="s">
        <v>193</v>
      </c>
      <c r="E151" s="167">
        <v>500</v>
      </c>
      <c r="F151" s="104"/>
      <c r="G151" s="105"/>
    </row>
    <row r="152" spans="1:7" s="152" customFormat="1" ht="14.25" customHeight="1">
      <c r="A152" s="233">
        <v>1</v>
      </c>
      <c r="B152" s="234">
        <v>2</v>
      </c>
      <c r="C152" s="235">
        <v>3</v>
      </c>
      <c r="D152" s="234">
        <v>4</v>
      </c>
      <c r="E152" s="236">
        <v>5</v>
      </c>
      <c r="F152" s="190"/>
      <c r="G152" s="187"/>
    </row>
    <row r="153" spans="1:7" s="106" customFormat="1" ht="14.25" customHeight="1">
      <c r="A153" s="38"/>
      <c r="B153" s="84"/>
      <c r="C153" s="112"/>
      <c r="D153" s="125"/>
      <c r="E153" s="109"/>
      <c r="F153" s="104"/>
      <c r="G153" s="105"/>
    </row>
    <row r="154" spans="1:7" s="106" customFormat="1" ht="14.25" customHeight="1">
      <c r="A154" s="38"/>
      <c r="B154" s="84">
        <v>75621</v>
      </c>
      <c r="C154" s="112"/>
      <c r="D154" s="125" t="s">
        <v>91</v>
      </c>
      <c r="E154" s="109"/>
      <c r="F154" s="104"/>
      <c r="G154" s="105"/>
    </row>
    <row r="155" spans="1:7" s="106" customFormat="1" ht="14.25" customHeight="1">
      <c r="A155" s="38"/>
      <c r="B155" s="84"/>
      <c r="C155" s="111"/>
      <c r="D155" s="126" t="s">
        <v>50</v>
      </c>
      <c r="E155" s="65">
        <f>SUM(E156:E157)</f>
        <v>19350000</v>
      </c>
      <c r="F155" s="104"/>
      <c r="G155" s="105"/>
    </row>
    <row r="156" spans="1:7" s="106" customFormat="1" ht="25.5" customHeight="1">
      <c r="A156" s="38"/>
      <c r="B156" s="84"/>
      <c r="C156" s="83" t="s">
        <v>175</v>
      </c>
      <c r="D156" s="85" t="s">
        <v>196</v>
      </c>
      <c r="E156" s="237">
        <v>19000000</v>
      </c>
      <c r="F156" s="104"/>
      <c r="G156" s="105"/>
    </row>
    <row r="157" spans="1:7" s="106" customFormat="1" ht="25.5" customHeight="1" thickBot="1">
      <c r="A157" s="60"/>
      <c r="B157" s="107"/>
      <c r="C157" s="238" t="s">
        <v>176</v>
      </c>
      <c r="D157" s="129" t="s">
        <v>197</v>
      </c>
      <c r="E157" s="239">
        <v>350000</v>
      </c>
      <c r="F157" s="104"/>
      <c r="G157" s="105"/>
    </row>
    <row r="158" spans="1:7" s="106" customFormat="1" ht="14.25" customHeight="1" thickTop="1">
      <c r="A158" s="38"/>
      <c r="B158" s="56"/>
      <c r="C158" s="112"/>
      <c r="D158" s="125"/>
      <c r="E158" s="64"/>
      <c r="F158" s="104"/>
      <c r="G158" s="105"/>
    </row>
    <row r="159" spans="1:7" s="106" customFormat="1" ht="14.25" customHeight="1">
      <c r="A159" s="38">
        <v>758</v>
      </c>
      <c r="B159" s="57"/>
      <c r="C159" s="111"/>
      <c r="D159" s="126" t="s">
        <v>35</v>
      </c>
      <c r="E159" s="65">
        <f>SUM(E161+E164+E167)</f>
        <v>15294864</v>
      </c>
      <c r="F159" s="104"/>
      <c r="G159" s="105"/>
    </row>
    <row r="160" spans="1:7" s="106" customFormat="1" ht="14.25" customHeight="1">
      <c r="A160" s="38"/>
      <c r="B160" s="84"/>
      <c r="C160" s="112"/>
      <c r="D160" s="125"/>
      <c r="E160" s="64"/>
      <c r="F160" s="104"/>
      <c r="G160" s="105"/>
    </row>
    <row r="161" spans="1:7" s="106" customFormat="1" ht="14.25" customHeight="1">
      <c r="A161" s="38"/>
      <c r="B161" s="84">
        <v>75801</v>
      </c>
      <c r="C161" s="111"/>
      <c r="D161" s="126" t="s">
        <v>129</v>
      </c>
      <c r="E161" s="65">
        <f>SUM(E162)</f>
        <v>14393425</v>
      </c>
      <c r="F161" s="104"/>
      <c r="G161" s="105"/>
    </row>
    <row r="162" spans="1:7" s="106" customFormat="1" ht="25.5" customHeight="1">
      <c r="A162" s="38"/>
      <c r="B162" s="58"/>
      <c r="C162" s="110" t="s">
        <v>184</v>
      </c>
      <c r="D162" s="128" t="s">
        <v>213</v>
      </c>
      <c r="E162" s="169">
        <v>14393425</v>
      </c>
      <c r="F162" s="104"/>
      <c r="G162" s="105"/>
    </row>
    <row r="163" spans="1:7" s="106" customFormat="1" ht="14.25" customHeight="1">
      <c r="A163" s="38"/>
      <c r="B163" s="84"/>
      <c r="C163" s="112"/>
      <c r="D163" s="125"/>
      <c r="E163" s="64"/>
      <c r="F163" s="104"/>
      <c r="G163" s="105"/>
    </row>
    <row r="164" spans="1:7" s="106" customFormat="1" ht="14.25" customHeight="1">
      <c r="A164" s="38"/>
      <c r="B164" s="84">
        <v>75814</v>
      </c>
      <c r="C164" s="111"/>
      <c r="D164" s="126" t="s">
        <v>79</v>
      </c>
      <c r="E164" s="65">
        <f>SUM(E165)</f>
        <v>200000</v>
      </c>
      <c r="F164" s="104"/>
      <c r="G164" s="105"/>
    </row>
    <row r="165" spans="1:7" s="106" customFormat="1" ht="25.5" customHeight="1">
      <c r="A165" s="38"/>
      <c r="B165" s="58"/>
      <c r="C165" s="108" t="s">
        <v>163</v>
      </c>
      <c r="D165" s="85" t="s">
        <v>200</v>
      </c>
      <c r="E165" s="65">
        <v>200000</v>
      </c>
      <c r="F165" s="104"/>
      <c r="G165" s="105"/>
    </row>
    <row r="166" spans="1:7" s="106" customFormat="1" ht="14.25" customHeight="1">
      <c r="A166" s="38"/>
      <c r="B166" s="84"/>
      <c r="C166" s="112"/>
      <c r="D166" s="125"/>
      <c r="E166" s="64"/>
      <c r="F166" s="104"/>
      <c r="G166" s="105"/>
    </row>
    <row r="167" spans="1:7" s="106" customFormat="1" ht="14.25" customHeight="1">
      <c r="A167" s="38"/>
      <c r="B167" s="84">
        <v>75831</v>
      </c>
      <c r="C167" s="111"/>
      <c r="D167" s="126" t="s">
        <v>130</v>
      </c>
      <c r="E167" s="65">
        <f>SUM(E168)</f>
        <v>701439</v>
      </c>
      <c r="F167" s="104"/>
      <c r="G167" s="105"/>
    </row>
    <row r="168" spans="1:7" s="106" customFormat="1" ht="25.5" customHeight="1" thickBot="1">
      <c r="A168" s="60"/>
      <c r="B168" s="107"/>
      <c r="C168" s="176" t="s">
        <v>184</v>
      </c>
      <c r="D168" s="86" t="s">
        <v>213</v>
      </c>
      <c r="E168" s="165">
        <v>701439</v>
      </c>
      <c r="F168" s="104"/>
      <c r="G168" s="105"/>
    </row>
    <row r="169" spans="1:7" s="106" customFormat="1" ht="14.25" customHeight="1" thickTop="1">
      <c r="A169" s="38"/>
      <c r="B169" s="84"/>
      <c r="C169" s="22"/>
      <c r="D169" s="132"/>
      <c r="E169" s="64"/>
      <c r="F169" s="104"/>
      <c r="G169" s="105"/>
    </row>
    <row r="170" spans="1:7" s="106" customFormat="1" ht="14.25" customHeight="1">
      <c r="A170" s="38">
        <v>801</v>
      </c>
      <c r="B170" s="57"/>
      <c r="C170" s="111"/>
      <c r="D170" s="126" t="s">
        <v>36</v>
      </c>
      <c r="E170" s="65">
        <f>SUM(E172+E176+E181+E188)</f>
        <v>42850</v>
      </c>
      <c r="F170" s="104"/>
      <c r="G170" s="105"/>
    </row>
    <row r="171" spans="1:7" s="106" customFormat="1" ht="14.25" customHeight="1">
      <c r="A171" s="38"/>
      <c r="B171" s="56"/>
      <c r="C171" s="112"/>
      <c r="D171" s="125"/>
      <c r="E171" s="64"/>
      <c r="F171" s="104"/>
      <c r="G171" s="105"/>
    </row>
    <row r="172" spans="1:7" s="106" customFormat="1" ht="14.25" customHeight="1">
      <c r="A172" s="38"/>
      <c r="B172" s="84">
        <v>80101</v>
      </c>
      <c r="C172" s="111"/>
      <c r="D172" s="126" t="s">
        <v>51</v>
      </c>
      <c r="E172" s="65">
        <f>SUM(E173:E174)</f>
        <v>15245</v>
      </c>
      <c r="F172" s="104"/>
      <c r="G172" s="105"/>
    </row>
    <row r="173" spans="1:7" s="106" customFormat="1" ht="48.75" customHeight="1">
      <c r="A173" s="38"/>
      <c r="B173" s="84"/>
      <c r="C173" s="120" t="s">
        <v>187</v>
      </c>
      <c r="D173" s="85" t="s">
        <v>63</v>
      </c>
      <c r="E173" s="65">
        <v>15244</v>
      </c>
      <c r="F173" s="104"/>
      <c r="G173" s="105"/>
    </row>
    <row r="174" spans="1:7" s="106" customFormat="1" ht="48.75" customHeight="1">
      <c r="A174" s="38"/>
      <c r="B174" s="58"/>
      <c r="C174" s="240" t="s">
        <v>100</v>
      </c>
      <c r="D174" s="85" t="s">
        <v>104</v>
      </c>
      <c r="E174" s="65">
        <v>1</v>
      </c>
      <c r="F174" s="104"/>
      <c r="G174" s="105"/>
    </row>
    <row r="175" spans="1:7" s="106" customFormat="1" ht="14.25" customHeight="1">
      <c r="A175" s="38"/>
      <c r="B175" s="56"/>
      <c r="C175" s="112"/>
      <c r="D175" s="125"/>
      <c r="E175" s="64"/>
      <c r="F175" s="104"/>
      <c r="G175" s="105"/>
    </row>
    <row r="176" spans="1:7" s="106" customFormat="1" ht="14.25" customHeight="1">
      <c r="A176" s="38"/>
      <c r="B176" s="84">
        <v>80104</v>
      </c>
      <c r="C176" s="111"/>
      <c r="D176" s="126" t="s">
        <v>82</v>
      </c>
      <c r="E176" s="65">
        <f>SUM(E177:E179)</f>
        <v>22766</v>
      </c>
      <c r="F176" s="104"/>
      <c r="G176" s="105"/>
    </row>
    <row r="177" spans="1:7" s="106" customFormat="1" ht="53.25" customHeight="1">
      <c r="A177" s="38"/>
      <c r="B177" s="84"/>
      <c r="C177" s="120" t="s">
        <v>187</v>
      </c>
      <c r="D177" s="85" t="s">
        <v>63</v>
      </c>
      <c r="E177" s="65">
        <v>521</v>
      </c>
      <c r="F177" s="104"/>
      <c r="G177" s="105"/>
    </row>
    <row r="178" spans="1:7" s="106" customFormat="1" ht="38.25" customHeight="1">
      <c r="A178" s="38"/>
      <c r="B178" s="84"/>
      <c r="C178" s="122" t="s">
        <v>98</v>
      </c>
      <c r="D178" s="85" t="s">
        <v>99</v>
      </c>
      <c r="E178" s="169">
        <v>21811</v>
      </c>
      <c r="F178" s="104"/>
      <c r="G178" s="105"/>
    </row>
    <row r="179" spans="1:7" s="106" customFormat="1" ht="53.25" customHeight="1">
      <c r="A179" s="38"/>
      <c r="B179" s="58"/>
      <c r="C179" s="120" t="s">
        <v>100</v>
      </c>
      <c r="D179" s="85" t="s">
        <v>104</v>
      </c>
      <c r="E179" s="65">
        <v>434</v>
      </c>
      <c r="F179" s="104"/>
      <c r="G179" s="105"/>
    </row>
    <row r="180" spans="1:7" s="106" customFormat="1" ht="14.25" customHeight="1">
      <c r="A180" s="38"/>
      <c r="B180" s="84"/>
      <c r="C180" s="112"/>
      <c r="D180" s="125"/>
      <c r="E180" s="64"/>
      <c r="F180" s="104"/>
      <c r="G180" s="105"/>
    </row>
    <row r="181" spans="1:7" s="106" customFormat="1" ht="14.25" customHeight="1">
      <c r="A181" s="38"/>
      <c r="B181" s="84">
        <v>80110</v>
      </c>
      <c r="C181" s="111"/>
      <c r="D181" s="126" t="s">
        <v>52</v>
      </c>
      <c r="E181" s="65">
        <f>SUM(E183:E186)</f>
        <v>3389</v>
      </c>
      <c r="F181" s="104"/>
      <c r="G181" s="105"/>
    </row>
    <row r="182" spans="1:7" s="106" customFormat="1" ht="14.25" customHeight="1">
      <c r="A182" s="38"/>
      <c r="B182" s="84"/>
      <c r="C182" s="112"/>
      <c r="D182" s="125"/>
      <c r="E182" s="64"/>
      <c r="F182" s="104"/>
      <c r="G182" s="105"/>
    </row>
    <row r="183" spans="1:7" s="106" customFormat="1" ht="49.5" customHeight="1">
      <c r="A183" s="38"/>
      <c r="B183" s="84"/>
      <c r="C183" s="120" t="s">
        <v>187</v>
      </c>
      <c r="D183" s="85" t="s">
        <v>63</v>
      </c>
      <c r="E183" s="65">
        <v>1259</v>
      </c>
      <c r="F183" s="104"/>
      <c r="G183" s="105"/>
    </row>
    <row r="184" spans="1:7" s="106" customFormat="1" ht="28.5" customHeight="1">
      <c r="A184" s="38"/>
      <c r="B184" s="84"/>
      <c r="C184" s="120" t="s">
        <v>164</v>
      </c>
      <c r="D184" s="85" t="s">
        <v>193</v>
      </c>
      <c r="E184" s="65">
        <v>1520</v>
      </c>
      <c r="F184" s="104"/>
      <c r="G184" s="105"/>
    </row>
    <row r="185" spans="1:7" s="106" customFormat="1" ht="49.5" customHeight="1">
      <c r="A185" s="38"/>
      <c r="B185" s="84"/>
      <c r="C185" s="122" t="s">
        <v>101</v>
      </c>
      <c r="D185" s="128" t="s">
        <v>153</v>
      </c>
      <c r="E185" s="169">
        <v>600</v>
      </c>
      <c r="F185" s="104"/>
      <c r="G185" s="105"/>
    </row>
    <row r="186" spans="1:7" s="106" customFormat="1" ht="49.5" customHeight="1">
      <c r="A186" s="38"/>
      <c r="B186" s="58"/>
      <c r="C186" s="122" t="s">
        <v>100</v>
      </c>
      <c r="D186" s="128" t="s">
        <v>104</v>
      </c>
      <c r="E186" s="169">
        <v>10</v>
      </c>
      <c r="F186" s="104"/>
      <c r="G186" s="105"/>
    </row>
    <row r="187" spans="1:7" s="106" customFormat="1" ht="12.75">
      <c r="A187" s="38"/>
      <c r="B187" s="84"/>
      <c r="C187" s="119"/>
      <c r="D187" s="130"/>
      <c r="E187" s="64"/>
      <c r="F187" s="104"/>
      <c r="G187" s="105"/>
    </row>
    <row r="188" spans="1:7" s="106" customFormat="1" ht="12.75">
      <c r="A188" s="38"/>
      <c r="B188" s="84">
        <v>80146</v>
      </c>
      <c r="C188" s="120"/>
      <c r="D188" s="85" t="s">
        <v>93</v>
      </c>
      <c r="E188" s="65">
        <f>SUM(E189)</f>
        <v>1450</v>
      </c>
      <c r="F188" s="104"/>
      <c r="G188" s="105"/>
    </row>
    <row r="189" spans="1:7" s="106" customFormat="1" ht="30" customHeight="1" thickBot="1">
      <c r="A189" s="39"/>
      <c r="B189" s="116"/>
      <c r="C189" s="160" t="s">
        <v>98</v>
      </c>
      <c r="D189" s="136" t="s">
        <v>99</v>
      </c>
      <c r="E189" s="167">
        <v>1450</v>
      </c>
      <c r="F189" s="104"/>
      <c r="G189" s="105"/>
    </row>
    <row r="190" spans="1:7" s="152" customFormat="1" ht="14.25" customHeight="1">
      <c r="A190" s="233">
        <v>1</v>
      </c>
      <c r="B190" s="234">
        <v>2</v>
      </c>
      <c r="C190" s="235">
        <v>3</v>
      </c>
      <c r="D190" s="234">
        <v>4</v>
      </c>
      <c r="E190" s="236">
        <v>5</v>
      </c>
      <c r="F190" s="190"/>
      <c r="G190" s="187"/>
    </row>
    <row r="191" spans="1:7" s="106" customFormat="1" ht="14.25" customHeight="1">
      <c r="A191" s="38"/>
      <c r="B191" s="56"/>
      <c r="C191" s="112"/>
      <c r="D191" s="125"/>
      <c r="E191" s="109"/>
      <c r="F191" s="104"/>
      <c r="G191" s="105"/>
    </row>
    <row r="192" spans="1:7" s="106" customFormat="1" ht="14.25" customHeight="1">
      <c r="A192" s="38">
        <v>851</v>
      </c>
      <c r="B192" s="57"/>
      <c r="C192" s="111"/>
      <c r="D192" s="126" t="s">
        <v>37</v>
      </c>
      <c r="E192" s="65">
        <f>SUM(E194)</f>
        <v>3326</v>
      </c>
      <c r="F192" s="104"/>
      <c r="G192" s="105"/>
    </row>
    <row r="193" spans="1:7" s="106" customFormat="1" ht="14.25" customHeight="1">
      <c r="A193" s="38"/>
      <c r="B193" s="84"/>
      <c r="C193" s="112"/>
      <c r="D193" s="125"/>
      <c r="E193" s="64"/>
      <c r="F193" s="104"/>
      <c r="G193" s="105"/>
    </row>
    <row r="194" spans="1:7" s="106" customFormat="1" ht="14.25" customHeight="1">
      <c r="A194" s="38"/>
      <c r="B194" s="84">
        <v>85195</v>
      </c>
      <c r="C194" s="111"/>
      <c r="D194" s="126" t="s">
        <v>45</v>
      </c>
      <c r="E194" s="65">
        <f>SUM(E195:E197)</f>
        <v>3326</v>
      </c>
      <c r="F194" s="104"/>
      <c r="G194" s="105"/>
    </row>
    <row r="195" spans="1:7" s="106" customFormat="1" ht="52.5" customHeight="1">
      <c r="A195" s="38"/>
      <c r="B195" s="84"/>
      <c r="C195" s="90" t="s">
        <v>187</v>
      </c>
      <c r="D195" s="128" t="s">
        <v>145</v>
      </c>
      <c r="E195" s="164">
        <v>1508</v>
      </c>
      <c r="F195" s="104"/>
      <c r="G195" s="105"/>
    </row>
    <row r="196" spans="1:7" s="106" customFormat="1" ht="25.5" customHeight="1">
      <c r="A196" s="38"/>
      <c r="B196" s="84"/>
      <c r="C196" s="110" t="s">
        <v>163</v>
      </c>
      <c r="D196" s="128" t="s">
        <v>200</v>
      </c>
      <c r="E196" s="164">
        <v>1518</v>
      </c>
      <c r="F196" s="104"/>
      <c r="G196" s="105"/>
    </row>
    <row r="197" spans="1:7" s="106" customFormat="1" ht="25.5" customHeight="1" thickBot="1">
      <c r="A197" s="60"/>
      <c r="B197" s="107"/>
      <c r="C197" s="89" t="s">
        <v>164</v>
      </c>
      <c r="D197" s="129" t="s">
        <v>193</v>
      </c>
      <c r="E197" s="165">
        <v>300</v>
      </c>
      <c r="F197" s="104"/>
      <c r="G197" s="105"/>
    </row>
    <row r="198" spans="1:7" s="106" customFormat="1" ht="14.25" customHeight="1" thickTop="1">
      <c r="A198" s="38"/>
      <c r="B198" s="56"/>
      <c r="C198" s="23"/>
      <c r="D198" s="132"/>
      <c r="E198" s="64"/>
      <c r="F198" s="104"/>
      <c r="G198" s="105"/>
    </row>
    <row r="199" spans="1:7" s="106" customFormat="1" ht="14.25" customHeight="1">
      <c r="A199" s="38">
        <v>852</v>
      </c>
      <c r="B199" s="57"/>
      <c r="C199" s="111"/>
      <c r="D199" s="126" t="s">
        <v>133</v>
      </c>
      <c r="E199" s="65">
        <f>SUM(E202+E205+E209+E212+E216)</f>
        <v>1374765</v>
      </c>
      <c r="F199" s="104"/>
      <c r="G199" s="105"/>
    </row>
    <row r="200" spans="1:7" s="106" customFormat="1" ht="14.25" customHeight="1">
      <c r="A200" s="38"/>
      <c r="B200" s="84"/>
      <c r="C200" s="112"/>
      <c r="D200" s="125"/>
      <c r="E200" s="166"/>
      <c r="F200" s="104"/>
      <c r="G200" s="105"/>
    </row>
    <row r="201" spans="1:7" s="106" customFormat="1" ht="14.25" customHeight="1">
      <c r="A201" s="38"/>
      <c r="B201" s="84">
        <v>85212</v>
      </c>
      <c r="C201" s="112"/>
      <c r="D201" s="125" t="s">
        <v>68</v>
      </c>
      <c r="E201" s="64"/>
      <c r="F201" s="104"/>
      <c r="G201" s="105"/>
    </row>
    <row r="202" spans="1:7" s="106" customFormat="1" ht="14.25" customHeight="1">
      <c r="A202" s="38"/>
      <c r="B202" s="84"/>
      <c r="C202" s="111"/>
      <c r="D202" s="126" t="s">
        <v>69</v>
      </c>
      <c r="E202" s="65">
        <f>SUM(E203)</f>
        <v>5000</v>
      </c>
      <c r="F202" s="104"/>
      <c r="G202" s="105"/>
    </row>
    <row r="203" spans="1:7" s="106" customFormat="1" ht="33" customHeight="1">
      <c r="A203" s="38"/>
      <c r="B203" s="58"/>
      <c r="C203" s="83" t="s">
        <v>61</v>
      </c>
      <c r="D203" s="128" t="s">
        <v>62</v>
      </c>
      <c r="E203" s="65">
        <v>5000</v>
      </c>
      <c r="F203" s="104"/>
      <c r="G203" s="105"/>
    </row>
    <row r="204" spans="1:7" s="106" customFormat="1" ht="14.25" customHeight="1">
      <c r="A204" s="38"/>
      <c r="B204" s="84"/>
      <c r="C204" s="87"/>
      <c r="D204" s="133"/>
      <c r="E204" s="166"/>
      <c r="F204" s="104"/>
      <c r="G204" s="105"/>
    </row>
    <row r="205" spans="1:7" s="106" customFormat="1" ht="14.25" customHeight="1">
      <c r="A205" s="38"/>
      <c r="B205" s="84">
        <v>85214</v>
      </c>
      <c r="C205" s="111"/>
      <c r="D205" s="126" t="s">
        <v>131</v>
      </c>
      <c r="E205" s="65">
        <f>SUM(E206:E207)</f>
        <v>616387</v>
      </c>
      <c r="F205" s="104"/>
      <c r="G205" s="105"/>
    </row>
    <row r="206" spans="1:7" s="106" customFormat="1" ht="25.5" customHeight="1">
      <c r="A206" s="38"/>
      <c r="B206" s="84"/>
      <c r="C206" s="83" t="s">
        <v>164</v>
      </c>
      <c r="D206" s="130" t="s">
        <v>193</v>
      </c>
      <c r="E206" s="65">
        <v>4387</v>
      </c>
      <c r="F206" s="104"/>
      <c r="G206" s="105"/>
    </row>
    <row r="207" spans="1:7" s="106" customFormat="1" ht="34.5" customHeight="1">
      <c r="A207" s="38"/>
      <c r="B207" s="58"/>
      <c r="C207" s="110" t="s">
        <v>132</v>
      </c>
      <c r="D207" s="128" t="s">
        <v>19</v>
      </c>
      <c r="E207" s="65">
        <v>612000</v>
      </c>
      <c r="F207" s="104"/>
      <c r="G207" s="105"/>
    </row>
    <row r="208" spans="1:7" s="106" customFormat="1" ht="14.25" customHeight="1">
      <c r="A208" s="38"/>
      <c r="B208" s="84"/>
      <c r="C208" s="112"/>
      <c r="D208" s="125"/>
      <c r="E208" s="64"/>
      <c r="F208" s="104"/>
      <c r="G208" s="105"/>
    </row>
    <row r="209" spans="1:7" s="106" customFormat="1" ht="14.25" customHeight="1">
      <c r="A209" s="38"/>
      <c r="B209" s="84">
        <v>85219</v>
      </c>
      <c r="C209" s="111"/>
      <c r="D209" s="126" t="s">
        <v>159</v>
      </c>
      <c r="E209" s="65">
        <f>SUM(E210)</f>
        <v>525000</v>
      </c>
      <c r="F209" s="104"/>
      <c r="G209" s="105"/>
    </row>
    <row r="210" spans="1:7" s="106" customFormat="1" ht="33.75" customHeight="1">
      <c r="A210" s="38"/>
      <c r="B210" s="58"/>
      <c r="C210" s="110" t="s">
        <v>132</v>
      </c>
      <c r="D210" s="128" t="s">
        <v>19</v>
      </c>
      <c r="E210" s="65">
        <v>525000</v>
      </c>
      <c r="F210" s="104"/>
      <c r="G210" s="105"/>
    </row>
    <row r="211" spans="1:7" s="106" customFormat="1" ht="14.25" customHeight="1">
      <c r="A211" s="38"/>
      <c r="B211" s="84"/>
      <c r="C211" s="23"/>
      <c r="D211" s="132"/>
      <c r="E211" s="64"/>
      <c r="F211" s="104"/>
      <c r="G211" s="105"/>
    </row>
    <row r="212" spans="1:7" s="106" customFormat="1" ht="14.25" customHeight="1">
      <c r="A212" s="38"/>
      <c r="B212" s="84">
        <v>85228</v>
      </c>
      <c r="C212" s="111"/>
      <c r="D212" s="126" t="s">
        <v>137</v>
      </c>
      <c r="E212" s="65">
        <f>SUM(E213:E214)</f>
        <v>32350</v>
      </c>
      <c r="F212" s="104"/>
      <c r="G212" s="105"/>
    </row>
    <row r="213" spans="1:7" s="106" customFormat="1" ht="25.5" customHeight="1">
      <c r="A213" s="38"/>
      <c r="B213" s="84"/>
      <c r="C213" s="83" t="s">
        <v>185</v>
      </c>
      <c r="D213" s="85" t="s">
        <v>198</v>
      </c>
      <c r="E213" s="164">
        <v>32000</v>
      </c>
      <c r="F213" s="104"/>
      <c r="G213" s="105"/>
    </row>
    <row r="214" spans="1:7" s="106" customFormat="1" ht="34.5" customHeight="1">
      <c r="A214" s="38"/>
      <c r="B214" s="58"/>
      <c r="C214" s="83" t="s">
        <v>61</v>
      </c>
      <c r="D214" s="128" t="s">
        <v>62</v>
      </c>
      <c r="E214" s="65">
        <v>350</v>
      </c>
      <c r="F214" s="104"/>
      <c r="G214" s="105"/>
    </row>
    <row r="215" spans="1:7" s="106" customFormat="1" ht="14.25" customHeight="1">
      <c r="A215" s="38"/>
      <c r="B215" s="84"/>
      <c r="C215" s="112"/>
      <c r="D215" s="125"/>
      <c r="E215" s="64"/>
      <c r="F215" s="104"/>
      <c r="G215" s="105"/>
    </row>
    <row r="216" spans="1:7" s="106" customFormat="1" ht="14.25" customHeight="1">
      <c r="A216" s="38"/>
      <c r="B216" s="84">
        <v>85295</v>
      </c>
      <c r="C216" s="111"/>
      <c r="D216" s="126" t="s">
        <v>45</v>
      </c>
      <c r="E216" s="65">
        <f>SUM(E217:E218)</f>
        <v>196028</v>
      </c>
      <c r="F216" s="104"/>
      <c r="G216" s="105"/>
    </row>
    <row r="217" spans="1:7" s="106" customFormat="1" ht="26.25" customHeight="1">
      <c r="A217" s="38"/>
      <c r="B217" s="84"/>
      <c r="C217" s="83" t="s">
        <v>164</v>
      </c>
      <c r="D217" s="130" t="s">
        <v>193</v>
      </c>
      <c r="E217" s="64">
        <v>28</v>
      </c>
      <c r="F217" s="104"/>
      <c r="G217" s="105"/>
    </row>
    <row r="218" spans="1:7" s="106" customFormat="1" ht="36.75" customHeight="1" thickBot="1">
      <c r="A218" s="60"/>
      <c r="B218" s="107"/>
      <c r="C218" s="89" t="s">
        <v>132</v>
      </c>
      <c r="D218" s="129" t="s">
        <v>19</v>
      </c>
      <c r="E218" s="171">
        <v>196000</v>
      </c>
      <c r="F218" s="104"/>
      <c r="G218" s="105"/>
    </row>
    <row r="219" spans="1:7" s="71" customFormat="1" ht="14.25" customHeight="1" thickTop="1">
      <c r="A219" s="191"/>
      <c r="B219" s="217"/>
      <c r="C219" s="218"/>
      <c r="D219" s="217"/>
      <c r="E219" s="241"/>
      <c r="F219" s="219"/>
      <c r="G219" s="220"/>
    </row>
    <row r="220" spans="1:7" s="106" customFormat="1" ht="14.25" customHeight="1">
      <c r="A220" s="38">
        <v>853</v>
      </c>
      <c r="B220" s="57"/>
      <c r="C220" s="111"/>
      <c r="D220" s="126" t="s">
        <v>102</v>
      </c>
      <c r="E220" s="65">
        <f>SUM(E222)</f>
        <v>8952</v>
      </c>
      <c r="F220" s="104"/>
      <c r="G220" s="105"/>
    </row>
    <row r="221" spans="1:7" s="106" customFormat="1" ht="14.25" customHeight="1">
      <c r="A221" s="38"/>
      <c r="B221" s="84"/>
      <c r="C221" s="112"/>
      <c r="D221" s="125"/>
      <c r="E221" s="64"/>
      <c r="F221" s="104"/>
      <c r="G221" s="105"/>
    </row>
    <row r="222" spans="1:7" s="106" customFormat="1" ht="14.25" customHeight="1">
      <c r="A222" s="38"/>
      <c r="B222" s="84">
        <v>85305</v>
      </c>
      <c r="C222" s="111"/>
      <c r="D222" s="126" t="s">
        <v>160</v>
      </c>
      <c r="E222" s="65">
        <f>SUM(E223)</f>
        <v>8952</v>
      </c>
      <c r="F222" s="104"/>
      <c r="G222" s="105"/>
    </row>
    <row r="223" spans="1:7" s="106" customFormat="1" ht="27.75" customHeight="1" thickBot="1">
      <c r="A223" s="60"/>
      <c r="B223" s="107"/>
      <c r="C223" s="242">
        <v>2370</v>
      </c>
      <c r="D223" s="86" t="s">
        <v>99</v>
      </c>
      <c r="E223" s="165">
        <v>8952</v>
      </c>
      <c r="F223" s="104"/>
      <c r="G223" s="105"/>
    </row>
    <row r="224" spans="1:7" s="106" customFormat="1" ht="14.25" customHeight="1" thickTop="1">
      <c r="A224" s="38"/>
      <c r="B224" s="84"/>
      <c r="C224" s="112"/>
      <c r="D224" s="125"/>
      <c r="E224" s="64"/>
      <c r="F224" s="104"/>
      <c r="G224" s="105"/>
    </row>
    <row r="225" spans="1:7" s="106" customFormat="1" ht="14.25" customHeight="1">
      <c r="A225" s="38">
        <v>900</v>
      </c>
      <c r="B225" s="57"/>
      <c r="C225" s="111"/>
      <c r="D225" s="126" t="s">
        <v>190</v>
      </c>
      <c r="E225" s="65">
        <f>SUM(E227+E230+E235+E239+E243)</f>
        <v>4166103</v>
      </c>
      <c r="F225" s="104"/>
      <c r="G225" s="105"/>
    </row>
    <row r="226" spans="1:7" s="106" customFormat="1" ht="14.25" customHeight="1">
      <c r="A226" s="38"/>
      <c r="B226" s="84"/>
      <c r="C226" s="112"/>
      <c r="D226" s="125"/>
      <c r="E226" s="64"/>
      <c r="F226" s="104"/>
      <c r="G226" s="105"/>
    </row>
    <row r="227" spans="1:7" s="106" customFormat="1" ht="14.25" customHeight="1">
      <c r="A227" s="38"/>
      <c r="B227" s="84">
        <v>90001</v>
      </c>
      <c r="C227" s="111"/>
      <c r="D227" s="126" t="s">
        <v>83</v>
      </c>
      <c r="E227" s="65">
        <f>SUM(E228:E228)</f>
        <v>889664</v>
      </c>
      <c r="F227" s="104"/>
      <c r="G227" s="105"/>
    </row>
    <row r="228" spans="1:7" s="106" customFormat="1" ht="46.5" customHeight="1">
      <c r="A228" s="38"/>
      <c r="B228" s="58"/>
      <c r="C228" s="111">
        <v>6260</v>
      </c>
      <c r="D228" s="85" t="s">
        <v>188</v>
      </c>
      <c r="E228" s="65">
        <v>889664</v>
      </c>
      <c r="F228" s="104"/>
      <c r="G228" s="105"/>
    </row>
    <row r="229" spans="1:7" s="106" customFormat="1" ht="14.25" customHeight="1">
      <c r="A229" s="38"/>
      <c r="B229" s="84"/>
      <c r="C229" s="112"/>
      <c r="D229" s="125"/>
      <c r="E229" s="64"/>
      <c r="F229" s="104"/>
      <c r="G229" s="105"/>
    </row>
    <row r="230" spans="1:7" s="106" customFormat="1" ht="14.25" customHeight="1">
      <c r="A230" s="38"/>
      <c r="B230" s="84">
        <v>90002</v>
      </c>
      <c r="C230" s="111"/>
      <c r="D230" s="126" t="s">
        <v>53</v>
      </c>
      <c r="E230" s="65">
        <f>SUM(E231:E233)</f>
        <v>299960</v>
      </c>
      <c r="F230" s="104"/>
      <c r="G230" s="105"/>
    </row>
    <row r="231" spans="1:7" s="106" customFormat="1" ht="36" customHeight="1">
      <c r="A231" s="38"/>
      <c r="B231" s="84"/>
      <c r="C231" s="111">
        <v>2440</v>
      </c>
      <c r="D231" s="85" t="s">
        <v>64</v>
      </c>
      <c r="E231" s="65">
        <v>196282</v>
      </c>
      <c r="F231" s="104"/>
      <c r="G231" s="105"/>
    </row>
    <row r="232" spans="1:7" s="106" customFormat="1" ht="36" customHeight="1">
      <c r="A232" s="38"/>
      <c r="B232" s="84"/>
      <c r="C232" s="111">
        <v>2910</v>
      </c>
      <c r="D232" s="128" t="s">
        <v>104</v>
      </c>
      <c r="E232" s="65">
        <v>3678</v>
      </c>
      <c r="F232" s="104"/>
      <c r="G232" s="105"/>
    </row>
    <row r="233" spans="1:7" s="106" customFormat="1" ht="48" customHeight="1">
      <c r="A233" s="38"/>
      <c r="B233" s="58"/>
      <c r="C233" s="111">
        <v>6260</v>
      </c>
      <c r="D233" s="85" t="s">
        <v>188</v>
      </c>
      <c r="E233" s="65">
        <v>100000</v>
      </c>
      <c r="F233" s="104"/>
      <c r="G233" s="105"/>
    </row>
    <row r="234" spans="1:7" s="106" customFormat="1" ht="12.75">
      <c r="A234" s="38"/>
      <c r="B234" s="84"/>
      <c r="C234" s="93"/>
      <c r="D234" s="130"/>
      <c r="E234" s="64"/>
      <c r="F234" s="104"/>
      <c r="G234" s="105"/>
    </row>
    <row r="235" spans="1:7" s="106" customFormat="1" ht="12.75">
      <c r="A235" s="38"/>
      <c r="B235" s="84">
        <v>90004</v>
      </c>
      <c r="C235" s="90"/>
      <c r="D235" s="85" t="s">
        <v>144</v>
      </c>
      <c r="E235" s="65">
        <f>SUM(E236)</f>
        <v>842500</v>
      </c>
      <c r="F235" s="104"/>
      <c r="G235" s="105"/>
    </row>
    <row r="236" spans="1:7" s="106" customFormat="1" ht="34.5" customHeight="1">
      <c r="A236" s="38"/>
      <c r="B236" s="58"/>
      <c r="C236" s="90" t="s">
        <v>66</v>
      </c>
      <c r="D236" s="85" t="s">
        <v>64</v>
      </c>
      <c r="E236" s="65">
        <v>842500</v>
      </c>
      <c r="F236" s="104"/>
      <c r="G236" s="105"/>
    </row>
    <row r="237" spans="1:7" s="106" customFormat="1" ht="12.75">
      <c r="A237" s="38"/>
      <c r="B237" s="84"/>
      <c r="C237" s="93"/>
      <c r="D237" s="130"/>
      <c r="E237" s="64"/>
      <c r="F237" s="104"/>
      <c r="G237" s="105"/>
    </row>
    <row r="238" spans="1:7" s="106" customFormat="1" ht="14.25" customHeight="1">
      <c r="A238" s="38"/>
      <c r="B238" s="84">
        <v>90020</v>
      </c>
      <c r="C238" s="112"/>
      <c r="D238" s="125" t="s">
        <v>57</v>
      </c>
      <c r="E238" s="64"/>
      <c r="F238" s="104"/>
      <c r="G238" s="105"/>
    </row>
    <row r="239" spans="1:7" s="106" customFormat="1" ht="14.25" customHeight="1">
      <c r="A239" s="38"/>
      <c r="B239" s="84"/>
      <c r="C239" s="111"/>
      <c r="D239" s="126" t="s">
        <v>58</v>
      </c>
      <c r="E239" s="65">
        <f>SUM(E240)</f>
        <v>50000</v>
      </c>
      <c r="F239" s="104"/>
      <c r="G239" s="105"/>
    </row>
    <row r="240" spans="1:7" s="106" customFormat="1" ht="25.5" customHeight="1" thickBot="1">
      <c r="A240" s="39"/>
      <c r="B240" s="116"/>
      <c r="C240" s="114" t="s">
        <v>186</v>
      </c>
      <c r="D240" s="136" t="s">
        <v>199</v>
      </c>
      <c r="E240" s="172">
        <v>50000</v>
      </c>
      <c r="F240" s="104"/>
      <c r="G240" s="105"/>
    </row>
    <row r="241" spans="1:7" s="152" customFormat="1" ht="14.25" customHeight="1">
      <c r="A241" s="233">
        <v>1</v>
      </c>
      <c r="B241" s="234">
        <v>2</v>
      </c>
      <c r="C241" s="235">
        <v>3</v>
      </c>
      <c r="D241" s="234">
        <v>4</v>
      </c>
      <c r="E241" s="236">
        <v>5</v>
      </c>
      <c r="F241" s="190"/>
      <c r="G241" s="187"/>
    </row>
    <row r="242" spans="1:7" s="106" customFormat="1" ht="14.25" customHeight="1">
      <c r="A242" s="38"/>
      <c r="B242" s="84"/>
      <c r="C242" s="112"/>
      <c r="D242" s="125"/>
      <c r="E242" s="109"/>
      <c r="F242" s="104"/>
      <c r="G242" s="105"/>
    </row>
    <row r="243" spans="1:7" s="106" customFormat="1" ht="14.25" customHeight="1">
      <c r="A243" s="38"/>
      <c r="B243" s="84">
        <v>90095</v>
      </c>
      <c r="C243" s="111"/>
      <c r="D243" s="126" t="s">
        <v>45</v>
      </c>
      <c r="E243" s="65">
        <f>SUM(E244:E252)</f>
        <v>2083979</v>
      </c>
      <c r="F243" s="104"/>
      <c r="G243" s="105"/>
    </row>
    <row r="244" spans="1:7" s="106" customFormat="1" ht="25.5" customHeight="1">
      <c r="A244" s="38"/>
      <c r="B244" s="84"/>
      <c r="C244" s="88" t="s">
        <v>162</v>
      </c>
      <c r="D244" s="128" t="s">
        <v>192</v>
      </c>
      <c r="E244" s="164">
        <v>583200</v>
      </c>
      <c r="F244" s="104"/>
      <c r="G244" s="105"/>
    </row>
    <row r="245" spans="1:7" s="106" customFormat="1" ht="34.5" customHeight="1">
      <c r="A245" s="38"/>
      <c r="B245" s="84"/>
      <c r="C245" s="88" t="s">
        <v>180</v>
      </c>
      <c r="D245" s="128" t="s">
        <v>210</v>
      </c>
      <c r="E245" s="164">
        <v>60000</v>
      </c>
      <c r="F245" s="104"/>
      <c r="G245" s="105"/>
    </row>
    <row r="246" spans="1:7" s="106" customFormat="1" ht="45" customHeight="1">
      <c r="A246" s="38"/>
      <c r="B246" s="84"/>
      <c r="C246" s="88" t="s">
        <v>187</v>
      </c>
      <c r="D246" s="128" t="s">
        <v>63</v>
      </c>
      <c r="E246" s="164">
        <v>977123</v>
      </c>
      <c r="F246" s="104"/>
      <c r="G246" s="105"/>
    </row>
    <row r="247" spans="1:7" s="106" customFormat="1" ht="33.75" customHeight="1">
      <c r="A247" s="38"/>
      <c r="B247" s="84"/>
      <c r="C247" s="88" t="s">
        <v>59</v>
      </c>
      <c r="D247" s="85" t="s">
        <v>60</v>
      </c>
      <c r="E247" s="164">
        <v>15000</v>
      </c>
      <c r="F247" s="104"/>
      <c r="G247" s="105"/>
    </row>
    <row r="248" spans="1:7" s="106" customFormat="1" ht="25.5" customHeight="1">
      <c r="A248" s="38"/>
      <c r="B248" s="84"/>
      <c r="C248" s="113" t="s">
        <v>185</v>
      </c>
      <c r="D248" s="134" t="s">
        <v>198</v>
      </c>
      <c r="E248" s="164">
        <v>3500</v>
      </c>
      <c r="F248" s="104"/>
      <c r="G248" s="105"/>
    </row>
    <row r="249" spans="1:7" s="106" customFormat="1" ht="25.5" customHeight="1">
      <c r="A249" s="38"/>
      <c r="B249" s="84"/>
      <c r="C249" s="113" t="s">
        <v>20</v>
      </c>
      <c r="D249" s="134" t="s">
        <v>21</v>
      </c>
      <c r="E249" s="164">
        <v>190000</v>
      </c>
      <c r="F249" s="104"/>
      <c r="G249" s="105"/>
    </row>
    <row r="250" spans="1:7" s="106" customFormat="1" ht="25.5" customHeight="1">
      <c r="A250" s="38"/>
      <c r="B250" s="84"/>
      <c r="C250" s="88" t="s">
        <v>163</v>
      </c>
      <c r="D250" s="128" t="s">
        <v>200</v>
      </c>
      <c r="E250" s="164">
        <v>80500</v>
      </c>
      <c r="F250" s="104"/>
      <c r="G250" s="105"/>
    </row>
    <row r="251" spans="1:7" s="106" customFormat="1" ht="25.5" customHeight="1">
      <c r="A251" s="38"/>
      <c r="B251" s="84"/>
      <c r="C251" s="110" t="s">
        <v>164</v>
      </c>
      <c r="D251" s="128" t="s">
        <v>193</v>
      </c>
      <c r="E251" s="164">
        <v>54656</v>
      </c>
      <c r="F251" s="104"/>
      <c r="G251" s="105"/>
    </row>
    <row r="252" spans="1:7" s="106" customFormat="1" ht="34.5" customHeight="1" thickBot="1">
      <c r="A252" s="60"/>
      <c r="B252" s="107"/>
      <c r="C252" s="94" t="s">
        <v>66</v>
      </c>
      <c r="D252" s="86" t="s">
        <v>64</v>
      </c>
      <c r="E252" s="165">
        <v>120000</v>
      </c>
      <c r="F252" s="104"/>
      <c r="G252" s="105"/>
    </row>
    <row r="253" spans="1:7" s="106" customFormat="1" ht="14.25" customHeight="1" thickTop="1">
      <c r="A253" s="38"/>
      <c r="B253" s="84"/>
      <c r="C253" s="112"/>
      <c r="D253" s="125"/>
      <c r="E253" s="64"/>
      <c r="F253" s="104"/>
      <c r="G253" s="105"/>
    </row>
    <row r="254" spans="1:7" s="106" customFormat="1" ht="14.25" customHeight="1">
      <c r="A254" s="38">
        <v>921</v>
      </c>
      <c r="B254" s="58"/>
      <c r="C254" s="111"/>
      <c r="D254" s="126" t="s">
        <v>65</v>
      </c>
      <c r="E254" s="65">
        <f>SUM(E256+E259+E262)</f>
        <v>33349</v>
      </c>
      <c r="F254" s="104"/>
      <c r="G254" s="105"/>
    </row>
    <row r="255" spans="1:7" s="106" customFormat="1" ht="14.25" customHeight="1">
      <c r="A255" s="38"/>
      <c r="B255" s="84"/>
      <c r="C255" s="112"/>
      <c r="D255" s="125"/>
      <c r="E255" s="64"/>
      <c r="F255" s="104"/>
      <c r="G255" s="105"/>
    </row>
    <row r="256" spans="1:7" s="106" customFormat="1" ht="14.25" customHeight="1">
      <c r="A256" s="38"/>
      <c r="B256" s="84">
        <v>92109</v>
      </c>
      <c r="C256" s="111"/>
      <c r="D256" s="126" t="s">
        <v>84</v>
      </c>
      <c r="E256" s="65">
        <f>SUM(E257)</f>
        <v>689</v>
      </c>
      <c r="F256" s="104"/>
      <c r="G256" s="105"/>
    </row>
    <row r="257" spans="1:7" s="106" customFormat="1" ht="40.5" customHeight="1">
      <c r="A257" s="38"/>
      <c r="B257" s="58"/>
      <c r="C257" s="90" t="s">
        <v>164</v>
      </c>
      <c r="D257" s="128" t="s">
        <v>193</v>
      </c>
      <c r="E257" s="65">
        <v>689</v>
      </c>
      <c r="F257" s="104"/>
      <c r="G257" s="105"/>
    </row>
    <row r="258" spans="1:7" s="106" customFormat="1" ht="14.25" customHeight="1">
      <c r="A258" s="38"/>
      <c r="B258" s="84"/>
      <c r="C258" s="112"/>
      <c r="D258" s="125"/>
      <c r="E258" s="64"/>
      <c r="F258" s="104"/>
      <c r="G258" s="105"/>
    </row>
    <row r="259" spans="1:7" s="106" customFormat="1" ht="14.25" customHeight="1">
      <c r="A259" s="38"/>
      <c r="B259" s="84">
        <v>92116</v>
      </c>
      <c r="C259" s="111"/>
      <c r="D259" s="126" t="s">
        <v>94</v>
      </c>
      <c r="E259" s="65">
        <f>SUM(E260)</f>
        <v>10000</v>
      </c>
      <c r="F259" s="104"/>
      <c r="G259" s="105"/>
    </row>
    <row r="260" spans="1:7" s="106" customFormat="1" ht="38.25">
      <c r="A260" s="41"/>
      <c r="B260" s="58"/>
      <c r="C260" s="110" t="s">
        <v>24</v>
      </c>
      <c r="D260" s="128" t="s">
        <v>153</v>
      </c>
      <c r="E260" s="65">
        <v>10000</v>
      </c>
      <c r="F260" s="104"/>
      <c r="G260" s="105"/>
    </row>
    <row r="261" spans="1:7" s="106" customFormat="1" ht="12.75">
      <c r="A261" s="38"/>
      <c r="B261" s="84"/>
      <c r="C261" s="118"/>
      <c r="D261" s="130"/>
      <c r="E261" s="64"/>
      <c r="F261" s="104"/>
      <c r="G261" s="105"/>
    </row>
    <row r="262" spans="1:7" s="106" customFormat="1" ht="12.75">
      <c r="A262" s="38"/>
      <c r="B262" s="84">
        <v>92195</v>
      </c>
      <c r="C262" s="90"/>
      <c r="D262" s="85" t="s">
        <v>45</v>
      </c>
      <c r="E262" s="65">
        <f>SUM(E263)</f>
        <v>22660</v>
      </c>
      <c r="F262" s="104"/>
      <c r="G262" s="105"/>
    </row>
    <row r="263" spans="1:7" s="106" customFormat="1" ht="36" customHeight="1" thickBot="1">
      <c r="A263" s="60"/>
      <c r="B263" s="107"/>
      <c r="C263" s="94" t="s">
        <v>100</v>
      </c>
      <c r="D263" s="86" t="s">
        <v>104</v>
      </c>
      <c r="E263" s="165">
        <v>22660</v>
      </c>
      <c r="F263" s="104"/>
      <c r="G263" s="105"/>
    </row>
    <row r="264" spans="1:7" s="106" customFormat="1" ht="13.5" thickTop="1">
      <c r="A264" s="38"/>
      <c r="B264" s="84"/>
      <c r="C264" s="118"/>
      <c r="D264" s="130"/>
      <c r="E264" s="64"/>
      <c r="F264" s="104"/>
      <c r="G264" s="105"/>
    </row>
    <row r="265" spans="1:7" s="106" customFormat="1" ht="14.25" customHeight="1">
      <c r="A265" s="38">
        <v>926</v>
      </c>
      <c r="B265" s="57"/>
      <c r="C265" s="111"/>
      <c r="D265" s="126" t="s">
        <v>78</v>
      </c>
      <c r="E265" s="65">
        <f>SUM(E267,)</f>
        <v>102265</v>
      </c>
      <c r="F265" s="104"/>
      <c r="G265" s="105"/>
    </row>
    <row r="266" spans="1:7" s="106" customFormat="1" ht="14.25" customHeight="1">
      <c r="A266" s="38"/>
      <c r="B266" s="124"/>
      <c r="C266" s="112"/>
      <c r="D266" s="125"/>
      <c r="E266" s="166"/>
      <c r="F266" s="104"/>
      <c r="G266" s="105"/>
    </row>
    <row r="267" spans="1:7" s="106" customFormat="1" ht="14.25" customHeight="1">
      <c r="A267" s="38"/>
      <c r="B267" s="84">
        <v>92604</v>
      </c>
      <c r="C267" s="111"/>
      <c r="D267" s="126" t="s">
        <v>96</v>
      </c>
      <c r="E267" s="65">
        <f>SUM(E268:E269)</f>
        <v>102265</v>
      </c>
      <c r="F267" s="104"/>
      <c r="G267" s="105"/>
    </row>
    <row r="268" spans="1:7" s="106" customFormat="1" ht="33.75" customHeight="1">
      <c r="A268" s="38"/>
      <c r="B268" s="84"/>
      <c r="C268" s="110" t="s">
        <v>132</v>
      </c>
      <c r="D268" s="135" t="s">
        <v>19</v>
      </c>
      <c r="E268" s="164">
        <v>12501</v>
      </c>
      <c r="F268" s="104"/>
      <c r="G268" s="105"/>
    </row>
    <row r="269" spans="1:7" s="106" customFormat="1" ht="45.75" customHeight="1" thickBot="1">
      <c r="A269" s="39"/>
      <c r="B269" s="116"/>
      <c r="C269" s="114" t="s">
        <v>23</v>
      </c>
      <c r="D269" s="131" t="s">
        <v>153</v>
      </c>
      <c r="E269" s="167">
        <v>89764</v>
      </c>
      <c r="F269" s="104"/>
      <c r="G269" s="105"/>
    </row>
    <row r="270" spans="1:7" ht="14.25" customHeight="1">
      <c r="A270" s="61"/>
      <c r="B270" s="84"/>
      <c r="C270" s="112"/>
      <c r="D270" s="125"/>
      <c r="E270" s="45"/>
      <c r="F270" s="243"/>
      <c r="G270" s="195"/>
    </row>
    <row r="271" spans="1:7" s="246" customFormat="1" ht="14.25" customHeight="1" thickBot="1">
      <c r="A271" s="62"/>
      <c r="B271" s="116"/>
      <c r="C271" s="244"/>
      <c r="D271" s="245" t="s">
        <v>38</v>
      </c>
      <c r="E271" s="204">
        <f>SUM(E57,E62,E67,E72,E84,E102,E110,E159,E170,E192,E199,E220,E225,E254,E265)</f>
        <v>82973741</v>
      </c>
      <c r="F271" s="205"/>
      <c r="G271" s="199"/>
    </row>
    <row r="272" spans="1:7" s="249" customFormat="1" ht="36" customHeight="1">
      <c r="A272" s="299" t="s">
        <v>4</v>
      </c>
      <c r="B272" s="299"/>
      <c r="C272" s="299"/>
      <c r="D272" s="299"/>
      <c r="E272" s="299"/>
      <c r="F272" s="247"/>
      <c r="G272" s="248"/>
    </row>
    <row r="273" spans="1:7" ht="14.25" customHeight="1">
      <c r="A273" s="300" t="s">
        <v>2</v>
      </c>
      <c r="B273" s="300"/>
      <c r="C273" s="300"/>
      <c r="D273" s="300"/>
      <c r="E273" s="300"/>
      <c r="F273" s="250"/>
      <c r="G273" s="195"/>
    </row>
    <row r="274" spans="1:7" ht="14.25" customHeight="1" thickBot="1">
      <c r="A274" s="251"/>
      <c r="B274" s="252"/>
      <c r="C274" s="253"/>
      <c r="D274" s="254"/>
      <c r="E274" s="36" t="s">
        <v>86</v>
      </c>
      <c r="F274" s="250"/>
      <c r="G274" s="195"/>
    </row>
    <row r="275" spans="1:7" s="257" customFormat="1" ht="14.25" customHeight="1">
      <c r="A275" s="304" t="s">
        <v>26</v>
      </c>
      <c r="B275" s="302" t="s">
        <v>39</v>
      </c>
      <c r="C275" s="302" t="s">
        <v>54</v>
      </c>
      <c r="D275" s="302" t="s">
        <v>40</v>
      </c>
      <c r="E275" s="306" t="s">
        <v>215</v>
      </c>
      <c r="F275" s="255"/>
      <c r="G275" s="256"/>
    </row>
    <row r="276" spans="1:7" s="70" customFormat="1" ht="14.25" customHeight="1">
      <c r="A276" s="305"/>
      <c r="B276" s="303"/>
      <c r="C276" s="303"/>
      <c r="D276" s="303"/>
      <c r="E276" s="307"/>
      <c r="F276" s="258"/>
      <c r="G276" s="258"/>
    </row>
    <row r="277" spans="1:7" s="152" customFormat="1" ht="12" thickBot="1">
      <c r="A277" s="188">
        <v>1</v>
      </c>
      <c r="B277" s="215">
        <v>2</v>
      </c>
      <c r="C277" s="216">
        <v>3</v>
      </c>
      <c r="D277" s="215">
        <v>4</v>
      </c>
      <c r="E277" s="189">
        <v>5</v>
      </c>
      <c r="F277" s="190"/>
      <c r="G277" s="187"/>
    </row>
    <row r="278" spans="1:7" s="106" customFormat="1" ht="12.75">
      <c r="A278" s="59"/>
      <c r="B278" s="66"/>
      <c r="C278" s="95"/>
      <c r="D278" s="66"/>
      <c r="E278" s="68"/>
      <c r="F278" s="259"/>
      <c r="G278" s="105"/>
    </row>
    <row r="279" spans="1:7" s="106" customFormat="1" ht="14.25" customHeight="1">
      <c r="A279" s="38">
        <v>750</v>
      </c>
      <c r="B279" s="57"/>
      <c r="C279" s="96"/>
      <c r="D279" s="73" t="s">
        <v>31</v>
      </c>
      <c r="E279" s="49">
        <f>SUM(E281)</f>
        <v>293000</v>
      </c>
      <c r="F279" s="104"/>
      <c r="G279" s="105"/>
    </row>
    <row r="280" spans="1:7" s="106" customFormat="1" ht="9" customHeight="1">
      <c r="A280" s="38"/>
      <c r="B280" s="84"/>
      <c r="C280" s="260"/>
      <c r="D280" s="74"/>
      <c r="E280" s="45"/>
      <c r="F280" s="104"/>
      <c r="G280" s="105"/>
    </row>
    <row r="281" spans="1:7" s="106" customFormat="1" ht="14.25" customHeight="1">
      <c r="A281" s="38"/>
      <c r="B281" s="84">
        <v>75011</v>
      </c>
      <c r="C281" s="261"/>
      <c r="D281" s="73" t="s">
        <v>85</v>
      </c>
      <c r="E281" s="49">
        <f>SUM(E285)</f>
        <v>293000</v>
      </c>
      <c r="F281" s="104"/>
      <c r="G281" s="105"/>
    </row>
    <row r="282" spans="1:7" s="106" customFormat="1" ht="9" customHeight="1">
      <c r="A282" s="38"/>
      <c r="B282" s="84"/>
      <c r="C282" s="260"/>
      <c r="D282" s="74"/>
      <c r="E282" s="45"/>
      <c r="F282" s="104"/>
      <c r="G282" s="105"/>
    </row>
    <row r="283" spans="1:7" s="106" customFormat="1" ht="14.25" customHeight="1">
      <c r="A283" s="38"/>
      <c r="B283" s="84"/>
      <c r="C283" s="260">
        <v>2010</v>
      </c>
      <c r="D283" s="74" t="s">
        <v>72</v>
      </c>
      <c r="E283" s="45"/>
      <c r="F283" s="104"/>
      <c r="G283" s="105"/>
    </row>
    <row r="284" spans="1:7" s="106" customFormat="1" ht="14.25" customHeight="1">
      <c r="A284" s="38"/>
      <c r="B284" s="84"/>
      <c r="C284" s="260"/>
      <c r="D284" s="74" t="s">
        <v>73</v>
      </c>
      <c r="E284" s="45"/>
      <c r="F284" s="104"/>
      <c r="G284" s="105"/>
    </row>
    <row r="285" spans="1:7" s="106" customFormat="1" ht="14.25" customHeight="1" thickBot="1">
      <c r="A285" s="60"/>
      <c r="B285" s="107"/>
      <c r="C285" s="262"/>
      <c r="D285" s="263" t="s">
        <v>74</v>
      </c>
      <c r="E285" s="63">
        <v>293000</v>
      </c>
      <c r="F285" s="104"/>
      <c r="G285" s="105"/>
    </row>
    <row r="286" spans="1:7" s="106" customFormat="1" ht="9" customHeight="1" thickTop="1">
      <c r="A286" s="38"/>
      <c r="B286" s="84"/>
      <c r="C286" s="260"/>
      <c r="D286" s="74"/>
      <c r="E286" s="45"/>
      <c r="F286" s="104"/>
      <c r="G286" s="105"/>
    </row>
    <row r="287" spans="1:7" s="106" customFormat="1" ht="14.25" customHeight="1">
      <c r="A287" s="38">
        <v>751</v>
      </c>
      <c r="B287" s="56"/>
      <c r="C287" s="95"/>
      <c r="D287" s="74" t="s">
        <v>75</v>
      </c>
      <c r="E287" s="45"/>
      <c r="F287" s="104"/>
      <c r="G287" s="105"/>
    </row>
    <row r="288" spans="1:7" s="106" customFormat="1" ht="14.25" customHeight="1">
      <c r="A288" s="38"/>
      <c r="B288" s="57"/>
      <c r="C288" s="96"/>
      <c r="D288" s="73" t="s">
        <v>76</v>
      </c>
      <c r="E288" s="49">
        <f>SUM(E291)</f>
        <v>6576</v>
      </c>
      <c r="F288" s="104"/>
      <c r="G288" s="105"/>
    </row>
    <row r="289" spans="1:7" s="106" customFormat="1" ht="9" customHeight="1">
      <c r="A289" s="38"/>
      <c r="B289" s="84"/>
      <c r="C289" s="260"/>
      <c r="D289" s="74"/>
      <c r="E289" s="45"/>
      <c r="F289" s="104"/>
      <c r="G289" s="105"/>
    </row>
    <row r="290" spans="1:7" s="106" customFormat="1" ht="14.25" customHeight="1">
      <c r="A290" s="38"/>
      <c r="B290" s="84">
        <v>75101</v>
      </c>
      <c r="C290" s="260"/>
      <c r="D290" s="74" t="s">
        <v>55</v>
      </c>
      <c r="E290" s="45"/>
      <c r="F290" s="104"/>
      <c r="G290" s="105"/>
    </row>
    <row r="291" spans="1:7" s="106" customFormat="1" ht="14.25" customHeight="1">
      <c r="A291" s="38"/>
      <c r="B291" s="84"/>
      <c r="C291" s="261"/>
      <c r="D291" s="73" t="s">
        <v>56</v>
      </c>
      <c r="E291" s="49">
        <f>SUM(E295)</f>
        <v>6576</v>
      </c>
      <c r="F291" s="104"/>
      <c r="G291" s="105"/>
    </row>
    <row r="292" spans="1:7" s="106" customFormat="1" ht="9" customHeight="1">
      <c r="A292" s="38"/>
      <c r="B292" s="84"/>
      <c r="C292" s="260"/>
      <c r="D292" s="74"/>
      <c r="E292" s="45"/>
      <c r="F292" s="104"/>
      <c r="G292" s="105"/>
    </row>
    <row r="293" spans="1:7" s="106" customFormat="1" ht="14.25" customHeight="1">
      <c r="A293" s="38"/>
      <c r="B293" s="84"/>
      <c r="C293" s="260">
        <v>2010</v>
      </c>
      <c r="D293" s="74" t="s">
        <v>72</v>
      </c>
      <c r="E293" s="45"/>
      <c r="F293" s="104"/>
      <c r="G293" s="105"/>
    </row>
    <row r="294" spans="1:7" s="106" customFormat="1" ht="14.25" customHeight="1">
      <c r="A294" s="38"/>
      <c r="B294" s="84"/>
      <c r="C294" s="260"/>
      <c r="D294" s="74" t="s">
        <v>73</v>
      </c>
      <c r="E294" s="45"/>
      <c r="F294" s="104"/>
      <c r="G294" s="105"/>
    </row>
    <row r="295" spans="1:7" s="106" customFormat="1" ht="14.25" customHeight="1" thickBot="1">
      <c r="A295" s="60"/>
      <c r="B295" s="107"/>
      <c r="C295" s="262"/>
      <c r="D295" s="263" t="s">
        <v>74</v>
      </c>
      <c r="E295" s="63">
        <v>6576</v>
      </c>
      <c r="F295" s="104"/>
      <c r="G295" s="105"/>
    </row>
    <row r="296" spans="1:7" s="106" customFormat="1" ht="10.5" customHeight="1" thickTop="1">
      <c r="A296" s="38"/>
      <c r="B296" s="74"/>
      <c r="C296" s="260"/>
      <c r="D296" s="74"/>
      <c r="E296" s="45"/>
      <c r="F296" s="104"/>
      <c r="G296" s="105"/>
    </row>
    <row r="297" spans="1:7" s="106" customFormat="1" ht="15" customHeight="1">
      <c r="A297" s="38">
        <v>851</v>
      </c>
      <c r="B297" s="73"/>
      <c r="C297" s="261"/>
      <c r="D297" s="73" t="s">
        <v>37</v>
      </c>
      <c r="E297" s="49">
        <f>SUM(E299,)</f>
        <v>2000</v>
      </c>
      <c r="F297" s="104"/>
      <c r="G297" s="105"/>
    </row>
    <row r="298" spans="1:7" s="106" customFormat="1" ht="12.75">
      <c r="A298" s="38"/>
      <c r="B298" s="74"/>
      <c r="C298" s="260"/>
      <c r="D298" s="74"/>
      <c r="E298" s="45"/>
      <c r="F298" s="104"/>
      <c r="G298" s="105"/>
    </row>
    <row r="299" spans="1:7" s="106" customFormat="1" ht="15.75" customHeight="1">
      <c r="A299" s="38"/>
      <c r="B299" s="84">
        <v>85195</v>
      </c>
      <c r="C299" s="261"/>
      <c r="D299" s="73" t="s">
        <v>45</v>
      </c>
      <c r="E299" s="49">
        <f>SUM(E303,)</f>
        <v>2000</v>
      </c>
      <c r="F299" s="104"/>
      <c r="G299" s="105"/>
    </row>
    <row r="300" spans="1:7" s="106" customFormat="1" ht="6.75" customHeight="1">
      <c r="A300" s="38"/>
      <c r="B300" s="74"/>
      <c r="C300" s="260"/>
      <c r="D300" s="74"/>
      <c r="E300" s="45"/>
      <c r="F300" s="104"/>
      <c r="G300" s="105"/>
    </row>
    <row r="301" spans="1:7" s="106" customFormat="1" ht="11.25" customHeight="1">
      <c r="A301" s="38"/>
      <c r="B301" s="74"/>
      <c r="C301" s="260">
        <v>2010</v>
      </c>
      <c r="D301" s="74" t="s">
        <v>72</v>
      </c>
      <c r="E301" s="45"/>
      <c r="F301" s="104"/>
      <c r="G301" s="105"/>
    </row>
    <row r="302" spans="1:7" s="106" customFormat="1" ht="11.25" customHeight="1">
      <c r="A302" s="38"/>
      <c r="B302" s="74"/>
      <c r="C302" s="260"/>
      <c r="D302" s="74" t="s">
        <v>73</v>
      </c>
      <c r="E302" s="45"/>
      <c r="F302" s="104"/>
      <c r="G302" s="105"/>
    </row>
    <row r="303" spans="1:7" s="106" customFormat="1" ht="12.75" customHeight="1" thickBot="1">
      <c r="A303" s="60"/>
      <c r="B303" s="67"/>
      <c r="C303" s="97"/>
      <c r="D303" s="263" t="s">
        <v>74</v>
      </c>
      <c r="E303" s="63">
        <v>2000</v>
      </c>
      <c r="F303" s="104"/>
      <c r="G303" s="105"/>
    </row>
    <row r="304" spans="1:7" s="106" customFormat="1" ht="22.5" customHeight="1" thickTop="1">
      <c r="A304" s="69">
        <v>852</v>
      </c>
      <c r="B304" s="57"/>
      <c r="C304" s="96"/>
      <c r="D304" s="73" t="s">
        <v>133</v>
      </c>
      <c r="E304" s="49">
        <f>SUM(E306,E313,E321,E327,E333,)</f>
        <v>11090000</v>
      </c>
      <c r="F304" s="104"/>
      <c r="G304" s="105"/>
    </row>
    <row r="305" spans="1:7" s="106" customFormat="1" ht="9" customHeight="1">
      <c r="A305" s="69"/>
      <c r="B305" s="84"/>
      <c r="C305" s="260"/>
      <c r="D305" s="74"/>
      <c r="E305" s="45"/>
      <c r="F305" s="104"/>
      <c r="G305" s="105"/>
    </row>
    <row r="306" spans="1:7" s="106" customFormat="1" ht="14.25" customHeight="1">
      <c r="A306" s="69"/>
      <c r="B306" s="84">
        <v>85203</v>
      </c>
      <c r="C306" s="261"/>
      <c r="D306" s="73" t="s">
        <v>140</v>
      </c>
      <c r="E306" s="49">
        <f>SUM(E310)</f>
        <v>121000</v>
      </c>
      <c r="F306" s="104"/>
      <c r="G306" s="105"/>
    </row>
    <row r="307" spans="1:7" s="106" customFormat="1" ht="9" customHeight="1">
      <c r="A307" s="69"/>
      <c r="B307" s="84"/>
      <c r="C307" s="260"/>
      <c r="D307" s="74"/>
      <c r="E307" s="45"/>
      <c r="F307" s="104"/>
      <c r="G307" s="105"/>
    </row>
    <row r="308" spans="1:7" s="106" customFormat="1" ht="14.25" customHeight="1">
      <c r="A308" s="69"/>
      <c r="B308" s="84"/>
      <c r="C308" s="260">
        <v>2010</v>
      </c>
      <c r="D308" s="74" t="s">
        <v>72</v>
      </c>
      <c r="E308" s="45"/>
      <c r="F308" s="104"/>
      <c r="G308" s="105"/>
    </row>
    <row r="309" spans="1:7" s="106" customFormat="1" ht="14.25" customHeight="1">
      <c r="A309" s="69"/>
      <c r="B309" s="84"/>
      <c r="C309" s="260"/>
      <c r="D309" s="74" t="s">
        <v>73</v>
      </c>
      <c r="E309" s="45"/>
      <c r="F309" s="104"/>
      <c r="G309" s="105"/>
    </row>
    <row r="310" spans="1:7" s="106" customFormat="1" ht="14.25" customHeight="1">
      <c r="A310" s="69"/>
      <c r="B310" s="84"/>
      <c r="C310" s="261"/>
      <c r="D310" s="73" t="s">
        <v>74</v>
      </c>
      <c r="E310" s="49">
        <v>121000</v>
      </c>
      <c r="F310" s="104"/>
      <c r="G310" s="105"/>
    </row>
    <row r="311" spans="1:7" s="106" customFormat="1" ht="14.25" customHeight="1">
      <c r="A311" s="69"/>
      <c r="B311" s="124"/>
      <c r="C311" s="260"/>
      <c r="D311" s="74"/>
      <c r="E311" s="45"/>
      <c r="F311" s="104"/>
      <c r="G311" s="105"/>
    </row>
    <row r="312" spans="1:7" s="106" customFormat="1" ht="14.25" customHeight="1">
      <c r="A312" s="69"/>
      <c r="B312" s="84">
        <v>85212</v>
      </c>
      <c r="C312" s="260"/>
      <c r="D312" s="74" t="s">
        <v>68</v>
      </c>
      <c r="E312" s="45"/>
      <c r="F312" s="104"/>
      <c r="G312" s="105"/>
    </row>
    <row r="313" spans="1:7" s="106" customFormat="1" ht="14.25" customHeight="1">
      <c r="A313" s="69"/>
      <c r="B313" s="84"/>
      <c r="C313" s="264"/>
      <c r="D313" s="73" t="s">
        <v>69</v>
      </c>
      <c r="E313" s="49">
        <f>SUM(E317)</f>
        <v>10012000</v>
      </c>
      <c r="F313" s="104"/>
      <c r="G313" s="105"/>
    </row>
    <row r="314" spans="1:7" s="106" customFormat="1" ht="14.25" customHeight="1">
      <c r="A314" s="69"/>
      <c r="B314" s="84"/>
      <c r="C314" s="260"/>
      <c r="D314" s="74"/>
      <c r="E314" s="45"/>
      <c r="F314" s="104"/>
      <c r="G314" s="105"/>
    </row>
    <row r="315" spans="1:7" s="106" customFormat="1" ht="14.25" customHeight="1">
      <c r="A315" s="69"/>
      <c r="B315" s="84"/>
      <c r="C315" s="260">
        <v>2010</v>
      </c>
      <c r="D315" s="74" t="s">
        <v>72</v>
      </c>
      <c r="E315" s="150"/>
      <c r="F315" s="104"/>
      <c r="G315" s="105"/>
    </row>
    <row r="316" spans="1:7" s="106" customFormat="1" ht="14.25" customHeight="1">
      <c r="A316" s="69"/>
      <c r="B316" s="84"/>
      <c r="C316" s="260"/>
      <c r="D316" s="74" t="s">
        <v>73</v>
      </c>
      <c r="E316" s="150"/>
      <c r="F316" s="104"/>
      <c r="G316" s="105"/>
    </row>
    <row r="317" spans="1:7" s="106" customFormat="1" ht="14.25" customHeight="1">
      <c r="A317" s="69"/>
      <c r="B317" s="58"/>
      <c r="C317" s="261"/>
      <c r="D317" s="73" t="s">
        <v>74</v>
      </c>
      <c r="E317" s="151">
        <v>10012000</v>
      </c>
      <c r="F317" s="104"/>
      <c r="G317" s="105"/>
    </row>
    <row r="318" spans="1:7" s="106" customFormat="1" ht="9" customHeight="1">
      <c r="A318" s="69"/>
      <c r="B318" s="84"/>
      <c r="C318" s="260"/>
      <c r="D318" s="74"/>
      <c r="E318" s="150"/>
      <c r="F318" s="104"/>
      <c r="G318" s="105"/>
    </row>
    <row r="319" spans="1:7" s="106" customFormat="1" ht="14.25" customHeight="1">
      <c r="A319" s="69"/>
      <c r="B319" s="84">
        <v>85213</v>
      </c>
      <c r="C319" s="260"/>
      <c r="D319" s="74" t="s">
        <v>157</v>
      </c>
      <c r="E319" s="150"/>
      <c r="F319" s="104"/>
      <c r="G319" s="105"/>
    </row>
    <row r="320" spans="1:7" s="106" customFormat="1" ht="14.25" customHeight="1">
      <c r="A320" s="38"/>
      <c r="B320" s="84"/>
      <c r="C320" s="112"/>
      <c r="D320" s="74" t="s">
        <v>149</v>
      </c>
      <c r="E320" s="265"/>
      <c r="F320" s="104"/>
      <c r="G320" s="105"/>
    </row>
    <row r="321" spans="1:7" s="106" customFormat="1" ht="14.25" customHeight="1">
      <c r="A321" s="38"/>
      <c r="B321" s="84"/>
      <c r="C321" s="261"/>
      <c r="D321" s="73" t="s">
        <v>161</v>
      </c>
      <c r="E321" s="151">
        <f>SUM(E325)</f>
        <v>96000</v>
      </c>
      <c r="F321" s="104"/>
      <c r="G321" s="105"/>
    </row>
    <row r="322" spans="1:7" s="106" customFormat="1" ht="9" customHeight="1">
      <c r="A322" s="38"/>
      <c r="B322" s="84"/>
      <c r="C322" s="260"/>
      <c r="D322" s="74"/>
      <c r="E322" s="150"/>
      <c r="F322" s="104"/>
      <c r="G322" s="105"/>
    </row>
    <row r="323" spans="1:7" s="106" customFormat="1" ht="14.25" customHeight="1">
      <c r="A323" s="38"/>
      <c r="B323" s="84"/>
      <c r="C323" s="260">
        <v>2010</v>
      </c>
      <c r="D323" s="74" t="s">
        <v>72</v>
      </c>
      <c r="E323" s="150"/>
      <c r="F323" s="104"/>
      <c r="G323" s="105"/>
    </row>
    <row r="324" spans="1:7" s="106" customFormat="1" ht="14.25" customHeight="1">
      <c r="A324" s="38"/>
      <c r="B324" s="84"/>
      <c r="C324" s="260"/>
      <c r="D324" s="74" t="s">
        <v>73</v>
      </c>
      <c r="E324" s="150"/>
      <c r="F324" s="104"/>
      <c r="G324" s="105"/>
    </row>
    <row r="325" spans="1:7" s="106" customFormat="1" ht="11.25" customHeight="1">
      <c r="A325" s="38"/>
      <c r="B325" s="58"/>
      <c r="C325" s="261"/>
      <c r="D325" s="73" t="s">
        <v>74</v>
      </c>
      <c r="E325" s="49">
        <v>96000</v>
      </c>
      <c r="F325" s="104"/>
      <c r="G325" s="105"/>
    </row>
    <row r="326" spans="1:7" s="106" customFormat="1" ht="14.25" customHeight="1">
      <c r="A326" s="38"/>
      <c r="B326" s="84"/>
      <c r="C326" s="260"/>
      <c r="D326" s="74"/>
      <c r="E326" s="45"/>
      <c r="F326" s="104"/>
      <c r="G326" s="105"/>
    </row>
    <row r="327" spans="1:7" s="106" customFormat="1" ht="14.25" customHeight="1">
      <c r="A327" s="38"/>
      <c r="B327" s="84">
        <v>85214</v>
      </c>
      <c r="C327" s="261"/>
      <c r="D327" s="73" t="s">
        <v>131</v>
      </c>
      <c r="E327" s="49">
        <f>SUM(E331)</f>
        <v>737000</v>
      </c>
      <c r="F327" s="105"/>
      <c r="G327" s="105"/>
    </row>
    <row r="328" spans="1:7" s="106" customFormat="1" ht="9" customHeight="1">
      <c r="A328" s="38"/>
      <c r="B328" s="84"/>
      <c r="C328" s="260"/>
      <c r="D328" s="74"/>
      <c r="E328" s="45"/>
      <c r="F328" s="104"/>
      <c r="G328" s="105"/>
    </row>
    <row r="329" spans="1:7" s="106" customFormat="1" ht="14.25" customHeight="1">
      <c r="A329" s="38"/>
      <c r="B329" s="84"/>
      <c r="C329" s="260">
        <v>2010</v>
      </c>
      <c r="D329" s="74" t="s">
        <v>72</v>
      </c>
      <c r="E329" s="45"/>
      <c r="F329" s="104"/>
      <c r="G329" s="105"/>
    </row>
    <row r="330" spans="1:7" s="106" customFormat="1" ht="14.25" customHeight="1">
      <c r="A330" s="38"/>
      <c r="B330" s="84"/>
      <c r="C330" s="260"/>
      <c r="D330" s="74" t="s">
        <v>73</v>
      </c>
      <c r="E330" s="45"/>
      <c r="F330" s="104"/>
      <c r="G330" s="105"/>
    </row>
    <row r="331" spans="1:7" s="106" customFormat="1" ht="14.25" customHeight="1">
      <c r="A331" s="38"/>
      <c r="B331" s="58"/>
      <c r="C331" s="261"/>
      <c r="D331" s="73" t="s">
        <v>74</v>
      </c>
      <c r="E331" s="45">
        <v>737000</v>
      </c>
      <c r="F331" s="104"/>
      <c r="G331" s="105"/>
    </row>
    <row r="332" spans="1:7" s="106" customFormat="1" ht="9" customHeight="1">
      <c r="A332" s="38"/>
      <c r="B332" s="84"/>
      <c r="C332" s="266"/>
      <c r="D332" s="267"/>
      <c r="E332" s="48"/>
      <c r="F332" s="104"/>
      <c r="G332" s="105"/>
    </row>
    <row r="333" spans="1:7" s="106" customFormat="1" ht="14.25" customHeight="1">
      <c r="A333" s="38"/>
      <c r="B333" s="84">
        <v>85228</v>
      </c>
      <c r="C333" s="261"/>
      <c r="D333" s="73" t="s">
        <v>137</v>
      </c>
      <c r="E333" s="49">
        <f>SUM(E337)</f>
        <v>124000</v>
      </c>
      <c r="F333" s="104"/>
      <c r="G333" s="105"/>
    </row>
    <row r="334" spans="1:7" s="106" customFormat="1" ht="9" customHeight="1">
      <c r="A334" s="38"/>
      <c r="B334" s="84"/>
      <c r="C334" s="260"/>
      <c r="D334" s="74"/>
      <c r="E334" s="45"/>
      <c r="F334" s="104"/>
      <c r="G334" s="105"/>
    </row>
    <row r="335" spans="1:7" s="106" customFormat="1" ht="14.25" customHeight="1">
      <c r="A335" s="38"/>
      <c r="B335" s="84"/>
      <c r="C335" s="260">
        <v>2010</v>
      </c>
      <c r="D335" s="74" t="s">
        <v>72</v>
      </c>
      <c r="E335" s="45"/>
      <c r="F335" s="104"/>
      <c r="G335" s="105"/>
    </row>
    <row r="336" spans="1:7" s="106" customFormat="1" ht="14.25" customHeight="1">
      <c r="A336" s="38"/>
      <c r="B336" s="84"/>
      <c r="C336" s="260"/>
      <c r="D336" s="74" t="s">
        <v>73</v>
      </c>
      <c r="E336" s="45"/>
      <c r="F336" s="104"/>
      <c r="G336" s="105"/>
    </row>
    <row r="337" spans="1:7" s="106" customFormat="1" ht="14.25" customHeight="1" thickBot="1">
      <c r="A337" s="39"/>
      <c r="B337" s="116"/>
      <c r="C337" s="268"/>
      <c r="D337" s="269" t="s">
        <v>74</v>
      </c>
      <c r="E337" s="40">
        <v>124000</v>
      </c>
      <c r="F337" s="104"/>
      <c r="G337" s="105"/>
    </row>
    <row r="338" spans="1:7" ht="10.5" customHeight="1">
      <c r="A338" s="61"/>
      <c r="B338" s="270"/>
      <c r="C338" s="271"/>
      <c r="D338" s="272"/>
      <c r="E338" s="273"/>
      <c r="F338" s="243"/>
      <c r="G338" s="195"/>
    </row>
    <row r="339" spans="1:7" s="246" customFormat="1" ht="14.25" customHeight="1" thickBot="1">
      <c r="A339" s="62"/>
      <c r="B339" s="274"/>
      <c r="C339" s="275"/>
      <c r="D339" s="276" t="s">
        <v>38</v>
      </c>
      <c r="E339" s="204">
        <f>SUM(E304,E297,E279,E288,)</f>
        <v>11391576</v>
      </c>
      <c r="F339" s="205"/>
      <c r="G339" s="199"/>
    </row>
    <row r="340" spans="1:7" ht="37.5" customHeight="1">
      <c r="A340" s="299" t="s">
        <v>5</v>
      </c>
      <c r="B340" s="299"/>
      <c r="C340" s="299"/>
      <c r="D340" s="299"/>
      <c r="E340" s="299"/>
      <c r="F340" s="250"/>
      <c r="G340" s="195"/>
    </row>
    <row r="341" spans="1:7" ht="14.25" customHeight="1">
      <c r="A341" s="300" t="s">
        <v>2</v>
      </c>
      <c r="B341" s="300"/>
      <c r="C341" s="300"/>
      <c r="D341" s="300"/>
      <c r="E341" s="300"/>
      <c r="F341" s="250"/>
      <c r="G341" s="195"/>
    </row>
    <row r="342" spans="1:7" ht="14.25" customHeight="1" thickBot="1">
      <c r="A342" s="277"/>
      <c r="B342" s="250"/>
      <c r="D342" s="250"/>
      <c r="E342" s="36" t="s">
        <v>86</v>
      </c>
      <c r="F342" s="250"/>
      <c r="G342" s="195"/>
    </row>
    <row r="343" spans="1:7" s="257" customFormat="1" ht="14.25" customHeight="1">
      <c r="A343" s="304" t="s">
        <v>26</v>
      </c>
      <c r="B343" s="302" t="s">
        <v>39</v>
      </c>
      <c r="C343" s="302" t="s">
        <v>54</v>
      </c>
      <c r="D343" s="302" t="s">
        <v>40</v>
      </c>
      <c r="E343" s="306" t="s">
        <v>215</v>
      </c>
      <c r="F343" s="255"/>
      <c r="G343" s="256"/>
    </row>
    <row r="344" spans="1:7" s="70" customFormat="1" ht="14.25" customHeight="1">
      <c r="A344" s="305"/>
      <c r="B344" s="303"/>
      <c r="C344" s="303"/>
      <c r="D344" s="303"/>
      <c r="E344" s="307"/>
      <c r="F344" s="258"/>
      <c r="G344" s="258"/>
    </row>
    <row r="345" spans="1:7" ht="14.25" customHeight="1" thickBot="1">
      <c r="A345" s="188">
        <v>1</v>
      </c>
      <c r="B345" s="215">
        <v>2</v>
      </c>
      <c r="C345" s="216">
        <v>3</v>
      </c>
      <c r="D345" s="215">
        <v>4</v>
      </c>
      <c r="E345" s="189">
        <v>5</v>
      </c>
      <c r="F345" s="278"/>
      <c r="G345" s="195"/>
    </row>
    <row r="346" spans="1:7" ht="14.25" customHeight="1">
      <c r="A346" s="279"/>
      <c r="B346" s="272"/>
      <c r="C346" s="280"/>
      <c r="D346" s="272"/>
      <c r="E346" s="281"/>
      <c r="F346" s="195"/>
      <c r="G346" s="195"/>
    </row>
    <row r="347" spans="1:7" ht="14.25" customHeight="1">
      <c r="A347" s="41">
        <v>600</v>
      </c>
      <c r="B347" s="73"/>
      <c r="C347" s="282"/>
      <c r="D347" s="73" t="s">
        <v>28</v>
      </c>
      <c r="E347" s="49">
        <f>SUM(E349)</f>
        <v>250000</v>
      </c>
      <c r="F347" s="195"/>
      <c r="G347" s="195"/>
    </row>
    <row r="348" spans="1:7" ht="14.25" customHeight="1">
      <c r="A348" s="41"/>
      <c r="B348" s="74"/>
      <c r="C348" s="283"/>
      <c r="D348" s="74"/>
      <c r="E348" s="284"/>
      <c r="F348" s="195"/>
      <c r="G348" s="195"/>
    </row>
    <row r="349" spans="1:7" ht="14.25" customHeight="1">
      <c r="A349" s="41"/>
      <c r="B349" s="84">
        <v>60014</v>
      </c>
      <c r="C349" s="285"/>
      <c r="D349" s="73" t="s">
        <v>77</v>
      </c>
      <c r="E349" s="49">
        <f>SUM(E351)</f>
        <v>250000</v>
      </c>
      <c r="F349" s="195"/>
      <c r="G349" s="195"/>
    </row>
    <row r="350" spans="1:7" ht="14.25" customHeight="1">
      <c r="A350" s="38"/>
      <c r="B350" s="84"/>
      <c r="C350" s="283"/>
      <c r="D350" s="267"/>
      <c r="E350" s="45"/>
      <c r="F350" s="195"/>
      <c r="G350" s="195"/>
    </row>
    <row r="351" spans="1:7" ht="26.25" thickBot="1">
      <c r="A351" s="38"/>
      <c r="B351" s="84"/>
      <c r="C351" s="286">
        <v>2320</v>
      </c>
      <c r="D351" s="287" t="s">
        <v>191</v>
      </c>
      <c r="E351" s="45">
        <v>250000</v>
      </c>
      <c r="F351" s="195"/>
      <c r="G351" s="195"/>
    </row>
    <row r="352" spans="1:7" ht="14.25" customHeight="1">
      <c r="A352" s="288"/>
      <c r="B352" s="289"/>
      <c r="C352" s="290"/>
      <c r="D352" s="289"/>
      <c r="E352" s="291"/>
      <c r="F352" s="195"/>
      <c r="G352" s="195"/>
    </row>
    <row r="353" spans="1:7" ht="14.25" customHeight="1" thickBot="1">
      <c r="A353" s="292"/>
      <c r="B353" s="293"/>
      <c r="C353" s="294"/>
      <c r="D353" s="276" t="s">
        <v>38</v>
      </c>
      <c r="E353" s="204">
        <f>SUM(E347)</f>
        <v>250000</v>
      </c>
      <c r="F353" s="207"/>
      <c r="G353" s="195"/>
    </row>
  </sheetData>
  <mergeCells count="28">
    <mergeCell ref="B7:B8"/>
    <mergeCell ref="E7:E8"/>
    <mergeCell ref="C7:D8"/>
    <mergeCell ref="B53:B54"/>
    <mergeCell ref="E53:E54"/>
    <mergeCell ref="D53:D54"/>
    <mergeCell ref="C53:C54"/>
    <mergeCell ref="C11:D11"/>
    <mergeCell ref="E343:E344"/>
    <mergeCell ref="C9:D9"/>
    <mergeCell ref="B275:B276"/>
    <mergeCell ref="A4:E4"/>
    <mergeCell ref="A5:E5"/>
    <mergeCell ref="A53:A54"/>
    <mergeCell ref="A275:A276"/>
    <mergeCell ref="C275:C276"/>
    <mergeCell ref="D275:D276"/>
    <mergeCell ref="E275:E276"/>
    <mergeCell ref="C343:C344"/>
    <mergeCell ref="D343:D344"/>
    <mergeCell ref="A343:A344"/>
    <mergeCell ref="B343:B344"/>
    <mergeCell ref="A340:E340"/>
    <mergeCell ref="A341:E341"/>
    <mergeCell ref="A49:E49"/>
    <mergeCell ref="A50:E50"/>
    <mergeCell ref="A272:E272"/>
    <mergeCell ref="A273:E273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75" r:id="rId1"/>
  <rowBreaks count="7" manualBreakCount="7">
    <brk id="47" max="4" man="1"/>
    <brk id="98" max="4" man="1"/>
    <brk id="151" max="4" man="1"/>
    <brk id="189" max="4" man="1"/>
    <brk id="240" max="4" man="1"/>
    <brk id="271" max="4" man="1"/>
    <brk id="3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57"/>
  <sheetViews>
    <sheetView showGridLines="0" view="pageBreakPreview" zoomScaleSheetLayoutView="100" workbookViewId="0" topLeftCell="A1">
      <selection activeCell="G22" sqref="G22"/>
    </sheetView>
  </sheetViews>
  <sheetFormatPr defaultColWidth="9.00390625" defaultRowHeight="12"/>
  <cols>
    <col min="1" max="1" width="63.75390625" style="4" customWidth="1"/>
    <col min="2" max="3" width="9.125" style="4" hidden="1" customWidth="1"/>
    <col min="4" max="4" width="18.00390625" style="4" customWidth="1"/>
    <col min="5" max="16384" width="9.125" style="4" customWidth="1"/>
  </cols>
  <sheetData>
    <row r="1" spans="1:5" ht="15.75" customHeight="1">
      <c r="A1" s="295" t="s">
        <v>81</v>
      </c>
      <c r="B1" s="295"/>
      <c r="C1" s="295"/>
      <c r="D1" s="295"/>
      <c r="E1" s="6"/>
    </row>
    <row r="2" spans="1:5" ht="14.25" customHeight="1">
      <c r="A2" s="296" t="s">
        <v>7</v>
      </c>
      <c r="B2" s="296"/>
      <c r="C2" s="296"/>
      <c r="D2" s="296"/>
      <c r="E2" s="20"/>
    </row>
    <row r="3" spans="1:5" ht="15" thickBot="1">
      <c r="A3" s="7"/>
      <c r="B3" s="28"/>
      <c r="C3" s="7"/>
      <c r="D3" s="30" t="s">
        <v>86</v>
      </c>
      <c r="E3" s="7"/>
    </row>
    <row r="4" spans="1:5" ht="15">
      <c r="A4" s="297" t="s">
        <v>214</v>
      </c>
      <c r="B4" s="298"/>
      <c r="C4" s="298"/>
      <c r="D4" s="137" t="s">
        <v>215</v>
      </c>
      <c r="E4" s="7"/>
    </row>
    <row r="5" spans="1:5" ht="12">
      <c r="A5" s="143"/>
      <c r="B5" s="144"/>
      <c r="C5" s="144"/>
      <c r="D5" s="142"/>
      <c r="E5" s="19"/>
    </row>
    <row r="6" spans="1:5" ht="12.75" thickBot="1">
      <c r="A6" s="145">
        <v>1</v>
      </c>
      <c r="B6" s="146"/>
      <c r="C6" s="146"/>
      <c r="D6" s="138">
        <v>2</v>
      </c>
      <c r="E6" s="19"/>
    </row>
    <row r="7" spans="1:5" ht="9.75" customHeight="1">
      <c r="A7" s="1"/>
      <c r="B7" s="2"/>
      <c r="C7" s="2"/>
      <c r="D7" s="29"/>
      <c r="E7" s="5"/>
    </row>
    <row r="8" spans="1:5" ht="15">
      <c r="A8" s="51" t="s">
        <v>150</v>
      </c>
      <c r="B8" s="3"/>
      <c r="C8" s="3"/>
      <c r="D8" s="52">
        <f>SUM(D10,D32,D38,D41,D57,)</f>
        <v>94615317</v>
      </c>
      <c r="E8" s="27"/>
    </row>
    <row r="9" spans="1:5" s="16" customFormat="1" ht="14.25">
      <c r="A9" s="53"/>
      <c r="B9" s="54"/>
      <c r="C9" s="54"/>
      <c r="D9" s="55"/>
      <c r="E9" s="50"/>
    </row>
    <row r="10" spans="1:5" ht="15">
      <c r="A10" s="139" t="s">
        <v>216</v>
      </c>
      <c r="B10" s="140"/>
      <c r="C10" s="140"/>
      <c r="D10" s="141">
        <f>SUM(D11:D19,D23:D31)</f>
        <v>56313452</v>
      </c>
      <c r="E10" s="27"/>
    </row>
    <row r="11" spans="1:5" ht="14.25">
      <c r="A11" s="8" t="s">
        <v>217</v>
      </c>
      <c r="B11" s="9"/>
      <c r="C11" s="9"/>
      <c r="D11" s="10">
        <v>34000000</v>
      </c>
      <c r="E11" s="26"/>
    </row>
    <row r="12" spans="1:5" ht="14.25">
      <c r="A12" s="8" t="s">
        <v>218</v>
      </c>
      <c r="B12" s="9"/>
      <c r="C12" s="9"/>
      <c r="D12" s="10">
        <v>360000</v>
      </c>
      <c r="E12" s="26"/>
    </row>
    <row r="13" spans="1:5" ht="14.25">
      <c r="A13" s="8" t="s">
        <v>108</v>
      </c>
      <c r="B13" s="9"/>
      <c r="C13" s="9"/>
      <c r="D13" s="10">
        <v>65000</v>
      </c>
      <c r="E13" s="161"/>
    </row>
    <row r="14" spans="1:5" ht="14.25">
      <c r="A14" s="8" t="s">
        <v>109</v>
      </c>
      <c r="B14" s="9"/>
      <c r="C14" s="9"/>
      <c r="D14" s="10">
        <v>200</v>
      </c>
      <c r="E14" s="26"/>
    </row>
    <row r="15" spans="1:5" ht="14.25">
      <c r="A15" s="8" t="s">
        <v>110</v>
      </c>
      <c r="B15" s="9"/>
      <c r="C15" s="9"/>
      <c r="D15" s="10">
        <v>80000</v>
      </c>
      <c r="E15" s="26"/>
    </row>
    <row r="16" spans="1:5" ht="14.25">
      <c r="A16" s="8" t="s">
        <v>116</v>
      </c>
      <c r="B16" s="9"/>
      <c r="C16" s="9"/>
      <c r="D16" s="10">
        <v>95000</v>
      </c>
      <c r="E16" s="26"/>
    </row>
    <row r="17" spans="1:5" ht="14.25">
      <c r="A17" s="8" t="s">
        <v>111</v>
      </c>
      <c r="B17" s="9"/>
      <c r="C17" s="9"/>
      <c r="D17" s="10">
        <v>200000</v>
      </c>
      <c r="E17" s="26"/>
    </row>
    <row r="18" spans="1:5" ht="14.25">
      <c r="A18" s="8" t="s">
        <v>112</v>
      </c>
      <c r="B18" s="9"/>
      <c r="C18" s="9"/>
      <c r="D18" s="10">
        <v>670000</v>
      </c>
      <c r="E18" s="26"/>
    </row>
    <row r="19" spans="1:5" ht="14.25">
      <c r="A19" s="8" t="s">
        <v>117</v>
      </c>
      <c r="B19" s="9"/>
      <c r="C19" s="9"/>
      <c r="D19" s="11">
        <f>SUM(D21:D22)</f>
        <v>19350000</v>
      </c>
      <c r="E19" s="26"/>
    </row>
    <row r="20" spans="1:5" ht="14.25">
      <c r="A20" s="8" t="s">
        <v>219</v>
      </c>
      <c r="B20" s="9"/>
      <c r="C20" s="9"/>
      <c r="D20" s="10"/>
      <c r="E20" s="26"/>
    </row>
    <row r="21" spans="1:5" ht="14.25">
      <c r="A21" s="8" t="s">
        <v>139</v>
      </c>
      <c r="B21" s="9"/>
      <c r="C21" s="9"/>
      <c r="D21" s="10">
        <v>19000000</v>
      </c>
      <c r="E21" s="26"/>
    </row>
    <row r="22" spans="1:5" ht="14.25">
      <c r="A22" s="8" t="s">
        <v>220</v>
      </c>
      <c r="B22" s="9"/>
      <c r="C22" s="9"/>
      <c r="D22" s="10">
        <v>350000</v>
      </c>
      <c r="E22" s="26"/>
    </row>
    <row r="23" spans="1:5" ht="14.25">
      <c r="A23" s="8" t="s">
        <v>113</v>
      </c>
      <c r="B23" s="9"/>
      <c r="C23" s="9"/>
      <c r="D23" s="10">
        <v>165000</v>
      </c>
      <c r="E23" s="26"/>
    </row>
    <row r="24" spans="1:5" ht="14.25">
      <c r="A24" s="8" t="s">
        <v>114</v>
      </c>
      <c r="B24" s="9"/>
      <c r="C24" s="9"/>
      <c r="D24" s="10">
        <v>160400</v>
      </c>
      <c r="E24" s="26"/>
    </row>
    <row r="25" spans="1:5" ht="14.25">
      <c r="A25" s="8" t="s">
        <v>127</v>
      </c>
      <c r="B25" s="9"/>
      <c r="C25" s="9"/>
      <c r="D25" s="10"/>
      <c r="E25" s="26"/>
    </row>
    <row r="26" spans="1:5" ht="14.25">
      <c r="A26" s="8" t="s">
        <v>146</v>
      </c>
      <c r="B26" s="9"/>
      <c r="C26" s="9"/>
      <c r="D26" s="10">
        <v>585000</v>
      </c>
      <c r="E26" s="26"/>
    </row>
    <row r="27" spans="1:5" ht="14.25">
      <c r="A27" s="8" t="s">
        <v>128</v>
      </c>
      <c r="B27" s="9"/>
      <c r="C27" s="9"/>
      <c r="D27" s="10">
        <v>600</v>
      </c>
      <c r="E27" s="26"/>
    </row>
    <row r="28" spans="1:5" ht="14.25">
      <c r="A28" s="8" t="s">
        <v>118</v>
      </c>
      <c r="B28" s="9"/>
      <c r="C28" s="9"/>
      <c r="D28" s="10">
        <v>350000</v>
      </c>
      <c r="E28" s="26"/>
    </row>
    <row r="29" spans="1:5" ht="14.25">
      <c r="A29" s="8" t="s">
        <v>115</v>
      </c>
      <c r="B29" s="9"/>
      <c r="C29" s="9"/>
      <c r="D29" s="10">
        <v>952</v>
      </c>
      <c r="E29" s="26"/>
    </row>
    <row r="30" spans="1:5" ht="14.25">
      <c r="A30" s="8" t="s">
        <v>119</v>
      </c>
      <c r="B30" s="9"/>
      <c r="C30" s="9"/>
      <c r="D30" s="10">
        <v>140000</v>
      </c>
      <c r="E30" s="26"/>
    </row>
    <row r="31" spans="1:5" ht="14.25">
      <c r="A31" s="12" t="s">
        <v>120</v>
      </c>
      <c r="B31" s="13"/>
      <c r="C31" s="13"/>
      <c r="D31" s="11">
        <v>91300</v>
      </c>
      <c r="E31" s="26"/>
    </row>
    <row r="32" spans="1:5" ht="15">
      <c r="A32" s="139" t="s">
        <v>221</v>
      </c>
      <c r="B32" s="140"/>
      <c r="C32" s="140"/>
      <c r="D32" s="141">
        <f>SUM(D33,D34,D36,D37,)</f>
        <v>3002169</v>
      </c>
      <c r="E32" s="27"/>
    </row>
    <row r="33" spans="1:5" ht="14.25">
      <c r="A33" s="8" t="s">
        <v>222</v>
      </c>
      <c r="B33" s="9"/>
      <c r="C33" s="9"/>
      <c r="D33" s="10">
        <v>664400</v>
      </c>
      <c r="E33" s="26"/>
    </row>
    <row r="34" spans="1:5" ht="14.25">
      <c r="A34" s="8" t="s">
        <v>223</v>
      </c>
      <c r="B34" s="9"/>
      <c r="C34" s="9"/>
      <c r="D34" s="10">
        <v>995819</v>
      </c>
      <c r="E34" s="161"/>
    </row>
    <row r="35" spans="1:5" ht="14.25">
      <c r="A35" s="8" t="s">
        <v>71</v>
      </c>
      <c r="B35" s="9"/>
      <c r="C35" s="9"/>
      <c r="D35" s="10">
        <v>621800</v>
      </c>
      <c r="E35" s="26"/>
    </row>
    <row r="36" spans="1:5" ht="14.25">
      <c r="A36" s="8" t="s">
        <v>224</v>
      </c>
      <c r="B36" s="9"/>
      <c r="C36" s="9"/>
      <c r="D36" s="10">
        <v>1134000</v>
      </c>
      <c r="E36" s="26"/>
    </row>
    <row r="37" spans="1:5" ht="14.25">
      <c r="A37" s="12" t="s">
        <v>225</v>
      </c>
      <c r="B37" s="13"/>
      <c r="C37" s="13"/>
      <c r="D37" s="11">
        <v>207950</v>
      </c>
      <c r="E37" s="26"/>
    </row>
    <row r="38" spans="1:5" ht="15">
      <c r="A38" s="139" t="s">
        <v>226</v>
      </c>
      <c r="B38" s="140"/>
      <c r="C38" s="140"/>
      <c r="D38" s="141">
        <f>SUM(D39:D40)</f>
        <v>15094864</v>
      </c>
      <c r="E38" s="27"/>
    </row>
    <row r="39" spans="1:5" ht="12.75">
      <c r="A39" s="18" t="s">
        <v>9</v>
      </c>
      <c r="B39" s="31"/>
      <c r="C39" s="31"/>
      <c r="D39" s="14">
        <v>14393425</v>
      </c>
      <c r="E39" s="24"/>
    </row>
    <row r="40" spans="1:5" ht="12.75">
      <c r="A40" s="12" t="s">
        <v>10</v>
      </c>
      <c r="B40" s="13"/>
      <c r="C40" s="13"/>
      <c r="D40" s="11">
        <v>701439</v>
      </c>
      <c r="E40" s="24"/>
    </row>
    <row r="41" spans="1:5" ht="12.75">
      <c r="A41" s="139" t="s">
        <v>11</v>
      </c>
      <c r="B41" s="140"/>
      <c r="C41" s="140"/>
      <c r="D41" s="141">
        <f>SUM(D42,D51,D55,)</f>
        <v>19655592</v>
      </c>
      <c r="E41" s="163"/>
    </row>
    <row r="42" spans="1:5" ht="12.75">
      <c r="A42" s="8" t="s">
        <v>12</v>
      </c>
      <c r="B42" s="9"/>
      <c r="C42" s="9"/>
      <c r="D42" s="10">
        <f>SUM(D43+D46)</f>
        <v>8014016</v>
      </c>
      <c r="E42" s="24"/>
    </row>
    <row r="43" spans="1:5" ht="12.75">
      <c r="A43" s="8" t="s">
        <v>147</v>
      </c>
      <c r="B43" s="9"/>
      <c r="C43" s="9"/>
      <c r="D43" s="10">
        <f>SUM(D44:D45)</f>
        <v>3493947</v>
      </c>
      <c r="E43" s="24"/>
    </row>
    <row r="44" spans="1:5" ht="12.75">
      <c r="A44" s="8" t="s">
        <v>121</v>
      </c>
      <c r="B44" s="9"/>
      <c r="C44" s="9"/>
      <c r="D44" s="10">
        <v>1345501</v>
      </c>
      <c r="E44" s="24"/>
    </row>
    <row r="45" spans="1:5" ht="12.75">
      <c r="A45" s="8" t="s">
        <v>122</v>
      </c>
      <c r="B45" s="9"/>
      <c r="C45" s="9"/>
      <c r="D45" s="10">
        <v>2148446</v>
      </c>
      <c r="E45" s="24"/>
    </row>
    <row r="46" spans="1:8" ht="12.75">
      <c r="A46" s="8" t="s">
        <v>148</v>
      </c>
      <c r="B46" s="9"/>
      <c r="C46" s="9"/>
      <c r="D46" s="10">
        <f>SUM(D47:D50)</f>
        <v>4520069</v>
      </c>
      <c r="E46" s="24"/>
      <c r="H46" s="21"/>
    </row>
    <row r="47" spans="1:6" ht="12.75">
      <c r="A47" s="8" t="s">
        <v>123</v>
      </c>
      <c r="B47" s="9"/>
      <c r="C47" s="9"/>
      <c r="D47" s="10">
        <v>2805752</v>
      </c>
      <c r="E47" s="24"/>
      <c r="F47" s="21"/>
    </row>
    <row r="48" spans="1:5" ht="12.75">
      <c r="A48" s="8" t="s">
        <v>124</v>
      </c>
      <c r="B48" s="9"/>
      <c r="C48" s="9"/>
      <c r="D48" s="10">
        <v>1703717</v>
      </c>
      <c r="E48" s="24"/>
    </row>
    <row r="49" spans="1:5" ht="12.75">
      <c r="A49" s="8" t="s">
        <v>125</v>
      </c>
      <c r="B49" s="9"/>
      <c r="C49" s="9"/>
      <c r="D49" s="10">
        <v>10000</v>
      </c>
      <c r="E49" s="24"/>
    </row>
    <row r="50" spans="1:5" ht="12.75">
      <c r="A50" s="8" t="s">
        <v>126</v>
      </c>
      <c r="B50" s="9"/>
      <c r="C50" s="9"/>
      <c r="D50" s="10">
        <v>600</v>
      </c>
      <c r="E50" s="162"/>
    </row>
    <row r="51" spans="1:5" ht="14.25">
      <c r="A51" s="8" t="s">
        <v>13</v>
      </c>
      <c r="B51" s="9"/>
      <c r="C51" s="9"/>
      <c r="D51" s="10">
        <f>SUM(D53)</f>
        <v>11391576</v>
      </c>
      <c r="E51" s="26"/>
    </row>
    <row r="52" spans="1:5" ht="14.25">
      <c r="A52" s="8" t="s">
        <v>0</v>
      </c>
      <c r="B52" s="9"/>
      <c r="C52" s="9"/>
      <c r="D52" s="10"/>
      <c r="E52" s="26"/>
    </row>
    <row r="53" spans="1:5" ht="14.25">
      <c r="A53" s="8" t="s">
        <v>14</v>
      </c>
      <c r="B53" s="9"/>
      <c r="C53" s="9"/>
      <c r="D53" s="10">
        <v>11391576</v>
      </c>
      <c r="E53" s="26"/>
    </row>
    <row r="54" spans="1:5" ht="14.25">
      <c r="A54" s="8" t="s">
        <v>15</v>
      </c>
      <c r="B54" s="9"/>
      <c r="C54" s="9"/>
      <c r="D54" s="10"/>
      <c r="E54" s="32"/>
    </row>
    <row r="55" spans="1:5" ht="14.25">
      <c r="A55" s="8" t="s">
        <v>16</v>
      </c>
      <c r="B55" s="9"/>
      <c r="C55" s="9"/>
      <c r="D55" s="10">
        <f>SUM(D56)</f>
        <v>250000</v>
      </c>
      <c r="E55" s="26"/>
    </row>
    <row r="56" spans="1:5" ht="14.25">
      <c r="A56" s="12" t="s">
        <v>17</v>
      </c>
      <c r="B56" s="13"/>
      <c r="C56" s="13"/>
      <c r="D56" s="11">
        <v>250000</v>
      </c>
      <c r="E56" s="26"/>
    </row>
    <row r="57" spans="1:5" ht="15.75" thickBot="1">
      <c r="A57" s="147" t="s">
        <v>25</v>
      </c>
      <c r="B57" s="148"/>
      <c r="C57" s="148"/>
      <c r="D57" s="149">
        <v>549240</v>
      </c>
      <c r="E57" s="27"/>
    </row>
  </sheetData>
  <mergeCells count="3">
    <mergeCell ref="A1:D1"/>
    <mergeCell ref="A2:D2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2007-03-29T08:54:38Z</dcterms:modified>
  <cp:category/>
  <cp:version/>
  <cp:contentType/>
  <cp:contentStatus/>
</cp:coreProperties>
</file>