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firstSheet="8" activeTab="11"/>
  </bookViews>
  <sheets>
    <sheet name="Dochody własne" sheetId="1" r:id="rId1"/>
    <sheet name="Wydatki bieżące - własne" sheetId="2" r:id="rId2"/>
    <sheet name="Wydatki bieżące - porozumienia" sheetId="3" r:id="rId3"/>
    <sheet name="Wydatki majątkowe-własne" sheetId="4" r:id="rId4"/>
    <sheet name="Wydatki majątkowe-porozum." sheetId="5" r:id="rId5"/>
    <sheet name="Wydatki jedn. pomocn." sheetId="6" r:id="rId6"/>
    <sheet name="Zakłady budżetowe" sheetId="7" r:id="rId7"/>
    <sheet name="Dotacje celowe org. pozarz." sheetId="8" r:id="rId8"/>
    <sheet name="Dotacje celowe zad. publ." sheetId="9" r:id="rId9"/>
    <sheet name="Fundusze pomocowe" sheetId="10" r:id="rId10"/>
    <sheet name="GFOŚiGW" sheetId="11" r:id="rId11"/>
    <sheet name="Programy wieloletnie" sheetId="12" r:id="rId12"/>
  </sheets>
  <definedNames>
    <definedName name="_xlnm.Print_Area" localSheetId="0">'Dochody własne'!$A$1:$F$56</definedName>
    <definedName name="_xlnm.Print_Area" localSheetId="9">'Fundusze pomocowe'!$A$1:$M$20</definedName>
    <definedName name="_xlnm.Print_Area" localSheetId="6">'Zakłady budżetowe'!$A$1:$N$16</definedName>
  </definedNames>
  <calcPr fullCalcOnLoad="1" fullPrecision="0"/>
</workbook>
</file>

<file path=xl/sharedStrings.xml><?xml version="1.0" encoding="utf-8"?>
<sst xmlns="http://schemas.openxmlformats.org/spreadsheetml/2006/main" count="610" uniqueCount="371">
  <si>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</si>
  <si>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</si>
  <si>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</si>
  <si>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</si>
  <si>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</si>
  <si>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</si>
  <si>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</si>
  <si>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Pozostała działalność</t>
  </si>
  <si>
    <t>PLAN WYDATKÓW MAJĄTKOWYCH NA REALIZACJĘ ZADAŃ WŁASNYCH</t>
  </si>
  <si>
    <t>ADMINISTRACJA PUBLICZNA</t>
  </si>
  <si>
    <t>RÓŻNE ROZLICZENIA</t>
  </si>
  <si>
    <t>GOSPODARKA KOMUNALNA I OCHRONA ŚRODOWISKA</t>
  </si>
  <si>
    <t>Razem:</t>
  </si>
  <si>
    <t>Gospodarka ściekowa i ochrona wód</t>
  </si>
  <si>
    <t>OŚWIATA I WYCHOWANIE</t>
  </si>
  <si>
    <t>OCHRONA ZDROWIA</t>
  </si>
  <si>
    <t>POMOC SPOŁECZNA</t>
  </si>
  <si>
    <t>KULTURA I OCHRONA DZIEDZICTWA NARODOWEGO</t>
  </si>
  <si>
    <t>Domy i ośrodki kultury, świetlice i kluby</t>
  </si>
  <si>
    <t>WYTWARZANIE I ZAOPATRYWANIE W ENERGIĘ ELEKTRYCZNĄ, GAZ I WODĘ</t>
  </si>
  <si>
    <t>Dostarczanie wody</t>
  </si>
  <si>
    <t>0920</t>
  </si>
  <si>
    <t>TRANSPORT I ŁĄCZNOŚĆ</t>
  </si>
  <si>
    <t>Drogi publiczne gminne</t>
  </si>
  <si>
    <t>DOCHODY OD OSÓB PRAWNYCH, OSÓB FIZYCZNYCH I OD INNYCH JEDNOSTEK NIEPOSIADAJĄCYCH OSOBOWOŚCI PRAWNEJ ORAZ WYDATKI ZWIĄZANE Z ICH POBOREM</t>
  </si>
  <si>
    <t>Szkoły podstawowe</t>
  </si>
  <si>
    <t>6260</t>
  </si>
  <si>
    <t>0690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</si>
  <si>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</si>
  <si>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Urzędy gmin (miast i miast na prawach powiatu)</t>
  </si>
  <si>
    <t>Wpływy z podatku rolnego, podatku leśnego, podatku od czynności cywilnoprawnych, podatków i opłat lokalnych od osób prawnych i innych jednostek organizacyjnych</t>
  </si>
  <si>
    <t>TURYSTYKA</t>
  </si>
  <si>
    <t>Gimnazja</t>
  </si>
  <si>
    <t>Gospodarka odpadami</t>
  </si>
  <si>
    <t>Zadanie w zakresie upowszechniania turystyki</t>
  </si>
  <si>
    <t>Część oświatowa subwencji ogólnej dla jednostek samorządu terytorialnego</t>
  </si>
  <si>
    <t>PLAN WYDATKÓW BIEŻĄCYCH NA REALIZACJĘ ZADAŃ WŁASNYCH</t>
  </si>
  <si>
    <t>zmniejszenia</t>
  </si>
  <si>
    <t>zwiększenia</t>
  </si>
  <si>
    <t>Treść</t>
  </si>
  <si>
    <t>Ogółem</t>
  </si>
  <si>
    <t>w tym:</t>
  </si>
  <si>
    <t>dotacje</t>
  </si>
  <si>
    <t>wynagrodzenia i pochodne od wynagrodzeń</t>
  </si>
  <si>
    <t>wydatki na obsługę długu</t>
  </si>
  <si>
    <t>GOSPODARKA KOMUNALNA i OCHRONA</t>
  </si>
  <si>
    <t>ŚRODOWISKA</t>
  </si>
  <si>
    <t>KULTURA FIZYCZNE I SPORT</t>
  </si>
  <si>
    <t>OGÓŁEM</t>
  </si>
  <si>
    <t>Lp.</t>
  </si>
  <si>
    <t>Nazwa zakładu budżetowego</t>
  </si>
  <si>
    <t>Środki obrotowe na początek roku</t>
  </si>
  <si>
    <t>Przychody</t>
  </si>
  <si>
    <t>z tego:</t>
  </si>
  <si>
    <t>Wydatki</t>
  </si>
  <si>
    <t>Środki obrotowe na koniec roku</t>
  </si>
  <si>
    <t>własne</t>
  </si>
  <si>
    <t>Wpłata do budżetu</t>
  </si>
  <si>
    <t>podmiotowa z budżetu na wydatki bieżące</t>
  </si>
  <si>
    <t>przedmiotowa z budżetu na wydatki bieżące</t>
  </si>
  <si>
    <t>1.</t>
  </si>
  <si>
    <t>RAZEM</t>
  </si>
  <si>
    <t>-</t>
  </si>
  <si>
    <t>2.</t>
  </si>
  <si>
    <t>3.</t>
  </si>
  <si>
    <t>POZOSTAŁE DOTACJE CELOWE NA ZADANIA PUBLICZNE</t>
  </si>
  <si>
    <t>Poz.</t>
  </si>
  <si>
    <t>na wydatki bieżące</t>
  </si>
  <si>
    <t>na wydatki majątkowe</t>
  </si>
  <si>
    <t>x</t>
  </si>
  <si>
    <t>Nazwa podziałki klasyfikacji budżetowej</t>
  </si>
  <si>
    <t>Nazwa programu, projektu</t>
  </si>
  <si>
    <t>Jednostka organizacyjna realizująca program
lub koordynująca wykonywanie programu</t>
  </si>
  <si>
    <t>Okres realizacji</t>
  </si>
  <si>
    <t>Łączne nakłady finansowe</t>
  </si>
  <si>
    <t>Finansowanie</t>
  </si>
  <si>
    <t>Rok rozpoczęcia</t>
  </si>
  <si>
    <t>Rok zakończenia</t>
  </si>
  <si>
    <t>Program: "Zintegrowany Program Operacyjny Rozwoju Regionalnego"</t>
  </si>
  <si>
    <t>Urząd Gminy
Wydział TI</t>
  </si>
  <si>
    <t>Projekt: "Budowa stacji uzdatniania wody w ramach kompleksowej poprawy jakości wody w Gminie Police"</t>
  </si>
  <si>
    <t>Program: INTERREG III</t>
  </si>
  <si>
    <t>Zadania w zakresie upowszechniania turystyki</t>
  </si>
  <si>
    <t>Projekt: Rozbudowa kompleksu turystycznego w Trzebieży</t>
  </si>
  <si>
    <t>Urząd Gminy
Wydział OR</t>
  </si>
  <si>
    <t>L.p.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</si>
  <si>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</si>
  <si>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</si>
  <si>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</si>
  <si>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</si>
  <si>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</si>
  <si>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</si>
  <si>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Wydz.TI</t>
  </si>
  <si>
    <t>DOSTARCZANIE I POPRAWA JAKOŚCI WODY</t>
  </si>
  <si>
    <t xml:space="preserve">Stacja uzdatniania wody przy ul.Grzybowej w Policach                                                                                                                            </t>
  </si>
  <si>
    <t>ROZBUDOWA I MODERNIZACJA SIECI KOMUNIKACJI DROGOWEJ</t>
  </si>
  <si>
    <t>Sygnalizacja świetlna przejścia przez ul.Asfaltową przy skrzyżowaniu z ul.Cisową</t>
  </si>
  <si>
    <t>Wydz.GKM</t>
  </si>
  <si>
    <t>Rozbudowa tras rowerowych w Policach - ekologiczna i bezpieczna alternatywa transportowa</t>
  </si>
  <si>
    <t>Modernizacja ul.Usługowej w Policach</t>
  </si>
  <si>
    <t>Modernizacja ul.Wyszyńskiego w Policach</t>
  </si>
  <si>
    <t>Budowa parkingów przy kościele i cmentarzu w Niekłończycy</t>
  </si>
  <si>
    <t>ROZBUDOWA BAZY TURYSTYCZNEJ</t>
  </si>
  <si>
    <t>ROZBUDOWA I MODERNIZACJA ZASOBÓW MIESZKANIOWYCH</t>
  </si>
  <si>
    <t>Przebudowa budynków przy ul.Bankowej 9 i 11 w Policach</t>
  </si>
  <si>
    <t xml:space="preserve">Przebudowa budynku komunalnego przy ul. WOP 7 w Trzebieży </t>
  </si>
  <si>
    <t>BEZPIECZEŃSTWO PUBLICZNE</t>
  </si>
  <si>
    <t>Przebudowa remizy OSP w Trzebieży</t>
  </si>
  <si>
    <t>Wydz. TI</t>
  </si>
  <si>
    <t>SP nr 1                              SP nr 3                                  SP nr 6                              SP nr 8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</si>
  <si>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</si>
  <si>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TRANSGRANICZNA OCHRONA   ZASOBÓW  WÓD PODZIEMNYCH</t>
  </si>
  <si>
    <t>Kanalizacja gminy Police                                                                                     Etap I - Police, Police-Jasienica, Dębostrów, Trzebież                                                                                                            Etap II - Police, Niekłończyca, Uniemyśl, Drogoradz, Trzebież, Tanowo, Witorza, Tatynia, Wieńkowo, Trzeszczyn</t>
  </si>
  <si>
    <t>Oświetlenie ul. Piaskowej w Trzebieży</t>
  </si>
  <si>
    <t>POPRAWA WARUNKÓW HANDLU I USŁUG</t>
  </si>
  <si>
    <t>Modernizacja gminnego targowiska w Policach przy ul. PCK</t>
  </si>
  <si>
    <t>Wykonanie instalacji c.o. w biurze RO nr 3 przy ul.Piastów 2 w Policach (Jasienicy)</t>
  </si>
  <si>
    <t>Wykonanie instalacji gazu w budynku klubu RO nr 3 przy ul.Piastów 46a w Policach (Jasienicy)</t>
  </si>
  <si>
    <t>Zmiana ogrzewania z gazu płynnego na gaz ziemny w budynku świetlicy Sołectwa w Dębostrowie</t>
  </si>
  <si>
    <t>ROZBUDOWA BAZY SPORTOWO-REKREACYJNEJ</t>
  </si>
  <si>
    <t xml:space="preserve">Kompleks rekreacyjno-sportowy przy ul.Piaskowej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</si>
  <si>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RAZEM :</t>
  </si>
  <si>
    <t>Wyszczególnienie</t>
  </si>
  <si>
    <t>Paragrafy</t>
  </si>
  <si>
    <t>I.</t>
  </si>
  <si>
    <t>STAN FUNDUSZU NA POCZĄTEK ROKU</t>
  </si>
  <si>
    <t>II.</t>
  </si>
  <si>
    <t xml:space="preserve">PRZYCHODY </t>
  </si>
  <si>
    <t>Wpływy z różnych opłat (za pobór wód)</t>
  </si>
  <si>
    <t>Odsetki od środków na rachunkach bankowych</t>
  </si>
  <si>
    <t>Wpływy z różnych opłat (za zrzut ścieków)</t>
  </si>
  <si>
    <t>4.</t>
  </si>
  <si>
    <t>Wpływy z różnych opłat (za składowanie odpadów)</t>
  </si>
  <si>
    <t>5.</t>
  </si>
  <si>
    <t>Wpływy z różnych opłat (za emisję)</t>
  </si>
  <si>
    <t>6.</t>
  </si>
  <si>
    <t>Wpływy z różnych opłat (pozostałe wpływy)</t>
  </si>
  <si>
    <t>III.</t>
  </si>
  <si>
    <t xml:space="preserve"> WYDATKI </t>
  </si>
  <si>
    <t>Dotacja do budżetu - Stacja uzdatniania wody przy ul. Grzybowej w Policach</t>
  </si>
  <si>
    <t>6110</t>
  </si>
  <si>
    <t>7.</t>
  </si>
  <si>
    <t>8.</t>
  </si>
  <si>
    <t>Partycypacja i obsługa budowy przyłączy kanalizacyjnych</t>
  </si>
  <si>
    <t>4300</t>
  </si>
  <si>
    <t>9.</t>
  </si>
  <si>
    <t>Opróżnianie, utrzymanie i bieżąca konserwacja pojemników do selektywnej zbiórki odpadów komunalnych</t>
  </si>
  <si>
    <t>10.</t>
  </si>
  <si>
    <t>11.</t>
  </si>
  <si>
    <t>12.</t>
  </si>
  <si>
    <t>13.</t>
  </si>
  <si>
    <t>14.</t>
  </si>
  <si>
    <t>Programy i opracowania dotyczące środowiska</t>
  </si>
  <si>
    <t>15.</t>
  </si>
  <si>
    <t>Utrzymanie zieleni w miastach i gminach w tym:</t>
  </si>
  <si>
    <t>16.</t>
  </si>
  <si>
    <t>Bieżąca konserwacja i utrzymanie zieleni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</si>
  <si>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</si>
  <si>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</si>
  <si>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</si>
  <si>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zakup wody do podlewania zieleni</t>
  </si>
  <si>
    <t>4260</t>
  </si>
  <si>
    <t>3</t>
  </si>
  <si>
    <t>17.</t>
  </si>
  <si>
    <t>Wycinka drzew i krzewów, pielęgnacja zieleni w pasach drogowych dróg powiatowych miejskich</t>
  </si>
  <si>
    <t>18.</t>
  </si>
  <si>
    <t>Wycinka drzew i krzewów, pielęgnacja zieleni w pasach drogowych dróg gminnych (publicznych)</t>
  </si>
  <si>
    <t>Nadzór nad pracami dotyczącymi wycinki drzew i krzewów, pielęgnacji zieleni w pasach drogowych dróg powiatowych miejskich i gminnych na terenie gminy Police</t>
  </si>
  <si>
    <t>4170</t>
  </si>
  <si>
    <t>19.</t>
  </si>
  <si>
    <t>Nadzór nad pracami dotyczącymi utrzymania i konserwacji zieleni</t>
  </si>
  <si>
    <t>20.</t>
  </si>
  <si>
    <t>Utrzymanie ścieżki rekreacyjno – dydaktycznej</t>
  </si>
  <si>
    <t>21.</t>
  </si>
  <si>
    <t>22.</t>
  </si>
  <si>
    <t>23.</t>
  </si>
  <si>
    <t>Porządkowanie zieleni na byłych cmentarzach</t>
  </si>
  <si>
    <t>24.</t>
  </si>
  <si>
    <t>25.</t>
  </si>
  <si>
    <t>26.</t>
  </si>
  <si>
    <t>27.</t>
  </si>
  <si>
    <t>Ochrona powietrza atmosferycznego i klimatu</t>
  </si>
  <si>
    <t>28.</t>
  </si>
  <si>
    <t>29.</t>
  </si>
  <si>
    <t>30.</t>
  </si>
  <si>
    <t>4270</t>
  </si>
  <si>
    <t>31.</t>
  </si>
  <si>
    <t>32.</t>
  </si>
  <si>
    <t>33.</t>
  </si>
  <si>
    <t>34.</t>
  </si>
  <si>
    <t>35.</t>
  </si>
  <si>
    <t>36.</t>
  </si>
  <si>
    <t>37.</t>
  </si>
  <si>
    <t>38.</t>
  </si>
  <si>
    <t>Opieka nad zwierzętami</t>
  </si>
  <si>
    <t>39.</t>
  </si>
  <si>
    <t>Zapewnienie opieki bezdomnym zwierzętom, które zachowują się agresywnie w stosunku do ludzi i innych zwierząt lub wymagają opieki</t>
  </si>
  <si>
    <t>40.</t>
  </si>
  <si>
    <t>Ochrona bezdomnych zwierząt oraz edukacja w zakresie ochrony zwierząt - dotacja na realizację zadania</t>
  </si>
  <si>
    <t>2450</t>
  </si>
  <si>
    <t>41.</t>
  </si>
  <si>
    <t>42.</t>
  </si>
  <si>
    <t>Edukacja ekologiczna</t>
  </si>
  <si>
    <t>43.</t>
  </si>
  <si>
    <t>Usługi związane z edukacją ekologiczną</t>
  </si>
  <si>
    <t>Zakupy nagród i materiałów na przedsięwzięcia edukacyjne</t>
  </si>
  <si>
    <t>4210</t>
  </si>
  <si>
    <t>Zakup pomocy naukowych, dydaktycznych i książek</t>
  </si>
  <si>
    <t>4240</t>
  </si>
  <si>
    <t>Warsztaty ekologiczne dla dzieci i młodzieży - dotacja na realizację zadania</t>
  </si>
  <si>
    <t>Akcja sprzątanie z okazji "Dni Ziemi"</t>
  </si>
  <si>
    <t>Melioracje</t>
  </si>
  <si>
    <t>Konserwacja urządzeń melioracyjnych</t>
  </si>
  <si>
    <t>Różne rozliczenia finansowe</t>
  </si>
  <si>
    <t>Odprowadzenie nadwyżki z tytułu art. 404 ustawy z dnia 27 kwietnia 2001 r. Prawo ochrony środowiska (Dz.U. z 2001 r. Nr 62, poz. 627 z późn. zm.) do WFOŚiGW woj. zachodniopomorskiego</t>
  </si>
  <si>
    <t>2960</t>
  </si>
  <si>
    <t>Plan przychodów i wydatków oraz planowane dotacje dla zakładów budżetowych w 2006 roku.</t>
  </si>
  <si>
    <t>Program: INTERREG III A</t>
  </si>
  <si>
    <t>Urząd Gminy 
Wydział GKM</t>
  </si>
  <si>
    <t>Projekt: Rozbudowa tras rowerowych w Policach - ekologiczna i bezpieczna alternatywa transportowa</t>
  </si>
  <si>
    <t>Urząd Gminy 
Wydział TI</t>
  </si>
  <si>
    <t xml:space="preserve">Administracja publiczna </t>
  </si>
  <si>
    <t>Porozumienie i współpraca: Przełamywanie barier językowych i budowanie trwałej współpracy transgranicznej przez podnoszenie kwalifikacji zawodowych w ramach kursów języka niemieckiego w Policach.</t>
  </si>
  <si>
    <t>Program: "PHARE"</t>
  </si>
  <si>
    <t xml:space="preserve"> - </t>
  </si>
  <si>
    <t xml:space="preserve">Gospodarka ściekowa i ochrona wód </t>
  </si>
  <si>
    <t>Projekt: "Transgraniczna ochrona wód podziemnych - Kanalizacja gminy Police"</t>
  </si>
  <si>
    <t>Do 2005</t>
  </si>
  <si>
    <t>Po 2010</t>
  </si>
  <si>
    <t>BUDOWA I MODERNIZACJA OBIEKTÓW  OŚWIATOWYCH</t>
  </si>
  <si>
    <t>GOSPODARKA ODPADAMI</t>
  </si>
  <si>
    <t>ZOiSOK - Rozbudowa (połączenie dwóch kwater) i rekultywacja składowiska</t>
  </si>
  <si>
    <t>po 2010</t>
  </si>
  <si>
    <t>ROZBUDOWA I MODERNIZACJA OŚWIETLENIA ULIC, PLACÓW I DRÓG</t>
  </si>
  <si>
    <t>Dodatkowe punkty oświetleniowe przy Domu Dziecka w Tanowie</t>
  </si>
  <si>
    <t xml:space="preserve">Oświetlenie skrzyżowania ul.Tanowskiej z ul.Rurową </t>
  </si>
  <si>
    <t>GOSPODARKA ZASOBAMI KOMUNALNYMI</t>
  </si>
  <si>
    <t>Rozbudowa cmentarza komunalnego w Policach - etap I i II (etap III-VI po 2010)</t>
  </si>
  <si>
    <t xml:space="preserve">POPRAWA WARUNKÓW DZIAŁALNOŚCI SAMORZĄDÓW WIEJSKICH I OSIEDLOWYCH </t>
  </si>
  <si>
    <t>Plan przychodów i wydatków Gminnego Funduszu Ochrony Środowiska i Gospodarki Wodnej 
na 2006 r.</t>
  </si>
  <si>
    <t>Dział 900                             Rozdział 90011</t>
  </si>
  <si>
    <t>Plan na 2006 r.</t>
  </si>
  <si>
    <t>Środki finansowe pozostałe z 2005 r.</t>
  </si>
  <si>
    <t>Partycypacja w budowie sieci wodociągowej w Policach - rejon ul. M. Reja, W. Kadłubka, Galla Anonima (Stowarzyszenie "Nowy Dom")</t>
  </si>
  <si>
    <t>Partycypacja w budowie sieci wodociągowej w Przęsocinie (dz. nr 429, 430, 433/4 )</t>
  </si>
  <si>
    <t>Partycypacja w budowie sieci wodociągowej w Dębostrowie (dz. nr 332/2, 332/3,332/4)</t>
  </si>
  <si>
    <t>Partycypacja w budowie sieci wodociągowej w Niekłończycy (dz. nr 119, 121)</t>
  </si>
  <si>
    <t xml:space="preserve">Partycypacja w budowie sieci wodociągowej w Siedlicach (Społeczny Komitet Uzbrojenia Terenów w Siedlicach)                                                                    </t>
  </si>
  <si>
    <t>Dotacja dla Spółdzielni Mieszkaniowej "Odra" w Policach - Budowa infrastruktury, małej architektury i zieleni przy budynku mieszkalnym - ul. Słoneczna - Sikorskiego</t>
  </si>
  <si>
    <t>6270</t>
  </si>
  <si>
    <t>Partycypacja w budowie sieci kanalizacyjnej w Dębostrowie (dz. nr 332/2, 332/3,332/4)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</si>
  <si>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</si>
  <si>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</si>
  <si>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</si>
  <si>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 xml:space="preserve">Gminny Punkt Zbiórki Odpadów Niebezpiecznych </t>
  </si>
  <si>
    <t>Zakup środków do zbiórki odpadów niebezpiecznych</t>
  </si>
  <si>
    <t>Odkomarzanie terenów zielonych Gminy Police</t>
  </si>
  <si>
    <t>Częściowy zwrot kosztów na modernizację ogrzewania w budynkach</t>
  </si>
  <si>
    <t>Wymiana stolarki okiennej w zasobach administrowanych przez ZGKiM</t>
  </si>
  <si>
    <t xml:space="preserve">Dotacja do budżetu - Termorenowacja budynku i wymiana stolarki okiennej w budynku Urzędu Stanu Cywilnego w Policach, pl. Chrobrego 8 </t>
  </si>
  <si>
    <t>Dotacja do budżetu - Wymiana drzwi w Gimnazjum Nr 2 w Policach</t>
  </si>
  <si>
    <t>Wyłapywanie bezdomnych zwierząt na terenie Gminy Police (w tym dzikich)</t>
  </si>
  <si>
    <t>Akcja "Sprzątanie świata - Polska 2006"</t>
  </si>
  <si>
    <t xml:space="preserve">WYKAZ   WIELOLETNICH   PROGRAMÓW   INWESTYCYJNYCH   NA   LATA   2006 - 2010 </t>
  </si>
  <si>
    <t xml:space="preserve"> </t>
  </si>
  <si>
    <r>
      <t xml:space="preserve">Uzbrojenie terenu przy ul. Piłsudskiego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</si>
  <si>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Kanalizacja sanitarna w ul.Warszewskiej w Pilchowie</t>
  </si>
  <si>
    <t>0490</t>
  </si>
  <si>
    <t>Wpływy z innych lokalnych opłat pobieranych przez jednostki samorządu terytorialnego na podstawie odrębnych ustaw</t>
  </si>
  <si>
    <t>Promocja jednostek samorządu terytorialnego</t>
  </si>
  <si>
    <t>2708</t>
  </si>
  <si>
    <t>Środki na dofinansowanie własnych zadań bieżących gmin (związków gmin), powiatów (związków powiatów), samorządów województw, pozyskane z innych źródeł</t>
  </si>
  <si>
    <t>Wpływy z innych opłat stanowiących dochody jednostek samorządu terytorialnego na podstawie ustaw</t>
  </si>
  <si>
    <t>0910</t>
  </si>
  <si>
    <t>0970</t>
  </si>
  <si>
    <t>Odsetki od nieterminowych wpłat z tytułu podatków i opłat</t>
  </si>
  <si>
    <t>Wpływy z różnych dochodów</t>
  </si>
  <si>
    <t>0480</t>
  </si>
  <si>
    <t>Wpływy z opłat za zezwolenia na sprzedaż alkoholu</t>
  </si>
  <si>
    <t>2920</t>
  </si>
  <si>
    <t>Subwencje ogólne z budżetu państwa</t>
  </si>
  <si>
    <t>0750</t>
  </si>
  <si>
    <t>2705</t>
  </si>
  <si>
    <t>Dochody z najmu i dzierżawy składników majątkowych Skarbu Państwa, jednostek samorządu terytorialnego lub innych jednostek zaliczanych do sektora finansów publicznych oraz innych umów o podobnym charakterze</t>
  </si>
  <si>
    <t>Przedszkola</t>
  </si>
  <si>
    <t>Dodatki mieszkaniowe</t>
  </si>
  <si>
    <t>0870</t>
  </si>
  <si>
    <t>Wpływy ze sprzedaży składników majątkowych</t>
  </si>
  <si>
    <t>6262</t>
  </si>
  <si>
    <t>Dotacje otrzymane z funduszy celowych na finansowanie lub dofinansowanie kosztów realizacji inwestycji i zakupów inwestycyjnych jednostek sektora finansów publicznych</t>
  </si>
  <si>
    <t>Wpływy z różnych opłat</t>
  </si>
  <si>
    <t>Zasiłki i pomoc w naturze oraz składki na ubezpieczenia emerytalne i rentowe</t>
  </si>
  <si>
    <t>Dostarczanie paliw gazowych</t>
  </si>
  <si>
    <t>Lokalny transport zbiorowy</t>
  </si>
  <si>
    <t>Rezerwy ogólne i celowe</t>
  </si>
  <si>
    <t>wydatki 
z tytułu poręczeń 
i gwarancji</t>
  </si>
  <si>
    <t>Przeciwdziałanie alkoholizmowi</t>
  </si>
  <si>
    <t>Oświetlenie ulic, placów i dróg</t>
  </si>
  <si>
    <t>Instytucje kultury fizycznej</t>
  </si>
  <si>
    <t>Drogi publiczne powiatowe</t>
  </si>
  <si>
    <t>PLAN WYDATKÓW BIEŻĄCYCH NA REALIZACJĘ ZADAŃ Z ZAKRESU WŁAŚCIWOŚCI POWIATU PRZEJĘTYCH W DRODZE POROZUMIENIA</t>
  </si>
  <si>
    <t>DZIAŁALNOŚĆ USŁUGOWA</t>
  </si>
  <si>
    <t>w zł</t>
  </si>
  <si>
    <t xml:space="preserve">
75615</t>
  </si>
  <si>
    <t>2910</t>
  </si>
  <si>
    <t>Wpływy ze zwrotów dotacji wykorzystanych niezgodnie z przeznaczeniem lub pobranych w nadmiernej wysokości</t>
  </si>
  <si>
    <t>DOTACJE CELOWE NA ZADANIA PUBLICZNE
WYKONYWANE PRZEZ ORGANIZACJE POZARZĄDOWE</t>
  </si>
  <si>
    <t>Zakresy zadań</t>
  </si>
  <si>
    <t>Zadania w zakresie ochrony zdrowia,</t>
  </si>
  <si>
    <t xml:space="preserve">   </t>
  </si>
  <si>
    <t>Szkoła Podstawowa nr 3 w Policach</t>
  </si>
  <si>
    <t>WYDATKI JEDNOSTEK POMOCNICZYCH W 2006 ROKU</t>
  </si>
  <si>
    <t>Dział 921 rozdział 92109</t>
  </si>
  <si>
    <t>Nazwa jednostki pomocniczej</t>
  </si>
  <si>
    <t>Środki własne</t>
  </si>
  <si>
    <t>Środki pomocowe</t>
  </si>
  <si>
    <t>Sołectwo Tanowo</t>
  </si>
  <si>
    <t>Sołectwo Uniemyśl</t>
  </si>
  <si>
    <t xml:space="preserve">Poz. </t>
  </si>
  <si>
    <t>INSTYTUCJE KULTURY</t>
  </si>
  <si>
    <t>POZOSTAŁE</t>
  </si>
  <si>
    <t xml:space="preserve"> - Miejski Ośrodek Kultury w Policach</t>
  </si>
  <si>
    <t>Gimnazjum nr 1 w Policach</t>
  </si>
  <si>
    <t xml:space="preserve">celowa
z budżetu
na inwestycje </t>
  </si>
  <si>
    <t>WYDATKI BUDŻETU GMINY POLICE
NA PROGRAMY I PROJEKTY REALIZOWANE ZE ŚRODKÓW POCHODZĄCYCH Z PROGRAMÓW PRZEDAKCESYJNYCH ORAZ Z FUNDUSZY STRUKTURALNYCH
I FUNDUSZU SPÓJNOŚCI UNII EUROPEJSKIEJ</t>
  </si>
  <si>
    <t>GOSPODARKA KOMUNALNA
I OCHRONA ŚRODOWISKA</t>
  </si>
  <si>
    <t>2370</t>
  </si>
  <si>
    <t>Wpływy do budżetu nadwyżki środków obrotowych zakładu budżetowego</t>
  </si>
  <si>
    <t>Dotacja do budżetu - Transgraniczna ochrona zasobów wód podziemnych - Kanalizacja gminy Police</t>
  </si>
  <si>
    <t>Dotacja do budżetu - ZOiSOK - Rozbudowa składowiska (etap I - połączenie dwóch kwater)</t>
  </si>
  <si>
    <t>Dotacja do budżetu - Wykonanie instalacji c.o. w biurze RO nr 3 przy ul. Piastów 2 w Policach (Jasienicy)</t>
  </si>
  <si>
    <t>Dotacja do budżetu - Wykonanie instalacji gazu w budynku klubu RO nr 3 przy ul. Piastów 46a w Policach (Jasienicy)</t>
  </si>
  <si>
    <t>DOTACJE</t>
  </si>
  <si>
    <t>WYDATKI</t>
  </si>
  <si>
    <t xml:space="preserve"> - w zakresie promocji ochrony zdrowia, rehabilitacji
   społecznej i leczniczej oraz profilaktyki zdrowotnej </t>
  </si>
  <si>
    <t xml:space="preserve"> - Dotacja dla Gminy Miasta Szczecin 
   na działania profilaktyczne dla osób
   zagrożonych uzależnieniem od alkoholu</t>
  </si>
  <si>
    <t>Program: INTERREG IIIB</t>
  </si>
  <si>
    <t>Urząd Gminy
Wydział PI</t>
  </si>
  <si>
    <t>Projekt: "LAGOMAR -  naturalne i kulturalne 
dziedzictwo południowego Morza Bałtyckiego - wyzwania i perspektywy rozwoju regionalnego"</t>
  </si>
  <si>
    <t>EDUKACYJNA OPIEKA WYCHOWAWCZA</t>
  </si>
  <si>
    <t>Kolonie i obozy dla młodzieży polonijnej w kraju</t>
  </si>
  <si>
    <t xml:space="preserve"> - organizacja wypoczynku dzieci i młodzieży polonijnej</t>
  </si>
  <si>
    <t>Zadania w zakresie kultury fizycznej i sportu</t>
  </si>
  <si>
    <t>Zadania w zakresie edukacyjnej opieki wychowawczej</t>
  </si>
  <si>
    <t>Zadania w zakresie kultury i ochrony</t>
  </si>
  <si>
    <t>dziedzictwa narodowego</t>
  </si>
  <si>
    <t xml:space="preserve"> - w zakresie kultury i sztuki</t>
  </si>
  <si>
    <t>PLAN WYDATKÓW MAJĄTKOWYCH NA REALIZACJĘ ZADAŃ Z ZAKRESU WŁAŚCIWOŚCI POWIATU PRZEJĘTYCH W DRODZE POROZUMIENIA</t>
  </si>
  <si>
    <t>KULTURA FIZYCZNA I SPORT</t>
  </si>
  <si>
    <t>Obiekty sportowe</t>
  </si>
  <si>
    <t>Zakup rowerów patrolowych</t>
  </si>
  <si>
    <t>Przebudowa boisk Szkół Podstawowych w Policach                                                                    - SP nr 1 (500.000 - 2007)                                                                     - SP nr 3 (434.000 - 2006)                                                                                - SP nr 6 (400.000 - 2006)                                                                                - SP nr 8 (200.000 - 2006)</t>
  </si>
  <si>
    <t>2440</t>
  </si>
  <si>
    <t>Dotacje otrzymane z funduszy celowych na realizację zadań bieżących jednostek sektora finansów publicznych</t>
  </si>
  <si>
    <t>0470</t>
  </si>
  <si>
    <t>Wpływy z opłat za zarząd, uzytkowanie i użytkowanie wieczyste nieruchomości</t>
  </si>
  <si>
    <t>Hala sportowo-widowiskowa w Policach przy ul.Siedleckiej</t>
  </si>
  <si>
    <t xml:space="preserve">Rozbudowa kompleksu turystycznego w Trzebieży                                                                                               Etap I - modern. ul.Spacerowej i budowa parkingów                                                                                Etap II - odtworzenie alei spacerowej z oświetleniem i uzbrojeniem terenu                                                                                                                           Etap III - niwelacja i zagospodarowanie terenu oraz budowa zespołu rekreacji czynnej i zaplecza higieniczno-sanitarnego plaży i kampingów                                                                                                     Etap IV - odtworzenie plaży                                                                 </t>
  </si>
  <si>
    <t>37.1</t>
  </si>
  <si>
    <t xml:space="preserve">Załącznik Nr 1
do uchwały nr XLIV/339/06
Rady Miejskiej w Policach 
z dnia 25 kwietnia 2006 r. </t>
  </si>
  <si>
    <t xml:space="preserve">Załącznik Nr 2
do uchwały nr XLIV/339/06
Rady Miejskiej w Policach 
z dnia 25 kwietnia 2006 r. </t>
  </si>
  <si>
    <t xml:space="preserve">Załącznik Nr 3
do uchwały nr XLIV/339/06
Rady Miejskiej w Policach 
z dnia 25 kwietnia 2006 r. </t>
  </si>
  <si>
    <t xml:space="preserve">Załącznik Nr 4
do uchwały nr XLIV/339/06
Rady Miejskiej w Policach 
z dnia 25 kwietnia 2006 r. </t>
  </si>
  <si>
    <t xml:space="preserve">Załącznik Nr 5
do uchwały nr XLIV/339/06
Rady Miejskiej w Policach 
z dnia 25 kwietnia 2006 r. </t>
  </si>
  <si>
    <t xml:space="preserve">Załącznik nr 6
do uchwały nr XLIV/339/06
Rady Miejskiej w Policach 
z dnia 25 kwietnia 2006 r. </t>
  </si>
  <si>
    <t xml:space="preserve">Załącznik nr 7
do uchwały nr XLIV/339/06
Rady Miejskiej w Policach 
z dnia 25 kwietnia 2006 r. </t>
  </si>
  <si>
    <t xml:space="preserve">Załącznik nr 8
do uchwały nr XLIV/339/06
Rady Miejskiej w Policach 
z dnia 25 kwietnia 2006 r. </t>
  </si>
  <si>
    <t xml:space="preserve">        Załącznik nr 9
        do uchwały nr XLIV/339/06
        Rady Miejskiej w Policach 
        z dnia 25 kwietnia 2006 r. </t>
  </si>
  <si>
    <t xml:space="preserve">          Załącznik nr 10
          do uchwały nr XLIV/339//06
          Rady Miejskiej w Policach 
          z dnia 25 kwietnia 2006 r. </t>
  </si>
  <si>
    <t xml:space="preserve">Załącznik nr 11
do uchwały nr XLIV/339/06
Rady Miejskiej w Policach 
z dnia 25 kwietnia 2006 r. </t>
  </si>
  <si>
    <t xml:space="preserve">Załącznik nr 12
do uchwały nr LXIV/339/06
Rady Miejskiej w Policach 
z dnia 25 kwietnia 2006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</si>
</sst>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</numFmts>
  <fonts count="27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8"/>
      <name val="Arial"/>
      <family val="2"/>
    </font>
    <font>
      <b/>
      <sz val="14"/>
      <name val="Arial CE"/>
      <family val="2"/>
    </font>
    <font>
      <b/>
      <sz val="20"/>
      <color indexed="10"/>
      <name val="Arial CE"/>
      <family val="2"/>
    </font>
    <font>
      <b/>
      <sz val="20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b/>
      <sz val="9"/>
      <name val="Arial CE"/>
      <family val="0"/>
    </font>
    <font>
      <b/>
      <i/>
      <sz val="8"/>
      <name val="Arial CE"/>
      <family val="2"/>
    </font>
    <font>
      <b/>
      <i/>
      <sz val="8"/>
      <name val="Arial"/>
      <family val="2"/>
    </font>
    <font>
      <i/>
      <sz val="10"/>
      <name val="Arial CE"/>
      <family val="2"/>
    </font>
    <font>
      <b/>
      <sz val="20"/>
      <color indexed="62"/>
      <name val="Arial CE"/>
      <family val="2"/>
    </font>
    <font>
      <b/>
      <sz val="10"/>
      <color indexed="62"/>
      <name val="Arial CE"/>
      <family val="2"/>
    </font>
    <font>
      <sz val="9"/>
      <color indexed="6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20" applyFont="1" applyBorder="1">
      <alignment/>
      <protection/>
    </xf>
    <xf numFmtId="0" fontId="2" fillId="0" borderId="0" xfId="0" applyFont="1" applyAlignment="1">
      <alignment/>
    </xf>
    <xf numFmtId="0" fontId="2" fillId="2" borderId="9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21" applyFont="1" applyAlignment="1">
      <alignment horizontal="center" wrapText="1"/>
      <protection/>
    </xf>
    <xf numFmtId="0" fontId="4" fillId="0" borderId="0" xfId="21" applyFont="1" applyAlignment="1">
      <alignment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3" fontId="4" fillId="0" borderId="0" xfId="21" applyNumberFormat="1" applyFont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/>
      <protection/>
    </xf>
    <xf numFmtId="3" fontId="4" fillId="0" borderId="0" xfId="21" applyNumberFormat="1" applyFont="1" applyAlignment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2" xfId="15" applyNumberFormat="1" applyFont="1" applyBorder="1" applyAlignment="1">
      <alignment horizontal="right" vertical="center" wrapText="1"/>
    </xf>
    <xf numFmtId="164" fontId="4" fillId="0" borderId="15" xfId="15" applyNumberFormat="1" applyFont="1" applyBorder="1" applyAlignment="1">
      <alignment horizontal="right" vertical="center" wrapText="1"/>
    </xf>
    <xf numFmtId="164" fontId="5" fillId="0" borderId="1" xfId="15" applyNumberFormat="1" applyFont="1" applyBorder="1" applyAlignment="1">
      <alignment horizontal="right" vertical="center" wrapText="1"/>
    </xf>
    <xf numFmtId="164" fontId="5" fillId="0" borderId="16" xfId="1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3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15" applyNumberFormat="1" applyFont="1" applyBorder="1" applyAlignment="1">
      <alignment horizontal="right" vertical="center" wrapText="1"/>
    </xf>
    <xf numFmtId="164" fontId="0" fillId="0" borderId="16" xfId="15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4" fontId="0" fillId="0" borderId="1" xfId="15" applyNumberFormat="1" applyFont="1" applyBorder="1" applyAlignment="1">
      <alignment horizontal="right" vertical="center" wrapText="1"/>
    </xf>
    <xf numFmtId="164" fontId="0" fillId="0" borderId="16" xfId="15" applyNumberFormat="1" applyFont="1" applyBorder="1" applyAlignment="1">
      <alignment horizontal="right" vertical="center" wrapText="1"/>
    </xf>
    <xf numFmtId="164" fontId="0" fillId="0" borderId="4" xfId="15" applyNumberFormat="1" applyFont="1" applyBorder="1" applyAlignment="1">
      <alignment horizontal="right" vertical="center" wrapText="1"/>
    </xf>
    <xf numFmtId="164" fontId="0" fillId="0" borderId="17" xfId="15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20" applyFont="1">
      <alignment/>
      <protection/>
    </xf>
    <xf numFmtId="0" fontId="2" fillId="0" borderId="0" xfId="20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4" fillId="0" borderId="18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/>
      <protection/>
    </xf>
    <xf numFmtId="0" fontId="2" fillId="0" borderId="0" xfId="20" applyFont="1">
      <alignment/>
      <protection/>
    </xf>
    <xf numFmtId="0" fontId="4" fillId="0" borderId="2" xfId="20" applyFont="1" applyBorder="1" applyAlignment="1">
      <alignment horizontal="center"/>
      <protection/>
    </xf>
    <xf numFmtId="0" fontId="1" fillId="0" borderId="0" xfId="20" applyFont="1">
      <alignment/>
      <protection/>
    </xf>
    <xf numFmtId="0" fontId="4" fillId="0" borderId="2" xfId="0" applyFont="1" applyBorder="1" applyAlignment="1">
      <alignment horizontal="center" vertical="center" wrapText="1"/>
    </xf>
    <xf numFmtId="164" fontId="2" fillId="0" borderId="2" xfId="15" applyNumberFormat="1" applyFont="1" applyBorder="1" applyAlignment="1">
      <alignment horizontal="right" vertical="center" wrapText="1"/>
    </xf>
    <xf numFmtId="164" fontId="2" fillId="0" borderId="15" xfId="15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5" applyNumberFormat="1" applyFont="1" applyBorder="1" applyAlignment="1">
      <alignment horizontal="righ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64" fontId="4" fillId="0" borderId="18" xfId="15" applyNumberFormat="1" applyFont="1" applyBorder="1" applyAlignment="1">
      <alignment horizontal="right" vertical="center" wrapText="1"/>
    </xf>
    <xf numFmtId="164" fontId="4" fillId="0" borderId="19" xfId="15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5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5" applyNumberFormat="1" applyFont="1" applyBorder="1" applyAlignment="1">
      <alignment horizontal="right" vertical="center" wrapText="1"/>
    </xf>
    <xf numFmtId="164" fontId="3" fillId="0" borderId="1" xfId="15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5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2" fillId="0" borderId="16" xfId="15" applyNumberFormat="1" applyFont="1" applyBorder="1" applyAlignment="1">
      <alignment horizontal="right" vertical="center" wrapText="1"/>
    </xf>
    <xf numFmtId="164" fontId="3" fillId="0" borderId="16" xfId="15" applyNumberFormat="1" applyFont="1" applyBorder="1" applyAlignment="1">
      <alignment horizontal="right" vertical="center" wrapText="1"/>
    </xf>
    <xf numFmtId="164" fontId="3" fillId="0" borderId="16" xfId="15" applyNumberFormat="1" applyFont="1" applyBorder="1" applyAlignment="1">
      <alignment horizontal="right" vertical="center" wrapText="1"/>
    </xf>
    <xf numFmtId="164" fontId="3" fillId="0" borderId="16" xfId="15" applyNumberFormat="1" applyFont="1" applyBorder="1" applyAlignment="1">
      <alignment horizontal="right" vertical="center" wrapText="1"/>
    </xf>
    <xf numFmtId="164" fontId="3" fillId="0" borderId="3" xfId="15" applyNumberFormat="1" applyFont="1" applyBorder="1" applyAlignment="1">
      <alignment horizontal="right" vertical="center" wrapText="1"/>
    </xf>
    <xf numFmtId="164" fontId="3" fillId="0" borderId="13" xfId="15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1" fillId="0" borderId="14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" fillId="0" borderId="13" xfId="20" applyFont="1" applyBorder="1" applyAlignment="1">
      <alignment horizontal="center"/>
      <protection/>
    </xf>
    <xf numFmtId="0" fontId="4" fillId="0" borderId="8" xfId="20" applyFont="1" applyBorder="1" applyAlignment="1">
      <alignment/>
      <protection/>
    </xf>
    <xf numFmtId="0" fontId="4" fillId="0" borderId="23" xfId="20" applyFont="1" applyBorder="1" applyAlignment="1">
      <alignment/>
      <protection/>
    </xf>
    <xf numFmtId="0" fontId="2" fillId="0" borderId="8" xfId="20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1" fillId="0" borderId="21" xfId="20" applyFont="1" applyBorder="1" applyAlignment="1">
      <alignment horizontal="center"/>
      <protection/>
    </xf>
    <xf numFmtId="0" fontId="1" fillId="0" borderId="22" xfId="20" applyFont="1" applyBorder="1" applyAlignment="1">
      <alignment horizontal="center"/>
      <protection/>
    </xf>
    <xf numFmtId="0" fontId="2" fillId="0" borderId="8" xfId="20" applyFont="1" applyBorder="1" applyAlignment="1">
      <alignment/>
      <protection/>
    </xf>
    <xf numFmtId="0" fontId="2" fillId="0" borderId="23" xfId="20" applyFont="1" applyBorder="1" applyAlignment="1">
      <alignment/>
      <protection/>
    </xf>
    <xf numFmtId="0" fontId="1" fillId="0" borderId="24" xfId="20" applyFont="1" applyBorder="1" applyAlignment="1">
      <alignment horizontal="centerContinuous"/>
      <protection/>
    </xf>
    <xf numFmtId="0" fontId="1" fillId="0" borderId="25" xfId="20" applyFont="1" applyBorder="1" applyAlignment="1">
      <alignment horizontal="centerContinuous"/>
      <protection/>
    </xf>
    <xf numFmtId="0" fontId="2" fillId="0" borderId="26" xfId="20" applyFont="1" applyBorder="1">
      <alignment/>
      <protection/>
    </xf>
    <xf numFmtId="0" fontId="4" fillId="0" borderId="27" xfId="20" applyFont="1" applyBorder="1">
      <alignment/>
      <protection/>
    </xf>
    <xf numFmtId="0" fontId="4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14" fillId="0" borderId="0" xfId="0" applyFont="1" applyAlignment="1">
      <alignment/>
    </xf>
    <xf numFmtId="0" fontId="2" fillId="0" borderId="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wrapText="1"/>
      <protection/>
    </xf>
    <xf numFmtId="0" fontId="9" fillId="0" borderId="0" xfId="0" applyFont="1" applyBorder="1" applyAlignment="1">
      <alignment horizontal="right"/>
    </xf>
    <xf numFmtId="0" fontId="2" fillId="0" borderId="0" xfId="21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3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12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/>
    </xf>
    <xf numFmtId="3" fontId="11" fillId="3" borderId="19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wrapText="1"/>
    </xf>
    <xf numFmtId="3" fontId="10" fillId="4" borderId="3" xfId="0" applyNumberFormat="1" applyFont="1" applyFill="1" applyBorder="1" applyAlignment="1">
      <alignment horizontal="center" vertical="center"/>
    </xf>
    <xf numFmtId="0" fontId="4" fillId="0" borderId="1" xfId="18" applyFont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left" vertical="center" wrapText="1"/>
    </xf>
    <xf numFmtId="164" fontId="0" fillId="0" borderId="41" xfId="15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0" xfId="18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64" fontId="0" fillId="0" borderId="2" xfId="15" applyNumberFormat="1" applyFont="1" applyBorder="1" applyAlignment="1">
      <alignment horizontal="right" vertical="center" wrapText="1"/>
    </xf>
    <xf numFmtId="164" fontId="0" fillId="0" borderId="15" xfId="15" applyNumberFormat="1" applyFont="1" applyBorder="1" applyAlignment="1">
      <alignment horizontal="right" vertical="center" wrapText="1"/>
    </xf>
    <xf numFmtId="164" fontId="6" fillId="0" borderId="16" xfId="15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0" fillId="0" borderId="4" xfId="15" applyNumberFormat="1" applyFont="1" applyBorder="1" applyAlignment="1">
      <alignment horizontal="right" vertical="center" wrapText="1"/>
    </xf>
    <xf numFmtId="164" fontId="0" fillId="0" borderId="17" xfId="15" applyNumberFormat="1" applyFont="1" applyBorder="1" applyAlignment="1">
      <alignment horizontal="right" vertical="center" wrapText="1"/>
    </xf>
    <xf numFmtId="0" fontId="2" fillId="0" borderId="26" xfId="20" applyFont="1" applyBorder="1" applyAlignment="1">
      <alignment wrapText="1"/>
      <protection/>
    </xf>
    <xf numFmtId="0" fontId="10" fillId="0" borderId="0" xfId="0" applyFont="1" applyAlignment="1">
      <alignment horizontal="center" vertical="center" wrapText="1"/>
    </xf>
    <xf numFmtId="0" fontId="4" fillId="0" borderId="26" xfId="20" applyFont="1" applyBorder="1" applyAlignment="1">
      <alignment wrapText="1"/>
      <protection/>
    </xf>
    <xf numFmtId="0" fontId="2" fillId="0" borderId="8" xfId="20" applyFont="1" applyBorder="1" applyAlignment="1">
      <alignment horizontal="center" vertical="top"/>
      <protection/>
    </xf>
    <xf numFmtId="0" fontId="4" fillId="0" borderId="2" xfId="20" applyFont="1" applyBorder="1" applyAlignment="1">
      <alignment horizontal="center" vertical="top"/>
      <protection/>
    </xf>
    <xf numFmtId="41" fontId="2" fillId="0" borderId="42" xfId="15" applyNumberFormat="1" applyFont="1" applyBorder="1" applyAlignment="1">
      <alignment horizontal="right" wrapText="1"/>
    </xf>
    <xf numFmtId="41" fontId="2" fillId="0" borderId="2" xfId="15" applyNumberFormat="1" applyFont="1" applyBorder="1" applyAlignment="1">
      <alignment horizontal="right" wrapText="1"/>
    </xf>
    <xf numFmtId="41" fontId="2" fillId="0" borderId="33" xfId="15" applyNumberFormat="1" applyFont="1" applyBorder="1" applyAlignment="1">
      <alignment horizontal="right" wrapText="1"/>
    </xf>
    <xf numFmtId="41" fontId="2" fillId="0" borderId="8" xfId="15" applyNumberFormat="1" applyFont="1" applyBorder="1" applyAlignment="1">
      <alignment horizontal="right" wrapText="1"/>
    </xf>
    <xf numFmtId="41" fontId="4" fillId="0" borderId="18" xfId="15" applyNumberFormat="1" applyFont="1" applyBorder="1" applyAlignment="1">
      <alignment horizontal="right" wrapText="1"/>
    </xf>
    <xf numFmtId="41" fontId="4" fillId="0" borderId="19" xfId="15" applyNumberFormat="1" applyFont="1" applyBorder="1" applyAlignment="1">
      <alignment horizontal="right" wrapText="1"/>
    </xf>
    <xf numFmtId="41" fontId="4" fillId="0" borderId="23" xfId="15" applyNumberFormat="1" applyFont="1" applyBorder="1" applyAlignment="1">
      <alignment horizontal="right" wrapText="1"/>
    </xf>
    <xf numFmtId="41" fontId="4" fillId="0" borderId="2" xfId="15" applyNumberFormat="1" applyFont="1" applyBorder="1" applyAlignment="1">
      <alignment horizontal="right" wrapText="1"/>
    </xf>
    <xf numFmtId="41" fontId="4" fillId="0" borderId="15" xfId="15" applyNumberFormat="1" applyFont="1" applyBorder="1" applyAlignment="1">
      <alignment horizontal="right" wrapText="1"/>
    </xf>
    <xf numFmtId="41" fontId="4" fillId="0" borderId="8" xfId="15" applyNumberFormat="1" applyFont="1" applyBorder="1" applyAlignment="1">
      <alignment horizontal="right" wrapText="1"/>
    </xf>
    <xf numFmtId="41" fontId="2" fillId="0" borderId="23" xfId="15" applyNumberFormat="1" applyFont="1" applyBorder="1" applyAlignment="1">
      <alignment horizontal="right" wrapText="1"/>
    </xf>
    <xf numFmtId="41" fontId="2" fillId="0" borderId="15" xfId="15" applyNumberFormat="1" applyFont="1" applyBorder="1" applyAlignment="1">
      <alignment horizontal="right" wrapText="1"/>
    </xf>
    <xf numFmtId="41" fontId="4" fillId="0" borderId="8" xfId="15" applyNumberFormat="1" applyFont="1" applyBorder="1" applyAlignment="1">
      <alignment horizontal="right" wrapText="1"/>
    </xf>
    <xf numFmtId="41" fontId="4" fillId="0" borderId="23" xfId="15" applyNumberFormat="1" applyFont="1" applyBorder="1" applyAlignment="1">
      <alignment horizontal="right" wrapText="1"/>
    </xf>
    <xf numFmtId="41" fontId="4" fillId="0" borderId="43" xfId="15" applyNumberFormat="1" applyFont="1" applyBorder="1" applyAlignment="1">
      <alignment horizontal="right" wrapText="1"/>
    </xf>
    <xf numFmtId="41" fontId="4" fillId="0" borderId="0" xfId="15" applyNumberFormat="1" applyFont="1" applyBorder="1" applyAlignment="1">
      <alignment horizontal="right" wrapText="1"/>
    </xf>
    <xf numFmtId="41" fontId="4" fillId="0" borderId="44" xfId="15" applyNumberFormat="1" applyFont="1" applyBorder="1" applyAlignment="1">
      <alignment horizontal="right" wrapText="1"/>
    </xf>
    <xf numFmtId="41" fontId="2" fillId="0" borderId="45" xfId="15" applyNumberFormat="1" applyFont="1" applyBorder="1" applyAlignment="1">
      <alignment horizontal="right" wrapText="1"/>
    </xf>
    <xf numFmtId="164" fontId="2" fillId="0" borderId="5" xfId="15" applyNumberFormat="1" applyFont="1" applyBorder="1" applyAlignment="1">
      <alignment horizontal="right" vertical="center" wrapText="1"/>
    </xf>
    <xf numFmtId="164" fontId="2" fillId="0" borderId="30" xfId="15" applyNumberFormat="1" applyFont="1" applyBorder="1" applyAlignment="1">
      <alignment horizontal="right" vertical="center" wrapText="1"/>
    </xf>
    <xf numFmtId="164" fontId="4" fillId="0" borderId="1" xfId="15" applyNumberFormat="1" applyFont="1" applyBorder="1" applyAlignment="1">
      <alignment horizontal="right" vertical="center" wrapText="1"/>
    </xf>
    <xf numFmtId="164" fontId="4" fillId="0" borderId="16" xfId="15" applyNumberFormat="1" applyFont="1" applyBorder="1" applyAlignment="1">
      <alignment horizontal="right" vertical="center" wrapText="1"/>
    </xf>
    <xf numFmtId="164" fontId="2" fillId="0" borderId="3" xfId="15" applyNumberFormat="1" applyFont="1" applyBorder="1" applyAlignment="1">
      <alignment horizontal="right" vertical="center" wrapText="1"/>
    </xf>
    <xf numFmtId="164" fontId="2" fillId="0" borderId="13" xfId="15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1" fontId="2" fillId="0" borderId="46" xfId="15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1" fontId="2" fillId="0" borderId="14" xfId="15" applyNumberFormat="1" applyFont="1" applyBorder="1" applyAlignment="1">
      <alignment horizontal="right" vertical="center" wrapText="1"/>
    </xf>
    <xf numFmtId="41" fontId="2" fillId="0" borderId="3" xfId="15" applyNumberFormat="1" applyFont="1" applyBorder="1" applyAlignment="1">
      <alignment horizontal="right" vertical="center" wrapText="1"/>
    </xf>
    <xf numFmtId="41" fontId="2" fillId="0" borderId="13" xfId="15" applyNumberFormat="1" applyFont="1" applyBorder="1" applyAlignment="1">
      <alignment horizontal="right" vertical="center" wrapText="1"/>
    </xf>
    <xf numFmtId="41" fontId="2" fillId="0" borderId="24" xfId="15" applyNumberFormat="1" applyFont="1" applyBorder="1" applyAlignment="1">
      <alignment horizontal="right" vertical="center" wrapText="1"/>
    </xf>
    <xf numFmtId="41" fontId="2" fillId="0" borderId="47" xfId="15" applyNumberFormat="1" applyFont="1" applyBorder="1" applyAlignment="1">
      <alignment horizontal="right" vertical="center" wrapText="1"/>
    </xf>
    <xf numFmtId="0" fontId="2" fillId="0" borderId="0" xfId="20" applyFont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29" xfId="20" applyFont="1" applyBorder="1" applyAlignment="1">
      <alignment/>
      <protection/>
    </xf>
    <xf numFmtId="0" fontId="4" fillId="0" borderId="6" xfId="20" applyFont="1" applyBorder="1" applyAlignment="1">
      <alignment horizontal="center" vertical="top"/>
      <protection/>
    </xf>
    <xf numFmtId="0" fontId="4" fillId="0" borderId="48" xfId="20" applyFont="1" applyBorder="1" applyAlignment="1">
      <alignment wrapText="1"/>
      <protection/>
    </xf>
    <xf numFmtId="41" fontId="4" fillId="0" borderId="29" xfId="15" applyNumberFormat="1" applyFont="1" applyBorder="1" applyAlignment="1">
      <alignment horizontal="right" wrapText="1"/>
    </xf>
    <xf numFmtId="41" fontId="4" fillId="0" borderId="6" xfId="15" applyNumberFormat="1" applyFont="1" applyBorder="1" applyAlignment="1">
      <alignment horizontal="right" wrapText="1"/>
    </xf>
    <xf numFmtId="41" fontId="4" fillId="0" borderId="28" xfId="15" applyNumberFormat="1" applyFont="1" applyBorder="1" applyAlignment="1">
      <alignment horizontal="right" wrapText="1"/>
    </xf>
    <xf numFmtId="0" fontId="0" fillId="0" borderId="43" xfId="0" applyFont="1" applyBorder="1" applyAlignment="1">
      <alignment horizontal="center" vertical="center" wrapText="1"/>
    </xf>
    <xf numFmtId="0" fontId="2" fillId="0" borderId="11" xfId="19" applyFont="1" applyBorder="1" applyAlignment="1">
      <alignment horizontal="center" vertical="center" wrapText="1"/>
      <protection/>
    </xf>
    <xf numFmtId="0" fontId="8" fillId="0" borderId="0" xfId="19" applyFont="1">
      <alignment/>
      <protection/>
    </xf>
    <xf numFmtId="0" fontId="1" fillId="0" borderId="0" xfId="19" applyFont="1">
      <alignment/>
      <protection/>
    </xf>
    <xf numFmtId="0" fontId="20" fillId="0" borderId="0" xfId="19" applyFont="1">
      <alignment/>
      <protection/>
    </xf>
    <xf numFmtId="0" fontId="8" fillId="0" borderId="0" xfId="19" applyFont="1" applyAlignment="1">
      <alignment horizontal="right"/>
      <protection/>
    </xf>
    <xf numFmtId="164" fontId="8" fillId="0" borderId="0" xfId="19" applyNumberFormat="1" applyFont="1">
      <alignment/>
      <protection/>
    </xf>
    <xf numFmtId="0" fontId="15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3" fontId="20" fillId="3" borderId="1" xfId="0" applyNumberFormat="1" applyFont="1" applyFill="1" applyBorder="1" applyAlignment="1">
      <alignment vertical="top" wrapText="1"/>
    </xf>
    <xf numFmtId="3" fontId="8" fillId="0" borderId="0" xfId="0" applyNumberFormat="1" applyFont="1" applyAlignment="1">
      <alignment/>
    </xf>
    <xf numFmtId="0" fontId="2" fillId="2" borderId="2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vertical="top" wrapText="1"/>
    </xf>
    <xf numFmtId="0" fontId="8" fillId="3" borderId="18" xfId="0" applyFont="1" applyFill="1" applyBorder="1" applyAlignment="1">
      <alignment vertical="top" wrapText="1"/>
    </xf>
    <xf numFmtId="3" fontId="2" fillId="2" borderId="20" xfId="0" applyNumberFormat="1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3" fontId="20" fillId="3" borderId="10" xfId="0" applyNumberFormat="1" applyFont="1" applyFill="1" applyBorder="1" applyAlignment="1">
      <alignment vertical="top" wrapText="1"/>
    </xf>
    <xf numFmtId="3" fontId="8" fillId="3" borderId="18" xfId="0" applyNumberFormat="1" applyFont="1" applyFill="1" applyBorder="1" applyAlignment="1">
      <alignment vertical="top" wrapText="1"/>
    </xf>
    <xf numFmtId="0" fontId="8" fillId="4" borderId="4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0" xfId="0" applyFont="1" applyFill="1" applyBorder="1" applyAlignment="1">
      <alignment vertical="center"/>
    </xf>
    <xf numFmtId="0" fontId="8" fillId="4" borderId="40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64" fontId="11" fillId="4" borderId="47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41" fontId="4" fillId="0" borderId="23" xfId="0" applyNumberFormat="1" applyFont="1" applyBorder="1" applyAlignment="1">
      <alignment horizontal="right" vertical="center" wrapText="1"/>
    </xf>
    <xf numFmtId="41" fontId="4" fillId="0" borderId="1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41" fontId="4" fillId="0" borderId="20" xfId="0" applyNumberFormat="1" applyFont="1" applyBorder="1" applyAlignment="1">
      <alignment horizontal="right" vertical="center" wrapText="1"/>
    </xf>
    <xf numFmtId="41" fontId="4" fillId="0" borderId="12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vertical="center"/>
    </xf>
    <xf numFmtId="41" fontId="4" fillId="0" borderId="8" xfId="0" applyNumberFormat="1" applyFont="1" applyBorder="1" applyAlignment="1">
      <alignment horizontal="right" vertical="center" wrapText="1"/>
    </xf>
    <xf numFmtId="41" fontId="4" fillId="0" borderId="19" xfId="0" applyNumberFormat="1" applyFont="1" applyBorder="1" applyAlignment="1">
      <alignment horizontal="righ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0" fontId="4" fillId="0" borderId="43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4" fillId="0" borderId="43" xfId="0" applyFont="1" applyBorder="1" applyAlignment="1">
      <alignment horizontal="center"/>
    </xf>
    <xf numFmtId="0" fontId="4" fillId="0" borderId="2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41" fontId="4" fillId="0" borderId="18" xfId="0" applyNumberFormat="1" applyFont="1" applyBorder="1" applyAlignment="1">
      <alignment horizontal="right" wrapText="1"/>
    </xf>
    <xf numFmtId="41" fontId="4" fillId="0" borderId="6" xfId="0" applyNumberFormat="1" applyFont="1" applyBorder="1" applyAlignment="1">
      <alignment horizontal="right" wrapText="1"/>
    </xf>
    <xf numFmtId="41" fontId="4" fillId="0" borderId="44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164" fontId="0" fillId="0" borderId="18" xfId="15" applyNumberFormat="1" applyFont="1" applyBorder="1" applyAlignment="1">
      <alignment horizontal="right" vertical="center" wrapText="1"/>
    </xf>
    <xf numFmtId="164" fontId="0" fillId="0" borderId="19" xfId="15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9" fillId="0" borderId="0" xfId="19" applyFont="1" applyAlignment="1">
      <alignment horizontal="right"/>
      <protection/>
    </xf>
    <xf numFmtId="0" fontId="2" fillId="0" borderId="5" xfId="19" applyFont="1" applyBorder="1" applyAlignment="1">
      <alignment horizontal="center" vertical="center" wrapText="1"/>
      <protection/>
    </xf>
    <xf numFmtId="0" fontId="4" fillId="0" borderId="0" xfId="19" applyFont="1">
      <alignment/>
      <protection/>
    </xf>
    <xf numFmtId="0" fontId="2" fillId="0" borderId="10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15" applyNumberFormat="1" applyFont="1" applyBorder="1" applyAlignment="1">
      <alignment horizontal="right" vertical="center" wrapText="1"/>
    </xf>
    <xf numFmtId="164" fontId="0" fillId="0" borderId="12" xfId="15" applyNumberFormat="1" applyFont="1" applyBorder="1" applyAlignment="1">
      <alignment horizontal="right" vertical="center" wrapText="1"/>
    </xf>
    <xf numFmtId="0" fontId="2" fillId="0" borderId="52" xfId="19" applyFont="1" applyBorder="1">
      <alignment/>
      <protection/>
    </xf>
    <xf numFmtId="3" fontId="2" fillId="0" borderId="52" xfId="19" applyNumberFormat="1" applyFont="1" applyBorder="1" applyAlignment="1">
      <alignment horizontal="right"/>
      <protection/>
    </xf>
    <xf numFmtId="3" fontId="2" fillId="0" borderId="1" xfId="19" applyNumberFormat="1" applyFont="1" applyBorder="1" applyAlignment="1">
      <alignment horizontal="right"/>
      <protection/>
    </xf>
    <xf numFmtId="3" fontId="2" fillId="0" borderId="31" xfId="19" applyNumberFormat="1" applyFont="1" applyBorder="1" applyAlignment="1">
      <alignment horizontal="right"/>
      <protection/>
    </xf>
    <xf numFmtId="3" fontId="2" fillId="0" borderId="53" xfId="19" applyNumberFormat="1" applyFont="1" applyBorder="1" applyAlignment="1">
      <alignment horizontal="right"/>
      <protection/>
    </xf>
    <xf numFmtId="41" fontId="2" fillId="0" borderId="41" xfId="19" applyNumberFormat="1" applyFont="1" applyBorder="1" applyAlignment="1">
      <alignment horizontal="right" vertical="center" wrapText="1"/>
      <protection/>
    </xf>
    <xf numFmtId="164" fontId="4" fillId="0" borderId="0" xfId="19" applyNumberFormat="1" applyFont="1">
      <alignment/>
      <protection/>
    </xf>
    <xf numFmtId="0" fontId="4" fillId="0" borderId="9" xfId="19" applyFont="1" applyBorder="1" applyAlignment="1">
      <alignment horizontal="center"/>
      <protection/>
    </xf>
    <xf numFmtId="0" fontId="4" fillId="0" borderId="16" xfId="19" applyFont="1" applyBorder="1" applyAlignment="1">
      <alignment horizontal="center"/>
      <protection/>
    </xf>
    <xf numFmtId="3" fontId="4" fillId="0" borderId="52" xfId="19" applyNumberFormat="1" applyFont="1" applyBorder="1" applyAlignment="1">
      <alignment horizontal="right"/>
      <protection/>
    </xf>
    <xf numFmtId="164" fontId="4" fillId="0" borderId="1" xfId="19" applyNumberFormat="1" applyFont="1" applyBorder="1" applyAlignment="1">
      <alignment horizontal="right" vertical="center" wrapText="1"/>
      <protection/>
    </xf>
    <xf numFmtId="164" fontId="4" fillId="0" borderId="1" xfId="15" applyNumberFormat="1" applyFont="1" applyBorder="1" applyAlignment="1">
      <alignment horizontal="right" vertical="center" wrapText="1"/>
    </xf>
    <xf numFmtId="164" fontId="4" fillId="0" borderId="53" xfId="15" applyNumberFormat="1" applyFont="1" applyBorder="1" applyAlignment="1">
      <alignment horizontal="right" vertical="center" wrapText="1"/>
    </xf>
    <xf numFmtId="164" fontId="4" fillId="0" borderId="9" xfId="15" applyNumberFormat="1" applyFont="1" applyBorder="1" applyAlignment="1">
      <alignment horizontal="right" vertical="center" wrapText="1"/>
    </xf>
    <xf numFmtId="3" fontId="4" fillId="0" borderId="1" xfId="15" applyNumberFormat="1" applyFont="1" applyBorder="1" applyAlignment="1">
      <alignment horizontal="right" vertical="center" wrapText="1"/>
    </xf>
    <xf numFmtId="41" fontId="4" fillId="0" borderId="41" xfId="15" applyNumberFormat="1" applyFont="1" applyBorder="1" applyAlignment="1">
      <alignment horizontal="right" vertical="center" wrapText="1"/>
    </xf>
    <xf numFmtId="0" fontId="4" fillId="0" borderId="19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41" fontId="4" fillId="0" borderId="43" xfId="19" applyNumberFormat="1" applyFont="1" applyBorder="1" applyAlignment="1">
      <alignment horizontal="right"/>
      <protection/>
    </xf>
    <xf numFmtId="164" fontId="4" fillId="0" borderId="10" xfId="19" applyNumberFormat="1" applyFont="1" applyBorder="1" applyAlignment="1">
      <alignment horizontal="right" vertical="center" wrapText="1"/>
      <protection/>
    </xf>
    <xf numFmtId="164" fontId="4" fillId="0" borderId="51" xfId="15" applyNumberFormat="1" applyFont="1" applyBorder="1" applyAlignment="1">
      <alignment horizontal="right" vertical="center" wrapText="1"/>
    </xf>
    <xf numFmtId="164" fontId="4" fillId="0" borderId="54" xfId="15" applyNumberFormat="1" applyFont="1" applyBorder="1" applyAlignment="1">
      <alignment horizontal="right" vertical="center" wrapText="1"/>
    </xf>
    <xf numFmtId="164" fontId="4" fillId="0" borderId="27" xfId="15" applyNumberFormat="1" applyFont="1" applyBorder="1" applyAlignment="1">
      <alignment horizontal="right" vertical="center" wrapText="1"/>
    </xf>
    <xf numFmtId="164" fontId="4" fillId="0" borderId="18" xfId="15" applyNumberFormat="1" applyFont="1" applyBorder="1" applyAlignment="1">
      <alignment horizontal="right" vertical="center" wrapText="1"/>
    </xf>
    <xf numFmtId="164" fontId="4" fillId="0" borderId="0" xfId="15" applyNumberFormat="1" applyFont="1" applyBorder="1" applyAlignment="1">
      <alignment horizontal="right" vertical="center" wrapText="1"/>
    </xf>
    <xf numFmtId="164" fontId="4" fillId="0" borderId="20" xfId="15" applyNumberFormat="1" applyFont="1" applyBorder="1" applyAlignment="1">
      <alignment horizontal="right" vertical="center" wrapText="1"/>
    </xf>
    <xf numFmtId="3" fontId="4" fillId="0" borderId="18" xfId="15" applyNumberFormat="1" applyFont="1" applyBorder="1" applyAlignment="1">
      <alignment horizontal="right" vertical="center" wrapText="1"/>
    </xf>
    <xf numFmtId="41" fontId="4" fillId="0" borderId="44" xfId="15" applyNumberFormat="1" applyFont="1" applyBorder="1" applyAlignment="1">
      <alignment horizontal="right" vertical="center" wrapText="1"/>
    </xf>
    <xf numFmtId="0" fontId="2" fillId="0" borderId="55" xfId="19" applyFont="1" applyBorder="1">
      <alignment/>
      <protection/>
    </xf>
    <xf numFmtId="3" fontId="2" fillId="0" borderId="56" xfId="19" applyNumberFormat="1" applyFont="1" applyBorder="1" applyAlignment="1">
      <alignment horizontal="right" vertical="center" wrapText="1"/>
      <protection/>
    </xf>
    <xf numFmtId="3" fontId="2" fillId="0" borderId="5" xfId="19" applyNumberFormat="1" applyFont="1" applyBorder="1" applyAlignment="1">
      <alignment horizontal="right" vertical="center" wrapText="1"/>
      <protection/>
    </xf>
    <xf numFmtId="3" fontId="2" fillId="0" borderId="57" xfId="19" applyNumberFormat="1" applyFont="1" applyBorder="1" applyAlignment="1">
      <alignment horizontal="right" vertical="center" wrapText="1"/>
      <protection/>
    </xf>
    <xf numFmtId="3" fontId="2" fillId="0" borderId="58" xfId="19" applyNumberFormat="1" applyFont="1" applyBorder="1" applyAlignment="1">
      <alignment horizontal="right" vertical="center" wrapText="1"/>
      <protection/>
    </xf>
    <xf numFmtId="41" fontId="2" fillId="0" borderId="59" xfId="19" applyNumberFormat="1" applyFont="1" applyBorder="1" applyAlignment="1">
      <alignment horizontal="right" vertical="center" wrapText="1"/>
      <protection/>
    </xf>
    <xf numFmtId="3" fontId="4" fillId="0" borderId="53" xfId="19" applyNumberFormat="1" applyFont="1" applyBorder="1" applyAlignment="1">
      <alignment horizontal="right" vertical="center" wrapText="1"/>
      <protection/>
    </xf>
    <xf numFmtId="164" fontId="4" fillId="0" borderId="31" xfId="15" applyNumberFormat="1" applyFont="1" applyBorder="1" applyAlignment="1">
      <alignment horizontal="right" vertical="center" wrapText="1"/>
    </xf>
    <xf numFmtId="41" fontId="4" fillId="0" borderId="52" xfId="19" applyNumberFormat="1" applyFont="1" applyBorder="1" applyAlignment="1">
      <alignment horizontal="right" vertical="center" wrapText="1"/>
      <protection/>
    </xf>
    <xf numFmtId="41" fontId="4" fillId="0" borderId="53" xfId="19" applyNumberFormat="1" applyFont="1" applyBorder="1" applyAlignment="1">
      <alignment horizontal="right" vertical="center" wrapText="1"/>
      <protection/>
    </xf>
    <xf numFmtId="0" fontId="4" fillId="0" borderId="29" xfId="19" applyFont="1" applyBorder="1" applyAlignment="1">
      <alignment horizontal="center" vertical="top"/>
      <protection/>
    </xf>
    <xf numFmtId="0" fontId="4" fillId="0" borderId="34" xfId="19" applyFont="1" applyBorder="1" applyAlignment="1">
      <alignment horizontal="center"/>
      <protection/>
    </xf>
    <xf numFmtId="0" fontId="4" fillId="0" borderId="17" xfId="19" applyFont="1" applyBorder="1" applyAlignment="1">
      <alignment horizontal="center"/>
      <protection/>
    </xf>
    <xf numFmtId="41" fontId="4" fillId="0" borderId="37" xfId="19" applyNumberFormat="1" applyFont="1" applyBorder="1" applyAlignment="1">
      <alignment horizontal="right" vertical="center" wrapText="1"/>
      <protection/>
    </xf>
    <xf numFmtId="164" fontId="4" fillId="0" borderId="4" xfId="19" applyNumberFormat="1" applyFont="1" applyBorder="1" applyAlignment="1">
      <alignment horizontal="right" vertical="center" wrapText="1"/>
      <protection/>
    </xf>
    <xf numFmtId="41" fontId="4" fillId="0" borderId="38" xfId="19" applyNumberFormat="1" applyFont="1" applyBorder="1" applyAlignment="1">
      <alignment horizontal="right" vertical="center" wrapText="1"/>
      <protection/>
    </xf>
    <xf numFmtId="164" fontId="4" fillId="0" borderId="4" xfId="15" applyNumberFormat="1" applyFont="1" applyBorder="1" applyAlignment="1">
      <alignment horizontal="right" vertical="center" wrapText="1"/>
    </xf>
    <xf numFmtId="164" fontId="4" fillId="0" borderId="35" xfId="15" applyNumberFormat="1" applyFont="1" applyBorder="1" applyAlignment="1">
      <alignment horizontal="right" vertical="center" wrapText="1"/>
    </xf>
    <xf numFmtId="164" fontId="4" fillId="0" borderId="38" xfId="15" applyNumberFormat="1" applyFont="1" applyBorder="1" applyAlignment="1">
      <alignment horizontal="right" vertical="center" wrapText="1"/>
    </xf>
    <xf numFmtId="164" fontId="4" fillId="0" borderId="34" xfId="15" applyNumberFormat="1" applyFont="1" applyBorder="1" applyAlignment="1">
      <alignment horizontal="right" vertical="center" wrapText="1"/>
    </xf>
    <xf numFmtId="41" fontId="4" fillId="0" borderId="60" xfId="15" applyNumberFormat="1" applyFont="1" applyBorder="1" applyAlignment="1">
      <alignment horizontal="right" vertical="center" wrapText="1"/>
    </xf>
    <xf numFmtId="164" fontId="2" fillId="0" borderId="14" xfId="19" applyNumberFormat="1" applyFont="1" applyBorder="1" applyAlignment="1">
      <alignment horizontal="right" vertical="center" wrapText="1"/>
      <protection/>
    </xf>
    <xf numFmtId="164" fontId="2" fillId="0" borderId="3" xfId="19" applyNumberFormat="1" applyFont="1" applyBorder="1" applyAlignment="1">
      <alignment horizontal="right" vertical="center" wrapText="1"/>
      <protection/>
    </xf>
    <xf numFmtId="164" fontId="2" fillId="0" borderId="13" xfId="19" applyNumberFormat="1" applyFont="1" applyBorder="1" applyAlignment="1">
      <alignment horizontal="right" vertical="center" wrapText="1"/>
      <protection/>
    </xf>
    <xf numFmtId="164" fontId="2" fillId="0" borderId="61" xfId="19" applyNumberFormat="1" applyFont="1" applyBorder="1" applyAlignment="1">
      <alignment horizontal="right" vertical="center" wrapText="1"/>
      <protection/>
    </xf>
    <xf numFmtId="0" fontId="21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9" fontId="21" fillId="0" borderId="61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1" fillId="4" borderId="50" xfId="0" applyFont="1" applyFill="1" applyBorder="1" applyAlignment="1">
      <alignment horizont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19" applyFont="1" applyBorder="1" applyAlignment="1">
      <alignment horizontal="center" vertical="center" wrapText="1"/>
      <protection/>
    </xf>
    <xf numFmtId="0" fontId="1" fillId="0" borderId="24" xfId="19" applyFont="1" applyBorder="1" applyAlignment="1">
      <alignment horizontal="center" vertical="center" wrapText="1"/>
      <protection/>
    </xf>
    <xf numFmtId="0" fontId="1" fillId="0" borderId="13" xfId="19" applyFont="1" applyBorder="1" applyAlignment="1">
      <alignment horizontal="center" vertical="center" wrapText="1"/>
      <protection/>
    </xf>
    <xf numFmtId="0" fontId="1" fillId="0" borderId="40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center" vertical="center" wrapText="1"/>
      <protection/>
    </xf>
    <xf numFmtId="0" fontId="1" fillId="0" borderId="49" xfId="19" applyFont="1" applyBorder="1" applyAlignment="1">
      <alignment horizontal="center" vertical="center" wrapText="1"/>
      <protection/>
    </xf>
    <xf numFmtId="0" fontId="1" fillId="0" borderId="47" xfId="19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8" xfId="15" applyNumberFormat="1" applyFont="1" applyBorder="1" applyAlignment="1">
      <alignment horizontal="center" vertical="center" wrapText="1"/>
    </xf>
    <xf numFmtId="164" fontId="0" fillId="0" borderId="44" xfId="15" applyNumberFormat="1" applyFont="1" applyBorder="1" applyAlignment="1">
      <alignment horizontal="center" vertical="center" wrapText="1"/>
    </xf>
    <xf numFmtId="164" fontId="0" fillId="0" borderId="21" xfId="15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1" fontId="2" fillId="0" borderId="3" xfId="0" applyNumberFormat="1" applyFont="1" applyBorder="1" applyAlignment="1">
      <alignment horizontal="right" vertical="center" wrapText="1"/>
    </xf>
    <xf numFmtId="41" fontId="2" fillId="0" borderId="47" xfId="0" applyNumberFormat="1" applyFont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vertical="top" wrapText="1"/>
    </xf>
    <xf numFmtId="0" fontId="2" fillId="2" borderId="6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vertical="top" wrapText="1"/>
    </xf>
    <xf numFmtId="0" fontId="8" fillId="3" borderId="21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top"/>
      <protection/>
    </xf>
    <xf numFmtId="0" fontId="4" fillId="0" borderId="27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2" fillId="0" borderId="26" xfId="20" applyFont="1" applyBorder="1" applyAlignment="1">
      <alignment horizontal="left"/>
      <protection/>
    </xf>
    <xf numFmtId="41" fontId="2" fillId="0" borderId="61" xfId="15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5" borderId="50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165" fontId="0" fillId="0" borderId="19" xfId="0" applyNumberFormat="1" applyFont="1" applyBorder="1" applyAlignment="1">
      <alignment horizontal="right" vertical="center" wrapText="1"/>
    </xf>
    <xf numFmtId="0" fontId="2" fillId="5" borderId="1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165" fontId="2" fillId="5" borderId="13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3" fontId="4" fillId="0" borderId="41" xfId="0" applyNumberFormat="1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 wrapText="1"/>
    </xf>
    <xf numFmtId="3" fontId="2" fillId="5" borderId="13" xfId="0" applyNumberFormat="1" applyFont="1" applyFill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3" fontId="2" fillId="0" borderId="45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64" xfId="0" applyFont="1" applyBorder="1" applyAlignment="1">
      <alignment horizontal="center" vertical="center"/>
    </xf>
    <xf numFmtId="0" fontId="2" fillId="0" borderId="54" xfId="0" applyFont="1" applyBorder="1" applyAlignment="1">
      <alignment vertical="center" wrapText="1"/>
    </xf>
    <xf numFmtId="3" fontId="2" fillId="0" borderId="63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3" fontId="23" fillId="0" borderId="28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3" fontId="2" fillId="0" borderId="41" xfId="0" applyNumberFormat="1" applyFont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3" fontId="4" fillId="0" borderId="45" xfId="0" applyNumberFormat="1" applyFont="1" applyBorder="1" applyAlignment="1">
      <alignment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3" fontId="2" fillId="0" borderId="16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3" fontId="2" fillId="0" borderId="44" xfId="0" applyNumberFormat="1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3" fontId="11" fillId="0" borderId="1" xfId="17" applyNumberFormat="1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" fillId="0" borderId="16" xfId="20" applyFont="1" applyBorder="1" applyAlignment="1">
      <alignment horizontal="left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24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20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2" fillId="0" borderId="25" xfId="20" applyFont="1" applyBorder="1" applyAlignment="1">
      <alignment horizontal="center" vertical="center" wrapText="1"/>
      <protection/>
    </xf>
    <xf numFmtId="0" fontId="2" fillId="0" borderId="27" xfId="2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  <xf numFmtId="0" fontId="2" fillId="0" borderId="62" xfId="20" applyFont="1" applyBorder="1" applyAlignment="1">
      <alignment horizontal="center"/>
      <protection/>
    </xf>
    <xf numFmtId="0" fontId="2" fillId="0" borderId="5" xfId="20" applyFont="1" applyBorder="1" applyAlignment="1">
      <alignment horizontal="center"/>
      <protection/>
    </xf>
    <xf numFmtId="0" fontId="2" fillId="0" borderId="30" xfId="20" applyFont="1" applyBorder="1" applyAlignment="1">
      <alignment horizont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66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0" fontId="2" fillId="0" borderId="62" xfId="19" applyFont="1" applyBorder="1" applyAlignment="1">
      <alignment horizontal="center" vertical="center" wrapText="1"/>
      <protection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20" xfId="19" applyFont="1" applyBorder="1" applyAlignment="1">
      <alignment horizontal="center" vertical="center" wrapText="1"/>
      <protection/>
    </xf>
    <xf numFmtId="0" fontId="2" fillId="0" borderId="55" xfId="19" applyFont="1" applyBorder="1" applyAlignment="1">
      <alignment horizontal="center" vertical="center" wrapText="1"/>
      <protection/>
    </xf>
    <xf numFmtId="0" fontId="2" fillId="0" borderId="32" xfId="19" applyFont="1" applyBorder="1" applyAlignment="1">
      <alignment horizontal="center" vertical="center" wrapText="1"/>
      <protection/>
    </xf>
    <xf numFmtId="0" fontId="2" fillId="0" borderId="11" xfId="19" applyFont="1" applyBorder="1" applyAlignment="1">
      <alignment horizontal="center" vertical="center" wrapText="1"/>
      <protection/>
    </xf>
    <xf numFmtId="0" fontId="2" fillId="0" borderId="30" xfId="19" applyFont="1" applyBorder="1" applyAlignment="1">
      <alignment horizontal="center" vertical="center" wrapText="1"/>
      <protection/>
    </xf>
    <xf numFmtId="0" fontId="2" fillId="0" borderId="16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0" fontId="2" fillId="0" borderId="7" xfId="19" applyFont="1" applyBorder="1" applyAlignment="1">
      <alignment horizontal="center" vertical="center" wrapText="1"/>
      <protection/>
    </xf>
    <xf numFmtId="0" fontId="2" fillId="0" borderId="8" xfId="19" applyFont="1" applyBorder="1" applyAlignment="1">
      <alignment horizontal="center" vertical="center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0" fontId="2" fillId="0" borderId="18" xfId="19" applyFont="1" applyBorder="1" applyAlignment="1">
      <alignment horizontal="center" vertical="center" wrapText="1"/>
      <protection/>
    </xf>
    <xf numFmtId="0" fontId="2" fillId="0" borderId="67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 wrapText="1"/>
      <protection/>
    </xf>
    <xf numFmtId="0" fontId="2" fillId="0" borderId="68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top" wrapText="1"/>
      <protection/>
    </xf>
    <xf numFmtId="0" fontId="2" fillId="0" borderId="52" xfId="19" applyFont="1" applyBorder="1" applyAlignment="1">
      <alignment horizontal="center"/>
      <protection/>
    </xf>
    <xf numFmtId="0" fontId="2" fillId="0" borderId="4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4" fillId="0" borderId="19" xfId="19" applyFont="1" applyBorder="1" applyAlignment="1">
      <alignment horizontal="center"/>
      <protection/>
    </xf>
    <xf numFmtId="0" fontId="2" fillId="0" borderId="22" xfId="19" applyFont="1" applyBorder="1" applyAlignment="1">
      <alignment horizontal="center" vertical="center" wrapText="1"/>
      <protection/>
    </xf>
    <xf numFmtId="0" fontId="2" fillId="0" borderId="19" xfId="19" applyFont="1" applyBorder="1" applyAlignment="1">
      <alignment horizontal="center" vertical="center" wrapText="1"/>
      <protection/>
    </xf>
    <xf numFmtId="0" fontId="2" fillId="0" borderId="39" xfId="19" applyFont="1" applyBorder="1" applyAlignment="1">
      <alignment horizontal="center" vertical="center" wrapText="1"/>
      <protection/>
    </xf>
    <xf numFmtId="0" fontId="2" fillId="0" borderId="51" xfId="19" applyFont="1" applyBorder="1" applyAlignment="1">
      <alignment horizontal="center" vertical="center" wrapText="1"/>
      <protection/>
    </xf>
    <xf numFmtId="0" fontId="2" fillId="0" borderId="10" xfId="19" applyFont="1" applyBorder="1" applyAlignment="1">
      <alignment horizontal="center" vertical="center" wrapText="1"/>
      <protection/>
    </xf>
    <xf numFmtId="0" fontId="2" fillId="0" borderId="3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top"/>
      <protection/>
    </xf>
    <xf numFmtId="0" fontId="4" fillId="0" borderId="8" xfId="19" applyFont="1" applyBorder="1" applyAlignment="1">
      <alignment horizontal="center" vertical="top"/>
      <protection/>
    </xf>
    <xf numFmtId="0" fontId="2" fillId="0" borderId="58" xfId="19" applyFont="1" applyBorder="1" applyAlignment="1">
      <alignment horizontal="center"/>
      <protection/>
    </xf>
    <xf numFmtId="0" fontId="2" fillId="0" borderId="59" xfId="19" applyFont="1" applyBorder="1" applyAlignment="1">
      <alignment horizontal="center"/>
      <protection/>
    </xf>
    <xf numFmtId="0" fontId="4" fillId="0" borderId="28" xfId="19" applyFont="1" applyBorder="1" applyAlignment="1">
      <alignment horizontal="center"/>
      <protection/>
    </xf>
    <xf numFmtId="0" fontId="2" fillId="0" borderId="14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6" xfId="19" applyFont="1" applyBorder="1" applyAlignment="1">
      <alignment horizontal="center" vertical="center"/>
      <protection/>
    </xf>
    <xf numFmtId="0" fontId="2" fillId="0" borderId="13" xfId="19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4" fillId="3" borderId="1" xfId="15" applyNumberFormat="1" applyFont="1" applyFill="1" applyBorder="1" applyAlignment="1">
      <alignment horizontal="right" vertical="center" wrapText="1"/>
    </xf>
    <xf numFmtId="164" fontId="4" fillId="3" borderId="16" xfId="15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5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  <xf numFmtId="164" fontId="4" fillId="3" borderId="16" xfId="15" applyNumberFormat="1" applyFont="1" applyFill="1" applyBorder="1" applyAlignment="1">
      <alignment horizontal="right" vertical="center" wrapText="1"/>
    </xf>
    <xf numFmtId="164" fontId="4" fillId="3" borderId="10" xfId="15" applyNumberFormat="1" applyFont="1" applyFill="1" applyBorder="1" applyAlignment="1">
      <alignment horizontal="right" vertical="center" wrapText="1"/>
    </xf>
    <xf numFmtId="164" fontId="4" fillId="3" borderId="2" xfId="15" applyNumberFormat="1" applyFont="1" applyFill="1" applyBorder="1" applyAlignment="1">
      <alignment horizontal="right" vertical="center" wrapText="1"/>
    </xf>
    <xf numFmtId="164" fontId="4" fillId="3" borderId="12" xfId="15" applyNumberFormat="1" applyFont="1" applyFill="1" applyBorder="1" applyAlignment="1">
      <alignment horizontal="right" vertical="center" wrapText="1"/>
    </xf>
    <xf numFmtId="164" fontId="4" fillId="3" borderId="15" xfId="15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4" fillId="3" borderId="1" xfId="15" applyNumberFormat="1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right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64" fontId="4" fillId="3" borderId="21" xfId="15" applyNumberFormat="1" applyFont="1" applyFill="1" applyBorder="1" applyAlignment="1">
      <alignment horizontal="right" vertical="center" wrapText="1"/>
    </xf>
    <xf numFmtId="164" fontId="4" fillId="3" borderId="73" xfId="15" applyNumberFormat="1" applyFont="1" applyFill="1" applyBorder="1" applyAlignment="1">
      <alignment horizontal="right" vertical="center" wrapText="1"/>
    </xf>
    <xf numFmtId="164" fontId="4" fillId="3" borderId="45" xfId="15" applyNumberFormat="1" applyFont="1" applyFill="1" applyBorder="1" applyAlignment="1">
      <alignment horizontal="right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4" fillId="3" borderId="18" xfId="15" applyNumberFormat="1" applyFont="1" applyFill="1" applyBorder="1" applyAlignment="1">
      <alignment horizontal="right" vertical="center" wrapText="1"/>
    </xf>
    <xf numFmtId="3" fontId="4" fillId="3" borderId="10" xfId="15" applyNumberFormat="1" applyFont="1" applyFill="1" applyBorder="1" applyAlignment="1">
      <alignment horizontal="right" vertical="center" wrapText="1"/>
    </xf>
    <xf numFmtId="164" fontId="4" fillId="3" borderId="44" xfId="15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58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wrapText="1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4" fillId="4" borderId="6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Normalny_05.11.08(plan-2006)" xfId="17"/>
    <cellStyle name="Normalny_Informacja o wykonaniu budżetu za 9 m-cy" xfId="18"/>
    <cellStyle name="Normalny_Małgosia - Projekt budżetu na 2005 r. - TABELE" xfId="19"/>
    <cellStyle name="Normalny_Sprawozdanie I półrocze 2004" xfId="20"/>
    <cellStyle name="Normalny_Wieloletni 19-12-01 (1)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56"/>
  <sheetViews>
    <sheetView showGridLines="0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9.140625" style="2" customWidth="1"/>
    <col min="2" max="3" width="8.8515625" style="2" customWidth="1"/>
    <col min="4" max="4" width="37.57421875" style="2" customWidth="1"/>
    <col min="5" max="5" width="18.57421875" style="58" customWidth="1"/>
    <col min="6" max="6" width="23.8515625" style="2" customWidth="1"/>
    <col min="7" max="16384" width="9.140625" style="2" customWidth="1"/>
  </cols>
  <sheetData>
    <row r="1" spans="1:6" ht="51">
      <c r="A1" s="55"/>
      <c r="B1" s="55"/>
      <c r="C1" s="55"/>
      <c r="D1" s="55" t="s">
        <v>28</v>
      </c>
      <c r="E1" s="56"/>
      <c r="F1" s="57" t="s">
        <v>359</v>
      </c>
    </row>
    <row r="2" spans="1:6" ht="12" customHeight="1">
      <c r="A2" s="110"/>
      <c r="B2" s="110"/>
      <c r="C2" s="110"/>
      <c r="D2" s="110"/>
      <c r="E2" s="111"/>
      <c r="F2" s="110"/>
    </row>
    <row r="3" spans="1:6" ht="31.5" customHeight="1">
      <c r="A3" s="614" t="s">
        <v>0</v>
      </c>
      <c r="B3" s="614"/>
      <c r="C3" s="614"/>
      <c r="D3" s="614"/>
      <c r="E3" s="614"/>
      <c r="F3" s="614"/>
    </row>
    <row r="4" spans="1:6" ht="15.75" thickBot="1">
      <c r="A4" s="165"/>
      <c r="B4" s="165"/>
      <c r="C4" s="165"/>
      <c r="D4" s="165"/>
      <c r="E4" s="165"/>
      <c r="F4" s="166" t="s">
        <v>302</v>
      </c>
    </row>
    <row r="5" spans="1:6" ht="33.75" customHeight="1" thickBot="1">
      <c r="A5" s="18" t="s">
        <v>1</v>
      </c>
      <c r="B5" s="112" t="s">
        <v>2</v>
      </c>
      <c r="C5" s="112" t="s">
        <v>3</v>
      </c>
      <c r="D5" s="112" t="s">
        <v>4</v>
      </c>
      <c r="E5" s="113" t="s">
        <v>5</v>
      </c>
      <c r="F5" s="114" t="s">
        <v>6</v>
      </c>
    </row>
    <row r="6" spans="1:6" s="70" customFormat="1" ht="12" thickBot="1">
      <c r="A6" s="100">
        <v>1</v>
      </c>
      <c r="B6" s="101">
        <v>2</v>
      </c>
      <c r="C6" s="101">
        <v>3</v>
      </c>
      <c r="D6" s="101">
        <v>4</v>
      </c>
      <c r="E6" s="102">
        <v>5</v>
      </c>
      <c r="F6" s="103">
        <v>6</v>
      </c>
    </row>
    <row r="7" spans="1:6" ht="25.5" customHeight="1">
      <c r="A7" s="288">
        <v>600</v>
      </c>
      <c r="B7" s="79"/>
      <c r="C7" s="15"/>
      <c r="D7" s="9" t="s">
        <v>22</v>
      </c>
      <c r="E7" s="80">
        <f>SUM(E8)</f>
        <v>0</v>
      </c>
      <c r="F7" s="81">
        <f>SUM(F8)</f>
        <v>35234</v>
      </c>
    </row>
    <row r="8" spans="1:6" ht="20.25" customHeight="1">
      <c r="A8" s="615"/>
      <c r="B8" s="293">
        <v>60016</v>
      </c>
      <c r="C8" s="15"/>
      <c r="D8" s="300" t="s">
        <v>23</v>
      </c>
      <c r="E8" s="51">
        <f>SUM(E9)</f>
        <v>0</v>
      </c>
      <c r="F8" s="52">
        <f>SUM(F9:F10)</f>
        <v>35234</v>
      </c>
    </row>
    <row r="9" spans="1:6" ht="51">
      <c r="A9" s="615"/>
      <c r="B9" s="284"/>
      <c r="C9" s="494" t="s">
        <v>267</v>
      </c>
      <c r="D9" s="3" t="s">
        <v>268</v>
      </c>
      <c r="E9" s="278">
        <v>0</v>
      </c>
      <c r="F9" s="279">
        <v>35000</v>
      </c>
    </row>
    <row r="10" spans="1:6" ht="26.25" customHeight="1">
      <c r="A10" s="50"/>
      <c r="B10" s="284"/>
      <c r="C10" s="85" t="s">
        <v>274</v>
      </c>
      <c r="D10" s="236" t="s">
        <v>276</v>
      </c>
      <c r="E10" s="86">
        <v>0</v>
      </c>
      <c r="F10" s="87">
        <v>234</v>
      </c>
    </row>
    <row r="11" spans="1:6" ht="24.75" customHeight="1">
      <c r="A11" s="289">
        <v>750</v>
      </c>
      <c r="B11" s="69"/>
      <c r="C11" s="59"/>
      <c r="D11" s="83" t="s">
        <v>9</v>
      </c>
      <c r="E11" s="84">
        <f>SUM(E12)</f>
        <v>0</v>
      </c>
      <c r="F11" s="104">
        <f>SUM(F12)</f>
        <v>168830</v>
      </c>
    </row>
    <row r="12" spans="1:6" ht="25.5" customHeight="1">
      <c r="A12" s="616"/>
      <c r="B12" s="293">
        <v>75075</v>
      </c>
      <c r="C12" s="59"/>
      <c r="D12" s="60" t="s">
        <v>269</v>
      </c>
      <c r="E12" s="61">
        <f>SUM(E13)</f>
        <v>0</v>
      </c>
      <c r="F12" s="62">
        <f>SUM(F13)</f>
        <v>168830</v>
      </c>
    </row>
    <row r="13" spans="1:6" ht="54.75" customHeight="1">
      <c r="A13" s="617"/>
      <c r="B13" s="79"/>
      <c r="C13" s="12" t="s">
        <v>270</v>
      </c>
      <c r="D13" s="3" t="s">
        <v>271</v>
      </c>
      <c r="E13" s="61">
        <v>0</v>
      </c>
      <c r="F13" s="62">
        <v>168830</v>
      </c>
    </row>
    <row r="14" spans="1:6" ht="66.75" customHeight="1">
      <c r="A14" s="289">
        <v>756</v>
      </c>
      <c r="B14" s="89"/>
      <c r="C14" s="59"/>
      <c r="D14" s="83" t="s">
        <v>24</v>
      </c>
      <c r="E14" s="84">
        <f>SUM(E15+E18)</f>
        <v>0</v>
      </c>
      <c r="F14" s="104">
        <f>SUM(F15+F18)</f>
        <v>40994</v>
      </c>
    </row>
    <row r="15" spans="1:7" s="63" customFormat="1" ht="60.75" customHeight="1">
      <c r="A15" s="620"/>
      <c r="B15" s="295" t="s">
        <v>303</v>
      </c>
      <c r="C15" s="12"/>
      <c r="D15" s="13" t="s">
        <v>30</v>
      </c>
      <c r="E15" s="64">
        <f>SUM(E16:E17)</f>
        <v>0</v>
      </c>
      <c r="F15" s="65">
        <f>SUM(F16:F17)</f>
        <v>16994</v>
      </c>
      <c r="G15" s="607"/>
    </row>
    <row r="16" spans="1:7" s="63" customFormat="1" ht="25.5">
      <c r="A16" s="620"/>
      <c r="B16" s="618"/>
      <c r="C16" s="12" t="s">
        <v>273</v>
      </c>
      <c r="D16" s="236" t="s">
        <v>275</v>
      </c>
      <c r="E16" s="64">
        <v>0</v>
      </c>
      <c r="F16" s="65">
        <v>16700</v>
      </c>
      <c r="G16" s="607"/>
    </row>
    <row r="17" spans="1:7" s="63" customFormat="1" ht="25.5" customHeight="1">
      <c r="A17" s="620"/>
      <c r="B17" s="619"/>
      <c r="C17" s="12" t="s">
        <v>274</v>
      </c>
      <c r="D17" s="236" t="s">
        <v>276</v>
      </c>
      <c r="E17" s="64">
        <v>0</v>
      </c>
      <c r="F17" s="65">
        <v>294</v>
      </c>
      <c r="G17" s="607"/>
    </row>
    <row r="18" spans="1:7" s="63" customFormat="1" ht="38.25">
      <c r="A18" s="620"/>
      <c r="B18" s="293">
        <v>75618</v>
      </c>
      <c r="C18" s="12"/>
      <c r="D18" s="237" t="s">
        <v>272</v>
      </c>
      <c r="E18" s="64">
        <f>SUM(E19)</f>
        <v>0</v>
      </c>
      <c r="F18" s="65">
        <f>SUM(F19)</f>
        <v>24000</v>
      </c>
      <c r="G18" s="607"/>
    </row>
    <row r="19" spans="1:7" s="63" customFormat="1" ht="25.5">
      <c r="A19" s="620"/>
      <c r="B19" s="294"/>
      <c r="C19" s="12" t="s">
        <v>277</v>
      </c>
      <c r="D19" s="236" t="s">
        <v>278</v>
      </c>
      <c r="E19" s="64">
        <v>0</v>
      </c>
      <c r="F19" s="65">
        <v>24000</v>
      </c>
      <c r="G19" s="68"/>
    </row>
    <row r="20" spans="1:6" s="63" customFormat="1" ht="25.5" customHeight="1">
      <c r="A20" s="290">
        <v>758</v>
      </c>
      <c r="B20" s="285"/>
      <c r="C20" s="12"/>
      <c r="D20" s="90" t="s">
        <v>10</v>
      </c>
      <c r="E20" s="91">
        <f>SUM(E21)</f>
        <v>0</v>
      </c>
      <c r="F20" s="105">
        <f>SUM(F21)</f>
        <v>347467</v>
      </c>
    </row>
    <row r="21" spans="1:6" s="63" customFormat="1" ht="30.75" customHeight="1">
      <c r="A21" s="603"/>
      <c r="B21" s="293">
        <v>75801</v>
      </c>
      <c r="C21" s="12"/>
      <c r="D21" s="13" t="s">
        <v>35</v>
      </c>
      <c r="E21" s="64">
        <f>SUM(E22)</f>
        <v>0</v>
      </c>
      <c r="F21" s="65">
        <f>SUM(F22)</f>
        <v>347467</v>
      </c>
    </row>
    <row r="22" spans="1:6" s="63" customFormat="1" ht="22.5" customHeight="1">
      <c r="A22" s="611"/>
      <c r="B22" s="283"/>
      <c r="C22" s="12" t="s">
        <v>279</v>
      </c>
      <c r="D22" s="13" t="s">
        <v>280</v>
      </c>
      <c r="E22" s="64">
        <v>0</v>
      </c>
      <c r="F22" s="65">
        <v>347467</v>
      </c>
    </row>
    <row r="23" spans="1:6" ht="21" customHeight="1">
      <c r="A23" s="289">
        <v>801</v>
      </c>
      <c r="B23" s="285"/>
      <c r="C23" s="92"/>
      <c r="D23" s="88" t="s">
        <v>14</v>
      </c>
      <c r="E23" s="93">
        <f>SUM(E24+E29+E31)</f>
        <v>0</v>
      </c>
      <c r="F23" s="106">
        <f>SUM(F24+F29+F31)</f>
        <v>69054</v>
      </c>
    </row>
    <row r="24" spans="1:6" s="63" customFormat="1" ht="24.75" customHeight="1">
      <c r="A24" s="242"/>
      <c r="B24" s="293">
        <v>80101</v>
      </c>
      <c r="C24" s="12"/>
      <c r="D24" s="13" t="s">
        <v>25</v>
      </c>
      <c r="E24" s="64">
        <f>SUM(E25:E27)</f>
        <v>0</v>
      </c>
      <c r="F24" s="65">
        <f>SUM(F25:F27)</f>
        <v>43244</v>
      </c>
    </row>
    <row r="25" spans="1:6" s="63" customFormat="1" ht="76.5">
      <c r="A25" s="241"/>
      <c r="B25" s="608"/>
      <c r="C25" s="12" t="s">
        <v>281</v>
      </c>
      <c r="D25" s="13" t="s">
        <v>283</v>
      </c>
      <c r="E25" s="64">
        <v>0</v>
      </c>
      <c r="F25" s="65">
        <v>25023</v>
      </c>
    </row>
    <row r="26" spans="1:6" s="63" customFormat="1" ht="25.5">
      <c r="A26" s="241"/>
      <c r="B26" s="609"/>
      <c r="C26" s="395" t="s">
        <v>326</v>
      </c>
      <c r="D26" s="396" t="s">
        <v>327</v>
      </c>
      <c r="E26" s="397">
        <v>0</v>
      </c>
      <c r="F26" s="398">
        <v>9233</v>
      </c>
    </row>
    <row r="27" spans="1:6" ht="53.25" customHeight="1" thickBot="1">
      <c r="A27" s="248"/>
      <c r="B27" s="610"/>
      <c r="C27" s="249" t="s">
        <v>282</v>
      </c>
      <c r="D27" s="250" t="s">
        <v>271</v>
      </c>
      <c r="E27" s="251">
        <v>0</v>
      </c>
      <c r="F27" s="252">
        <v>8988</v>
      </c>
    </row>
    <row r="28" spans="1:6" s="70" customFormat="1" ht="12" thickBot="1">
      <c r="A28" s="100">
        <v>1</v>
      </c>
      <c r="B28" s="101">
        <v>2</v>
      </c>
      <c r="C28" s="101">
        <v>3</v>
      </c>
      <c r="D28" s="101">
        <v>4</v>
      </c>
      <c r="E28" s="102">
        <v>5</v>
      </c>
      <c r="F28" s="103">
        <v>6</v>
      </c>
    </row>
    <row r="29" spans="1:6" s="63" customFormat="1" ht="24.75" customHeight="1">
      <c r="A29" s="50">
        <v>801</v>
      </c>
      <c r="B29" s="296">
        <v>80104</v>
      </c>
      <c r="C29" s="244"/>
      <c r="D29" s="237" t="s">
        <v>284</v>
      </c>
      <c r="E29" s="245">
        <f>SUM(E30)</f>
        <v>0</v>
      </c>
      <c r="F29" s="246">
        <f>SUM(F30)</f>
        <v>1810</v>
      </c>
    </row>
    <row r="30" spans="1:6" s="63" customFormat="1" ht="76.5">
      <c r="A30" s="241"/>
      <c r="B30" s="283"/>
      <c r="C30" s="12" t="s">
        <v>281</v>
      </c>
      <c r="D30" s="13" t="s">
        <v>283</v>
      </c>
      <c r="E30" s="64">
        <v>0</v>
      </c>
      <c r="F30" s="65">
        <v>1810</v>
      </c>
    </row>
    <row r="31" spans="1:6" s="63" customFormat="1" ht="20.25" customHeight="1">
      <c r="A31" s="242"/>
      <c r="B31" s="293">
        <v>80110</v>
      </c>
      <c r="C31" s="12"/>
      <c r="D31" s="13" t="s">
        <v>32</v>
      </c>
      <c r="E31" s="64">
        <f>SUM(E32:E33)</f>
        <v>0</v>
      </c>
      <c r="F31" s="238">
        <f>SUM(F32:F33)</f>
        <v>24000</v>
      </c>
    </row>
    <row r="32" spans="1:6" s="63" customFormat="1" ht="76.5">
      <c r="A32" s="241"/>
      <c r="B32" s="284"/>
      <c r="C32" s="12" t="s">
        <v>281</v>
      </c>
      <c r="D32" s="13" t="s">
        <v>283</v>
      </c>
      <c r="E32" s="64">
        <v>0</v>
      </c>
      <c r="F32" s="65">
        <v>18000</v>
      </c>
    </row>
    <row r="33" spans="1:6" s="63" customFormat="1" ht="63.75">
      <c r="A33" s="243"/>
      <c r="B33" s="283"/>
      <c r="C33" s="12" t="s">
        <v>282</v>
      </c>
      <c r="D33" s="3" t="s">
        <v>271</v>
      </c>
      <c r="E33" s="64">
        <v>0</v>
      </c>
      <c r="F33" s="65">
        <v>6000</v>
      </c>
    </row>
    <row r="34" spans="1:6" ht="23.25" customHeight="1">
      <c r="A34" s="289">
        <v>851</v>
      </c>
      <c r="B34" s="285"/>
      <c r="C34" s="92"/>
      <c r="D34" s="88" t="s">
        <v>15</v>
      </c>
      <c r="E34" s="93">
        <f>SUM(E35)</f>
        <v>0</v>
      </c>
      <c r="F34" s="106">
        <f>SUM(F35)</f>
        <v>200</v>
      </c>
    </row>
    <row r="35" spans="1:6" s="63" customFormat="1" ht="21.75" customHeight="1">
      <c r="A35" s="616"/>
      <c r="B35" s="293">
        <v>85195</v>
      </c>
      <c r="C35" s="12"/>
      <c r="D35" s="13" t="s">
        <v>7</v>
      </c>
      <c r="E35" s="64">
        <f>SUM(E36)</f>
        <v>0</v>
      </c>
      <c r="F35" s="65">
        <f>SUM(F36)</f>
        <v>200</v>
      </c>
    </row>
    <row r="36" spans="1:6" ht="51">
      <c r="A36" s="611"/>
      <c r="B36" s="283"/>
      <c r="C36" s="12" t="s">
        <v>304</v>
      </c>
      <c r="D36" s="236" t="s">
        <v>305</v>
      </c>
      <c r="E36" s="61">
        <v>0</v>
      </c>
      <c r="F36" s="62">
        <v>200</v>
      </c>
    </row>
    <row r="37" spans="1:6" ht="26.25" customHeight="1">
      <c r="A37" s="289">
        <v>852</v>
      </c>
      <c r="B37" s="285"/>
      <c r="C37" s="92"/>
      <c r="D37" s="88" t="s">
        <v>16</v>
      </c>
      <c r="E37" s="93">
        <f>SUM(E38+E40)</f>
        <v>0</v>
      </c>
      <c r="F37" s="106">
        <f>SUM(F38+F40)</f>
        <v>7579</v>
      </c>
    </row>
    <row r="38" spans="1:6" s="63" customFormat="1" ht="24" customHeight="1">
      <c r="A38" s="616"/>
      <c r="B38" s="293">
        <v>85215</v>
      </c>
      <c r="C38" s="12"/>
      <c r="D38" s="13" t="s">
        <v>285</v>
      </c>
      <c r="E38" s="64">
        <f>SUM(E39)</f>
        <v>0</v>
      </c>
      <c r="F38" s="238">
        <f>SUM(F39)</f>
        <v>79</v>
      </c>
    </row>
    <row r="39" spans="1:6" s="63" customFormat="1" ht="26.25" customHeight="1">
      <c r="A39" s="612"/>
      <c r="B39" s="294"/>
      <c r="C39" s="12" t="s">
        <v>274</v>
      </c>
      <c r="D39" s="236" t="s">
        <v>276</v>
      </c>
      <c r="E39" s="64">
        <v>0</v>
      </c>
      <c r="F39" s="65">
        <v>79</v>
      </c>
    </row>
    <row r="40" spans="1:6" s="63" customFormat="1" ht="26.25" customHeight="1">
      <c r="A40" s="239"/>
      <c r="B40" s="307">
        <v>85295</v>
      </c>
      <c r="C40" s="12"/>
      <c r="D40" s="236" t="s">
        <v>7</v>
      </c>
      <c r="E40" s="64">
        <f>SUM(E41)</f>
        <v>0</v>
      </c>
      <c r="F40" s="238">
        <f>SUM(F41)</f>
        <v>7500</v>
      </c>
    </row>
    <row r="41" spans="1:6" s="63" customFormat="1" ht="51">
      <c r="A41" s="239"/>
      <c r="B41" s="294"/>
      <c r="C41" s="12" t="s">
        <v>304</v>
      </c>
      <c r="D41" s="236" t="s">
        <v>305</v>
      </c>
      <c r="E41" s="64">
        <v>0</v>
      </c>
      <c r="F41" s="65">
        <v>7500</v>
      </c>
    </row>
    <row r="42" spans="1:6" s="1" customFormat="1" ht="31.5" customHeight="1">
      <c r="A42" s="291">
        <v>900</v>
      </c>
      <c r="B42" s="69"/>
      <c r="C42" s="82"/>
      <c r="D42" s="83" t="s">
        <v>11</v>
      </c>
      <c r="E42" s="94">
        <f>SUM(E43+E46+E49)</f>
        <v>150000</v>
      </c>
      <c r="F42" s="107">
        <f>SUM(F43+F46+F49)</f>
        <v>529376</v>
      </c>
    </row>
    <row r="43" spans="1:6" s="63" customFormat="1" ht="21.75" customHeight="1">
      <c r="A43" s="620"/>
      <c r="B43" s="293">
        <v>90001</v>
      </c>
      <c r="C43" s="12"/>
      <c r="D43" s="13" t="s">
        <v>13</v>
      </c>
      <c r="E43" s="64">
        <f>SUM(E44:E45)</f>
        <v>150000</v>
      </c>
      <c r="F43" s="65">
        <f>SUM(F44:F45)</f>
        <v>40999</v>
      </c>
    </row>
    <row r="44" spans="1:6" ht="25.5">
      <c r="A44" s="620"/>
      <c r="B44" s="297"/>
      <c r="C44" s="12" t="s">
        <v>286</v>
      </c>
      <c r="D44" s="3" t="s">
        <v>287</v>
      </c>
      <c r="E44" s="61">
        <v>0</v>
      </c>
      <c r="F44" s="62">
        <v>40999</v>
      </c>
    </row>
    <row r="45" spans="1:6" ht="63.75">
      <c r="A45" s="620"/>
      <c r="B45" s="294"/>
      <c r="C45" s="12" t="s">
        <v>288</v>
      </c>
      <c r="D45" s="3" t="s">
        <v>289</v>
      </c>
      <c r="E45" s="61">
        <v>150000</v>
      </c>
      <c r="F45" s="62">
        <v>0</v>
      </c>
    </row>
    <row r="46" spans="1:6" s="63" customFormat="1" ht="21.75" customHeight="1">
      <c r="A46" s="620"/>
      <c r="B46" s="293">
        <v>90002</v>
      </c>
      <c r="C46" s="8"/>
      <c r="D46" s="13" t="s">
        <v>33</v>
      </c>
      <c r="E46" s="64">
        <f>SUM(E47:E48)</f>
        <v>0</v>
      </c>
      <c r="F46" s="65">
        <f>SUM(F47:F48)</f>
        <v>33217</v>
      </c>
    </row>
    <row r="47" spans="1:6" s="63" customFormat="1" ht="20.25" customHeight="1">
      <c r="A47" s="620"/>
      <c r="B47" s="284"/>
      <c r="C47" s="12" t="s">
        <v>274</v>
      </c>
      <c r="D47" s="236" t="s">
        <v>276</v>
      </c>
      <c r="E47" s="64">
        <v>0</v>
      </c>
      <c r="F47" s="65">
        <v>28217</v>
      </c>
    </row>
    <row r="48" spans="1:6" s="63" customFormat="1" ht="38.25">
      <c r="A48" s="620"/>
      <c r="B48" s="283"/>
      <c r="C48" s="12" t="s">
        <v>352</v>
      </c>
      <c r="D48" s="236" t="s">
        <v>353</v>
      </c>
      <c r="E48" s="64">
        <v>0</v>
      </c>
      <c r="F48" s="65">
        <v>5000</v>
      </c>
    </row>
    <row r="49" spans="1:6" s="63" customFormat="1" ht="21.75" customHeight="1">
      <c r="A49" s="620"/>
      <c r="B49" s="293">
        <v>90095</v>
      </c>
      <c r="C49" s="8"/>
      <c r="D49" s="13" t="s">
        <v>7</v>
      </c>
      <c r="E49" s="64">
        <f>SUM(E50:E52)</f>
        <v>0</v>
      </c>
      <c r="F49" s="65">
        <f>SUM(F50:F52)</f>
        <v>455160</v>
      </c>
    </row>
    <row r="50" spans="1:6" s="63" customFormat="1" ht="25.5">
      <c r="A50" s="620"/>
      <c r="B50" s="284"/>
      <c r="C50" s="8" t="s">
        <v>354</v>
      </c>
      <c r="D50" s="240" t="s">
        <v>355</v>
      </c>
      <c r="E50" s="64">
        <v>0</v>
      </c>
      <c r="F50" s="65">
        <v>254590</v>
      </c>
    </row>
    <row r="51" spans="1:6" s="63" customFormat="1" ht="26.25" customHeight="1">
      <c r="A51" s="620"/>
      <c r="B51" s="609"/>
      <c r="C51" s="8" t="s">
        <v>27</v>
      </c>
      <c r="D51" s="240" t="s">
        <v>290</v>
      </c>
      <c r="E51" s="64">
        <v>0</v>
      </c>
      <c r="F51" s="65">
        <v>3570</v>
      </c>
    </row>
    <row r="52" spans="1:6" s="63" customFormat="1" ht="25.5">
      <c r="A52" s="616"/>
      <c r="B52" s="608"/>
      <c r="C52" s="12" t="s">
        <v>286</v>
      </c>
      <c r="D52" s="3" t="s">
        <v>287</v>
      </c>
      <c r="E52" s="64">
        <v>0</v>
      </c>
      <c r="F52" s="65">
        <v>197000</v>
      </c>
    </row>
    <row r="53" spans="1:6" s="63" customFormat="1" ht="30" customHeight="1">
      <c r="A53" s="292">
        <v>921</v>
      </c>
      <c r="B53" s="286"/>
      <c r="C53" s="95"/>
      <c r="D53" s="96" t="s">
        <v>17</v>
      </c>
      <c r="E53" s="97">
        <f>SUM(E54)</f>
        <v>0</v>
      </c>
      <c r="F53" s="247">
        <f>SUM(F54)</f>
        <v>472</v>
      </c>
    </row>
    <row r="54" spans="1:6" s="63" customFormat="1" ht="24" customHeight="1">
      <c r="A54" s="604"/>
      <c r="B54" s="299">
        <v>92109</v>
      </c>
      <c r="C54" s="98"/>
      <c r="D54" s="17" t="s">
        <v>18</v>
      </c>
      <c r="E54" s="53">
        <f>SUM(E55)</f>
        <v>0</v>
      </c>
      <c r="F54" s="54">
        <f>SUM(F55)</f>
        <v>472</v>
      </c>
    </row>
    <row r="55" spans="1:6" s="63" customFormat="1" ht="27.75" customHeight="1" thickBot="1">
      <c r="A55" s="605"/>
      <c r="B55" s="298"/>
      <c r="C55" s="20" t="s">
        <v>274</v>
      </c>
      <c r="D55" s="11" t="s">
        <v>276</v>
      </c>
      <c r="E55" s="66">
        <v>0</v>
      </c>
      <c r="F55" s="67">
        <v>472</v>
      </c>
    </row>
    <row r="56" spans="1:6" s="4" customFormat="1" ht="31.5" customHeight="1" thickBot="1">
      <c r="A56" s="621" t="s">
        <v>48</v>
      </c>
      <c r="B56" s="613"/>
      <c r="C56" s="613"/>
      <c r="D56" s="613"/>
      <c r="E56" s="108">
        <f>SUM(E7+E11+E14+E20+E23+E34+E37+E42+E53)</f>
        <v>150000</v>
      </c>
      <c r="F56" s="109">
        <f>SUM(F7+F11+F14+F20+F23+F34+F37+F42+F53)</f>
        <v>1199206</v>
      </c>
    </row>
  </sheetData>
  <mergeCells count="14">
    <mergeCell ref="A56:D56"/>
    <mergeCell ref="G15:G18"/>
    <mergeCell ref="B25:B27"/>
    <mergeCell ref="A35:A36"/>
    <mergeCell ref="A38:A39"/>
    <mergeCell ref="A21:A22"/>
    <mergeCell ref="B51:B52"/>
    <mergeCell ref="A43:A52"/>
    <mergeCell ref="A54:A55"/>
    <mergeCell ref="A3:F3"/>
    <mergeCell ref="A8:A9"/>
    <mergeCell ref="A12:A13"/>
    <mergeCell ref="B16:B17"/>
    <mergeCell ref="A15:A19"/>
  </mergeCells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portrait" paperSize="9" scale="81" r:id="rId1"/>
  <rowBreaks count="2" manualBreakCount="2">
    <brk id="27" max="5" man="1"/>
    <brk id="5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20"/>
  <sheetViews>
    <sheetView showGridLines="0" view="pageBreakPreview" zoomScaleSheetLayoutView="100" workbookViewId="0" topLeftCell="F1">
      <selection activeCell="H1" sqref="H1"/>
    </sheetView>
  </sheetViews>
  <sheetFormatPr defaultColWidth="9.140625" defaultRowHeight="12.75"/>
  <cols>
    <col min="1" max="1" width="3.8515625" style="63" bestFit="1" customWidth="1"/>
    <col min="2" max="2" width="5.57421875" style="63" bestFit="1" customWidth="1"/>
    <col min="3" max="3" width="8.8515625" style="63" bestFit="1" customWidth="1"/>
    <col min="4" max="4" width="35.8515625" style="63" bestFit="1" customWidth="1"/>
    <col min="5" max="5" width="36.140625" style="63" bestFit="1" customWidth="1"/>
    <col min="6" max="6" width="18.140625" style="63" customWidth="1"/>
    <col min="7" max="7" width="12.421875" style="63" customWidth="1"/>
    <col min="8" max="8" width="12.421875" style="63" bestFit="1" customWidth="1"/>
    <col min="9" max="10" width="14.28125" style="63" bestFit="1" customWidth="1"/>
    <col min="11" max="11" width="10.140625" style="63" bestFit="1" customWidth="1"/>
    <col min="12" max="12" width="14.28125" style="63" bestFit="1" customWidth="1"/>
    <col min="13" max="13" width="11.28125" style="63" bestFit="1" customWidth="1"/>
    <col min="14" max="16384" width="9.140625" style="63" customWidth="1"/>
  </cols>
  <sheetData>
    <row r="1" spans="1:13" ht="68.25" customHeight="1">
      <c r="A1" s="142"/>
      <c r="B1" s="143"/>
      <c r="C1" s="144"/>
      <c r="D1" s="144"/>
      <c r="E1" s="144"/>
      <c r="F1" s="144"/>
      <c r="G1" s="144"/>
      <c r="H1" s="144"/>
      <c r="I1" s="144"/>
      <c r="J1" s="145"/>
      <c r="K1" s="708" t="s">
        <v>368</v>
      </c>
      <c r="L1" s="708"/>
      <c r="M1" s="708"/>
    </row>
    <row r="2" spans="1:13" s="184" customFormat="1" ht="51" customHeight="1">
      <c r="A2" s="714" t="s">
        <v>324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</row>
    <row r="3" spans="1:13" s="184" customFormat="1" ht="18.75" thickBot="1">
      <c r="A3" s="321"/>
      <c r="B3" s="322"/>
      <c r="C3" s="322"/>
      <c r="D3" s="322"/>
      <c r="E3" s="322"/>
      <c r="F3" s="322"/>
      <c r="G3" s="322"/>
      <c r="H3" s="322"/>
      <c r="I3" s="322"/>
      <c r="J3" s="721" t="s">
        <v>302</v>
      </c>
      <c r="K3" s="721"/>
      <c r="L3" s="721"/>
      <c r="M3" s="721"/>
    </row>
    <row r="4" spans="1:13" s="323" customFormat="1" ht="36.75" customHeight="1" thickBot="1">
      <c r="A4" s="722" t="s">
        <v>49</v>
      </c>
      <c r="B4" s="722" t="s">
        <v>1</v>
      </c>
      <c r="C4" s="722" t="s">
        <v>2</v>
      </c>
      <c r="D4" s="722" t="s">
        <v>70</v>
      </c>
      <c r="E4" s="722" t="s">
        <v>71</v>
      </c>
      <c r="F4" s="722" t="s">
        <v>72</v>
      </c>
      <c r="G4" s="727" t="s">
        <v>73</v>
      </c>
      <c r="H4" s="728"/>
      <c r="I4" s="731" t="s">
        <v>74</v>
      </c>
      <c r="J4" s="725" t="s">
        <v>75</v>
      </c>
      <c r="K4" s="725"/>
      <c r="L4" s="725"/>
      <c r="M4" s="726"/>
    </row>
    <row r="5" spans="1:13" s="323" customFormat="1" ht="32.25" customHeight="1" thickBot="1">
      <c r="A5" s="723"/>
      <c r="B5" s="723"/>
      <c r="C5" s="723"/>
      <c r="D5" s="723"/>
      <c r="E5" s="723"/>
      <c r="F5" s="723"/>
      <c r="G5" s="729"/>
      <c r="H5" s="730"/>
      <c r="I5" s="732"/>
      <c r="J5" s="734" t="s">
        <v>314</v>
      </c>
      <c r="K5" s="735"/>
      <c r="L5" s="734" t="s">
        <v>315</v>
      </c>
      <c r="M5" s="735"/>
    </row>
    <row r="6" spans="1:13" s="323" customFormat="1" ht="33.75" customHeight="1" thickBot="1">
      <c r="A6" s="724"/>
      <c r="B6" s="724"/>
      <c r="C6" s="724"/>
      <c r="D6" s="724"/>
      <c r="E6" s="724"/>
      <c r="F6" s="724"/>
      <c r="G6" s="324" t="s">
        <v>76</v>
      </c>
      <c r="H6" s="325" t="s">
        <v>77</v>
      </c>
      <c r="I6" s="733"/>
      <c r="J6" s="326">
        <v>2006</v>
      </c>
      <c r="K6" s="326">
        <v>2007</v>
      </c>
      <c r="L6" s="326">
        <v>2006</v>
      </c>
      <c r="M6" s="327">
        <v>2007</v>
      </c>
    </row>
    <row r="7" spans="1:13" s="463" customFormat="1" ht="15" customHeight="1" thickBot="1">
      <c r="A7" s="460">
        <v>1</v>
      </c>
      <c r="B7" s="460">
        <v>2</v>
      </c>
      <c r="C7" s="460">
        <v>3</v>
      </c>
      <c r="D7" s="461">
        <v>4</v>
      </c>
      <c r="E7" s="461">
        <v>5</v>
      </c>
      <c r="F7" s="461">
        <v>6</v>
      </c>
      <c r="G7" s="461">
        <v>7</v>
      </c>
      <c r="H7" s="461">
        <v>8</v>
      </c>
      <c r="I7" s="461">
        <v>9</v>
      </c>
      <c r="J7" s="461">
        <v>10</v>
      </c>
      <c r="K7" s="461">
        <v>11</v>
      </c>
      <c r="L7" s="461">
        <v>12</v>
      </c>
      <c r="M7" s="462">
        <v>13</v>
      </c>
    </row>
    <row r="8" spans="1:13" s="331" customFormat="1" ht="40.5" customHeight="1">
      <c r="A8" s="488" t="s">
        <v>60</v>
      </c>
      <c r="B8" s="489">
        <v>400</v>
      </c>
      <c r="C8" s="489"/>
      <c r="D8" s="490" t="s">
        <v>19</v>
      </c>
      <c r="E8" s="491" t="s">
        <v>78</v>
      </c>
      <c r="F8" s="736" t="s">
        <v>79</v>
      </c>
      <c r="G8" s="737">
        <v>2005</v>
      </c>
      <c r="H8" s="737">
        <v>2006</v>
      </c>
      <c r="I8" s="738">
        <v>11699259</v>
      </c>
      <c r="J8" s="738">
        <v>2911151</v>
      </c>
      <c r="K8" s="738">
        <v>0</v>
      </c>
      <c r="L8" s="738">
        <v>8733452</v>
      </c>
      <c r="M8" s="739">
        <v>0</v>
      </c>
    </row>
    <row r="9" spans="1:13" s="331" customFormat="1" ht="42" customHeight="1">
      <c r="A9" s="23"/>
      <c r="B9" s="24"/>
      <c r="C9" s="24">
        <v>40002</v>
      </c>
      <c r="D9" s="328" t="s">
        <v>20</v>
      </c>
      <c r="E9" s="329" t="s">
        <v>80</v>
      </c>
      <c r="F9" s="718"/>
      <c r="G9" s="720"/>
      <c r="H9" s="720"/>
      <c r="I9" s="711"/>
      <c r="J9" s="711"/>
      <c r="K9" s="711"/>
      <c r="L9" s="711"/>
      <c r="M9" s="740"/>
    </row>
    <row r="10" spans="1:13" s="331" customFormat="1" ht="42" customHeight="1">
      <c r="A10" s="23" t="s">
        <v>63</v>
      </c>
      <c r="B10" s="24">
        <v>600</v>
      </c>
      <c r="C10" s="24"/>
      <c r="D10" s="328" t="s">
        <v>22</v>
      </c>
      <c r="E10" s="330" t="s">
        <v>217</v>
      </c>
      <c r="F10" s="717" t="s">
        <v>218</v>
      </c>
      <c r="G10" s="719">
        <v>2006</v>
      </c>
      <c r="H10" s="719">
        <v>2006</v>
      </c>
      <c r="I10" s="710">
        <v>843636</v>
      </c>
      <c r="J10" s="710">
        <v>210909</v>
      </c>
      <c r="K10" s="710">
        <v>0</v>
      </c>
      <c r="L10" s="710">
        <v>632727</v>
      </c>
      <c r="M10" s="712">
        <v>0</v>
      </c>
    </row>
    <row r="11" spans="1:13" s="331" customFormat="1" ht="42" customHeight="1">
      <c r="A11" s="23"/>
      <c r="B11" s="24"/>
      <c r="C11" s="24">
        <v>60016</v>
      </c>
      <c r="D11" s="328" t="s">
        <v>23</v>
      </c>
      <c r="E11" s="329" t="s">
        <v>219</v>
      </c>
      <c r="F11" s="718"/>
      <c r="G11" s="720"/>
      <c r="H11" s="720"/>
      <c r="I11" s="711"/>
      <c r="J11" s="711"/>
      <c r="K11" s="711"/>
      <c r="L11" s="711"/>
      <c r="M11" s="713"/>
    </row>
    <row r="12" spans="1:13" s="331" customFormat="1" ht="42" customHeight="1">
      <c r="A12" s="23" t="s">
        <v>64</v>
      </c>
      <c r="B12" s="24">
        <v>630</v>
      </c>
      <c r="C12" s="24"/>
      <c r="D12" s="328" t="s">
        <v>31</v>
      </c>
      <c r="E12" s="330" t="s">
        <v>217</v>
      </c>
      <c r="F12" s="717" t="s">
        <v>220</v>
      </c>
      <c r="G12" s="719">
        <v>2005</v>
      </c>
      <c r="H12" s="719">
        <v>2006</v>
      </c>
      <c r="I12" s="710">
        <v>2929069</v>
      </c>
      <c r="J12" s="710">
        <v>641868</v>
      </c>
      <c r="K12" s="710">
        <v>0</v>
      </c>
      <c r="L12" s="710">
        <v>1925603</v>
      </c>
      <c r="M12" s="712">
        <v>0</v>
      </c>
    </row>
    <row r="13" spans="1:13" s="331" customFormat="1" ht="42" customHeight="1">
      <c r="A13" s="23"/>
      <c r="B13" s="24"/>
      <c r="C13" s="24">
        <v>63003</v>
      </c>
      <c r="D13" s="328" t="s">
        <v>82</v>
      </c>
      <c r="E13" s="329" t="s">
        <v>83</v>
      </c>
      <c r="F13" s="718"/>
      <c r="G13" s="720"/>
      <c r="H13" s="720"/>
      <c r="I13" s="711"/>
      <c r="J13" s="711"/>
      <c r="K13" s="711"/>
      <c r="L13" s="711"/>
      <c r="M13" s="713"/>
    </row>
    <row r="14" spans="1:14" s="331" customFormat="1" ht="42" customHeight="1">
      <c r="A14" s="23" t="s">
        <v>131</v>
      </c>
      <c r="B14" s="25">
        <v>750</v>
      </c>
      <c r="C14" s="25"/>
      <c r="D14" s="328" t="s">
        <v>221</v>
      </c>
      <c r="E14" s="330" t="s">
        <v>336</v>
      </c>
      <c r="F14" s="705" t="s">
        <v>337</v>
      </c>
      <c r="G14" s="706">
        <v>2006</v>
      </c>
      <c r="H14" s="706">
        <v>2007</v>
      </c>
      <c r="I14" s="707">
        <f>SUM(J14:M15)</f>
        <v>259990</v>
      </c>
      <c r="J14" s="703">
        <v>56582</v>
      </c>
      <c r="K14" s="703">
        <v>8721</v>
      </c>
      <c r="L14" s="703">
        <v>168830</v>
      </c>
      <c r="M14" s="704">
        <v>25857</v>
      </c>
      <c r="N14" s="332"/>
    </row>
    <row r="15" spans="1:13" s="334" customFormat="1" ht="48">
      <c r="A15" s="139"/>
      <c r="B15" s="140"/>
      <c r="C15" s="141">
        <v>75075</v>
      </c>
      <c r="D15" s="333" t="s">
        <v>269</v>
      </c>
      <c r="E15" s="487" t="s">
        <v>338</v>
      </c>
      <c r="F15" s="705"/>
      <c r="G15" s="706"/>
      <c r="H15" s="706"/>
      <c r="I15" s="707"/>
      <c r="J15" s="703"/>
      <c r="K15" s="703"/>
      <c r="L15" s="703"/>
      <c r="M15" s="704"/>
    </row>
    <row r="16" spans="1:14" s="331" customFormat="1" ht="42" customHeight="1">
      <c r="A16" s="23" t="s">
        <v>133</v>
      </c>
      <c r="B16" s="25">
        <v>750</v>
      </c>
      <c r="C16" s="25"/>
      <c r="D16" s="328" t="s">
        <v>221</v>
      </c>
      <c r="E16" s="330" t="s">
        <v>81</v>
      </c>
      <c r="F16" s="705" t="s">
        <v>84</v>
      </c>
      <c r="G16" s="706">
        <v>2006</v>
      </c>
      <c r="H16" s="706">
        <v>2007</v>
      </c>
      <c r="I16" s="716">
        <v>659516</v>
      </c>
      <c r="J16" s="703">
        <v>107779</v>
      </c>
      <c r="K16" s="703">
        <v>57100</v>
      </c>
      <c r="L16" s="703">
        <v>323337</v>
      </c>
      <c r="M16" s="709">
        <v>171300</v>
      </c>
      <c r="N16" s="332"/>
    </row>
    <row r="17" spans="1:13" s="334" customFormat="1" ht="72">
      <c r="A17" s="139"/>
      <c r="B17" s="140"/>
      <c r="C17" s="141">
        <v>75095</v>
      </c>
      <c r="D17" s="333" t="s">
        <v>7</v>
      </c>
      <c r="E17" s="487" t="s">
        <v>222</v>
      </c>
      <c r="F17" s="705"/>
      <c r="G17" s="706"/>
      <c r="H17" s="706"/>
      <c r="I17" s="716"/>
      <c r="J17" s="703"/>
      <c r="K17" s="703"/>
      <c r="L17" s="703"/>
      <c r="M17" s="709"/>
    </row>
    <row r="18" spans="1:13" s="26" customFormat="1" ht="27" customHeight="1">
      <c r="A18" s="335" t="s">
        <v>135</v>
      </c>
      <c r="B18" s="336">
        <v>900</v>
      </c>
      <c r="C18" s="336"/>
      <c r="D18" s="337" t="s">
        <v>325</v>
      </c>
      <c r="E18" s="338" t="s">
        <v>223</v>
      </c>
      <c r="F18" s="741" t="s">
        <v>79</v>
      </c>
      <c r="G18" s="742">
        <v>2000</v>
      </c>
      <c r="H18" s="742">
        <v>2009</v>
      </c>
      <c r="I18" s="743">
        <v>18060000</v>
      </c>
      <c r="J18" s="743">
        <v>7435720</v>
      </c>
      <c r="K18" s="703" t="s">
        <v>224</v>
      </c>
      <c r="L18" s="743">
        <v>9340280</v>
      </c>
      <c r="M18" s="745">
        <v>0</v>
      </c>
    </row>
    <row r="19" spans="1:13" s="184" customFormat="1" ht="36.75" customHeight="1" thickBot="1">
      <c r="A19" s="339"/>
      <c r="B19" s="340"/>
      <c r="C19" s="341">
        <v>90001</v>
      </c>
      <c r="D19" s="342" t="s">
        <v>225</v>
      </c>
      <c r="E19" s="343" t="s">
        <v>226</v>
      </c>
      <c r="F19" s="741"/>
      <c r="G19" s="742"/>
      <c r="H19" s="742"/>
      <c r="I19" s="743"/>
      <c r="J19" s="743"/>
      <c r="K19" s="744"/>
      <c r="L19" s="743"/>
      <c r="M19" s="745"/>
    </row>
    <row r="20" spans="1:13" s="26" customFormat="1" ht="15" customHeight="1" thickBot="1">
      <c r="A20" s="344"/>
      <c r="B20" s="345"/>
      <c r="C20" s="345"/>
      <c r="D20" s="346"/>
      <c r="E20" s="346"/>
      <c r="F20" s="346"/>
      <c r="G20" s="347"/>
      <c r="H20" s="348" t="s">
        <v>12</v>
      </c>
      <c r="I20" s="349">
        <f>SUM(I8:I19)</f>
        <v>34451470</v>
      </c>
      <c r="J20" s="349">
        <f>SUM(J8:J19)</f>
        <v>11364009</v>
      </c>
      <c r="K20" s="349">
        <f>SUM(K8:K19)</f>
        <v>65821</v>
      </c>
      <c r="L20" s="349">
        <f>SUM(L8:L19)</f>
        <v>21124229</v>
      </c>
      <c r="M20" s="349">
        <f>SUM(M8:M19)</f>
        <v>197157</v>
      </c>
    </row>
  </sheetData>
  <mergeCells count="62">
    <mergeCell ref="J18:J19"/>
    <mergeCell ref="K18:K19"/>
    <mergeCell ref="L18:L19"/>
    <mergeCell ref="M18:M19"/>
    <mergeCell ref="F18:F19"/>
    <mergeCell ref="G18:G19"/>
    <mergeCell ref="H18:H19"/>
    <mergeCell ref="I18:I19"/>
    <mergeCell ref="J10:J11"/>
    <mergeCell ref="K10:K11"/>
    <mergeCell ref="L10:L11"/>
    <mergeCell ref="M10:M11"/>
    <mergeCell ref="F10:F11"/>
    <mergeCell ref="G10:G11"/>
    <mergeCell ref="H10:H11"/>
    <mergeCell ref="I10:I11"/>
    <mergeCell ref="J5:K5"/>
    <mergeCell ref="L5:M5"/>
    <mergeCell ref="F8:F9"/>
    <mergeCell ref="G8:G9"/>
    <mergeCell ref="H8:H9"/>
    <mergeCell ref="I8:I9"/>
    <mergeCell ref="J8:J9"/>
    <mergeCell ref="K8:K9"/>
    <mergeCell ref="L8:L9"/>
    <mergeCell ref="M8:M9"/>
    <mergeCell ref="J3:M3"/>
    <mergeCell ref="A4:A6"/>
    <mergeCell ref="B4:B6"/>
    <mergeCell ref="C4:C6"/>
    <mergeCell ref="J4:M4"/>
    <mergeCell ref="D4:D6"/>
    <mergeCell ref="E4:E6"/>
    <mergeCell ref="F4:F6"/>
    <mergeCell ref="G4:H5"/>
    <mergeCell ref="I4:I6"/>
    <mergeCell ref="F12:F13"/>
    <mergeCell ref="G12:G13"/>
    <mergeCell ref="H12:H13"/>
    <mergeCell ref="I12:I13"/>
    <mergeCell ref="F16:F17"/>
    <mergeCell ref="G16:G17"/>
    <mergeCell ref="H16:H17"/>
    <mergeCell ref="I16:I17"/>
    <mergeCell ref="K1:M1"/>
    <mergeCell ref="J16:J17"/>
    <mergeCell ref="K16:K17"/>
    <mergeCell ref="L16:L17"/>
    <mergeCell ref="M16:M17"/>
    <mergeCell ref="J12:J13"/>
    <mergeCell ref="K12:K13"/>
    <mergeCell ref="L12:L13"/>
    <mergeCell ref="M12:M13"/>
    <mergeCell ref="A2:M2"/>
    <mergeCell ref="F14:F15"/>
    <mergeCell ref="G14:G15"/>
    <mergeCell ref="H14:H15"/>
    <mergeCell ref="I14:I15"/>
    <mergeCell ref="J14:J15"/>
    <mergeCell ref="K14:K15"/>
    <mergeCell ref="L14:L15"/>
    <mergeCell ref="M14:M15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81"/>
  <sheetViews>
    <sheetView showGridLines="0" view="pageBreakPreview" zoomScaleSheetLayoutView="100" workbookViewId="0" topLeftCell="A1">
      <selection activeCell="B1" sqref="B1"/>
    </sheetView>
  </sheetViews>
  <sheetFormatPr defaultColWidth="9.140625" defaultRowHeight="24.75" customHeight="1"/>
  <cols>
    <col min="1" max="1" width="4.140625" style="163" customWidth="1"/>
    <col min="2" max="2" width="83.7109375" style="164" customWidth="1"/>
    <col min="3" max="3" width="15.57421875" style="164" customWidth="1"/>
    <col min="4" max="4" width="18.57421875" style="164" customWidth="1"/>
    <col min="5" max="16384" width="9.140625" style="46" customWidth="1"/>
  </cols>
  <sheetData>
    <row r="1" spans="1:4" ht="57.75" customHeight="1">
      <c r="A1" s="44"/>
      <c r="B1" s="45"/>
      <c r="C1" s="746" t="s">
        <v>369</v>
      </c>
      <c r="D1" s="746"/>
    </row>
    <row r="2" spans="1:4" ht="12.75" customHeight="1">
      <c r="A2" s="46"/>
      <c r="B2" s="46"/>
      <c r="C2" s="46"/>
      <c r="D2" s="46"/>
    </row>
    <row r="3" spans="1:4" ht="41.25" customHeight="1">
      <c r="A3" s="747" t="s">
        <v>239</v>
      </c>
      <c r="B3" s="748"/>
      <c r="C3" s="748"/>
      <c r="D3" s="748"/>
    </row>
    <row r="4" spans="1:4" ht="12.75">
      <c r="A4" s="159"/>
      <c r="B4" s="159"/>
      <c r="C4" s="159"/>
      <c r="D4" s="159"/>
    </row>
    <row r="5" spans="1:4" ht="13.5" thickBot="1">
      <c r="A5" s="46"/>
      <c r="B5" s="22"/>
      <c r="C5" s="46"/>
      <c r="D5" s="157"/>
    </row>
    <row r="6" spans="1:4" ht="23.25" customHeight="1" thickBot="1">
      <c r="A6" s="749" t="s">
        <v>240</v>
      </c>
      <c r="B6" s="750"/>
      <c r="C6" s="750"/>
      <c r="D6" s="751"/>
    </row>
    <row r="7" spans="1:5" ht="54" customHeight="1" thickBot="1">
      <c r="A7" s="492" t="s">
        <v>49</v>
      </c>
      <c r="B7" s="501" t="s">
        <v>122</v>
      </c>
      <c r="C7" s="502" t="s">
        <v>123</v>
      </c>
      <c r="D7" s="503" t="s">
        <v>241</v>
      </c>
      <c r="E7" s="504"/>
    </row>
    <row r="8" spans="1:4" s="26" customFormat="1" ht="12" thickBot="1">
      <c r="A8" s="452">
        <v>1</v>
      </c>
      <c r="B8" s="453">
        <v>2</v>
      </c>
      <c r="C8" s="453">
        <v>3</v>
      </c>
      <c r="D8" s="454">
        <v>4</v>
      </c>
    </row>
    <row r="9" spans="1:4" ht="24.75" customHeight="1" thickBot="1">
      <c r="A9" s="505" t="s">
        <v>124</v>
      </c>
      <c r="B9" s="506" t="s">
        <v>125</v>
      </c>
      <c r="C9" s="507" t="s">
        <v>69</v>
      </c>
      <c r="D9" s="508">
        <f>SUM(D10)</f>
        <v>163109</v>
      </c>
    </row>
    <row r="10" spans="1:4" ht="24.75" customHeight="1" thickBot="1">
      <c r="A10" s="160" t="s">
        <v>60</v>
      </c>
      <c r="B10" s="509" t="s">
        <v>242</v>
      </c>
      <c r="C10" s="493" t="s">
        <v>69</v>
      </c>
      <c r="D10" s="510">
        <v>163109</v>
      </c>
    </row>
    <row r="11" spans="1:4" ht="24.75" customHeight="1" thickBot="1">
      <c r="A11" s="511" t="s">
        <v>126</v>
      </c>
      <c r="B11" s="512" t="s">
        <v>127</v>
      </c>
      <c r="C11" s="507" t="s">
        <v>69</v>
      </c>
      <c r="D11" s="513">
        <f>SUM(D12:D17)</f>
        <v>9319000</v>
      </c>
    </row>
    <row r="12" spans="1:4" ht="24.75" customHeight="1">
      <c r="A12" s="161" t="s">
        <v>60</v>
      </c>
      <c r="B12" s="514" t="s">
        <v>128</v>
      </c>
      <c r="C12" s="515" t="s">
        <v>27</v>
      </c>
      <c r="D12" s="516">
        <v>30000</v>
      </c>
    </row>
    <row r="13" spans="1:4" ht="24.75" customHeight="1">
      <c r="A13" s="517" t="s">
        <v>63</v>
      </c>
      <c r="B13" s="518" t="s">
        <v>129</v>
      </c>
      <c r="C13" s="519" t="s">
        <v>21</v>
      </c>
      <c r="D13" s="520">
        <v>20000</v>
      </c>
    </row>
    <row r="14" spans="1:4" ht="24.75" customHeight="1">
      <c r="A14" s="517" t="s">
        <v>64</v>
      </c>
      <c r="B14" s="518" t="s">
        <v>130</v>
      </c>
      <c r="C14" s="519" t="s">
        <v>27</v>
      </c>
      <c r="D14" s="520">
        <v>1000000</v>
      </c>
    </row>
    <row r="15" spans="1:4" ht="24.75" customHeight="1">
      <c r="A15" s="517" t="s">
        <v>131</v>
      </c>
      <c r="B15" s="518" t="s">
        <v>132</v>
      </c>
      <c r="C15" s="519" t="s">
        <v>27</v>
      </c>
      <c r="D15" s="520">
        <v>7699000</v>
      </c>
    </row>
    <row r="16" spans="1:4" ht="24.75" customHeight="1">
      <c r="A16" s="517" t="s">
        <v>133</v>
      </c>
      <c r="B16" s="518" t="s">
        <v>134</v>
      </c>
      <c r="C16" s="519" t="s">
        <v>27</v>
      </c>
      <c r="D16" s="520">
        <v>500000</v>
      </c>
    </row>
    <row r="17" spans="1:4" ht="24.75" customHeight="1" thickBot="1">
      <c r="A17" s="517" t="s">
        <v>135</v>
      </c>
      <c r="B17" s="521" t="s">
        <v>136</v>
      </c>
      <c r="C17" s="519" t="s">
        <v>27</v>
      </c>
      <c r="D17" s="520">
        <v>70000</v>
      </c>
    </row>
    <row r="18" spans="1:4" ht="24.75" customHeight="1" hidden="1">
      <c r="A18" s="517"/>
      <c r="B18" s="522"/>
      <c r="C18" s="522"/>
      <c r="D18" s="523"/>
    </row>
    <row r="19" spans="1:4" ht="24.75" customHeight="1" hidden="1">
      <c r="A19" s="162"/>
      <c r="B19" s="524"/>
      <c r="C19" s="524"/>
      <c r="D19" s="525"/>
    </row>
    <row r="20" spans="1:4" ht="24.75" customHeight="1" thickBot="1">
      <c r="A20" s="526" t="s">
        <v>137</v>
      </c>
      <c r="B20" s="527" t="s">
        <v>138</v>
      </c>
      <c r="C20" s="528" t="s">
        <v>69</v>
      </c>
      <c r="D20" s="529">
        <f>SUM(D21+D28+D33+D42+D57+D64+D69+D78+D80)</f>
        <v>9482109</v>
      </c>
    </row>
    <row r="21" spans="1:4" ht="35.25" customHeight="1">
      <c r="A21" s="530"/>
      <c r="B21" s="531" t="s">
        <v>20</v>
      </c>
      <c r="C21" s="531"/>
      <c r="D21" s="532">
        <f>SUM(D22:D27)</f>
        <v>2126500</v>
      </c>
    </row>
    <row r="22" spans="1:5" ht="24.75" customHeight="1">
      <c r="A22" s="161" t="s">
        <v>60</v>
      </c>
      <c r="B22" s="533" t="s">
        <v>139</v>
      </c>
      <c r="C22" s="515" t="s">
        <v>26</v>
      </c>
      <c r="D22" s="516">
        <v>1886000</v>
      </c>
      <c r="E22" s="534"/>
    </row>
    <row r="23" spans="1:4" ht="38.25" customHeight="1">
      <c r="A23" s="161" t="s">
        <v>63</v>
      </c>
      <c r="B23" s="533" t="s">
        <v>243</v>
      </c>
      <c r="C23" s="515" t="s">
        <v>140</v>
      </c>
      <c r="D23" s="516">
        <v>170000</v>
      </c>
    </row>
    <row r="24" spans="1:4" ht="29.25" customHeight="1">
      <c r="A24" s="161" t="s">
        <v>64</v>
      </c>
      <c r="B24" s="535" t="s">
        <v>244</v>
      </c>
      <c r="C24" s="519" t="s">
        <v>140</v>
      </c>
      <c r="D24" s="520">
        <v>38000</v>
      </c>
    </row>
    <row r="25" spans="1:4" ht="24.75" customHeight="1">
      <c r="A25" s="161" t="s">
        <v>131</v>
      </c>
      <c r="B25" s="535" t="s">
        <v>245</v>
      </c>
      <c r="C25" s="519" t="s">
        <v>140</v>
      </c>
      <c r="D25" s="520">
        <v>7500</v>
      </c>
    </row>
    <row r="26" spans="1:4" ht="24.75" customHeight="1">
      <c r="A26" s="161" t="s">
        <v>133</v>
      </c>
      <c r="B26" s="535" t="s">
        <v>246</v>
      </c>
      <c r="C26" s="519" t="s">
        <v>140</v>
      </c>
      <c r="D26" s="520">
        <v>15000</v>
      </c>
    </row>
    <row r="27" spans="1:4" ht="30" customHeight="1">
      <c r="A27" s="517" t="s">
        <v>135</v>
      </c>
      <c r="B27" s="536" t="s">
        <v>247</v>
      </c>
      <c r="C27" s="519" t="s">
        <v>140</v>
      </c>
      <c r="D27" s="520">
        <v>10000</v>
      </c>
    </row>
    <row r="28" spans="1:4" ht="35.25" customHeight="1">
      <c r="A28" s="530"/>
      <c r="B28" s="537" t="s">
        <v>13</v>
      </c>
      <c r="C28" s="537"/>
      <c r="D28" s="538">
        <f>SUM(D29:D32)</f>
        <v>1924109</v>
      </c>
    </row>
    <row r="29" spans="1:4" ht="30" customHeight="1">
      <c r="A29" s="517" t="s">
        <v>141</v>
      </c>
      <c r="B29" s="539" t="s">
        <v>328</v>
      </c>
      <c r="C29" s="540" t="s">
        <v>26</v>
      </c>
      <c r="D29" s="516">
        <v>1500000</v>
      </c>
    </row>
    <row r="30" spans="1:4" ht="24.75" customHeight="1">
      <c r="A30" s="517" t="s">
        <v>142</v>
      </c>
      <c r="B30" s="535" t="s">
        <v>143</v>
      </c>
      <c r="C30" s="8" t="s">
        <v>144</v>
      </c>
      <c r="D30" s="520">
        <v>313109</v>
      </c>
    </row>
    <row r="31" spans="1:4" ht="33.75" customHeight="1">
      <c r="A31" s="517" t="s">
        <v>145</v>
      </c>
      <c r="B31" s="518" t="s">
        <v>248</v>
      </c>
      <c r="C31" s="8" t="s">
        <v>249</v>
      </c>
      <c r="D31" s="541">
        <v>100000</v>
      </c>
    </row>
    <row r="32" spans="1:4" ht="33.75" customHeight="1">
      <c r="A32" s="517" t="s">
        <v>147</v>
      </c>
      <c r="B32" s="535" t="s">
        <v>250</v>
      </c>
      <c r="C32" s="8" t="s">
        <v>140</v>
      </c>
      <c r="D32" s="541">
        <v>11000</v>
      </c>
    </row>
    <row r="33" spans="1:4" ht="35.25" customHeight="1">
      <c r="A33" s="542"/>
      <c r="B33" s="543" t="s">
        <v>33</v>
      </c>
      <c r="C33" s="543"/>
      <c r="D33" s="544">
        <f>SUM(D34:D41)</f>
        <v>454000</v>
      </c>
    </row>
    <row r="34" spans="1:4" ht="30" customHeight="1">
      <c r="A34" s="517" t="s">
        <v>148</v>
      </c>
      <c r="B34" s="535" t="s">
        <v>146</v>
      </c>
      <c r="C34" s="519" t="s">
        <v>144</v>
      </c>
      <c r="D34" s="520">
        <v>200000</v>
      </c>
    </row>
    <row r="35" spans="1:4" ht="24.75" customHeight="1">
      <c r="A35" s="517" t="s">
        <v>149</v>
      </c>
      <c r="B35" s="545" t="s">
        <v>251</v>
      </c>
      <c r="C35" s="515" t="s">
        <v>144</v>
      </c>
      <c r="D35" s="516">
        <v>10000</v>
      </c>
    </row>
    <row r="36" spans="1:4" ht="33" customHeight="1">
      <c r="A36" s="517" t="s">
        <v>150</v>
      </c>
      <c r="B36" s="535" t="s">
        <v>252</v>
      </c>
      <c r="C36" s="519" t="s">
        <v>144</v>
      </c>
      <c r="D36" s="520">
        <v>25000</v>
      </c>
    </row>
    <row r="37" spans="1:4" ht="32.25" customHeight="1">
      <c r="A37" s="517" t="s">
        <v>151</v>
      </c>
      <c r="B37" s="535" t="s">
        <v>253</v>
      </c>
      <c r="C37" s="519" t="s">
        <v>144</v>
      </c>
      <c r="D37" s="520">
        <v>40000</v>
      </c>
    </row>
    <row r="38" spans="1:4" ht="30.75" customHeight="1">
      <c r="A38" s="517" t="s">
        <v>153</v>
      </c>
      <c r="B38" s="546" t="s">
        <v>254</v>
      </c>
      <c r="C38" s="547" t="s">
        <v>144</v>
      </c>
      <c r="D38" s="548">
        <v>50000</v>
      </c>
    </row>
    <row r="39" spans="1:4" ht="24.75" customHeight="1">
      <c r="A39" s="517" t="s">
        <v>155</v>
      </c>
      <c r="B39" s="535" t="s">
        <v>152</v>
      </c>
      <c r="C39" s="519" t="s">
        <v>144</v>
      </c>
      <c r="D39" s="520">
        <v>20000</v>
      </c>
    </row>
    <row r="40" spans="1:4" ht="30.75" customHeight="1">
      <c r="A40" s="517" t="s">
        <v>163</v>
      </c>
      <c r="B40" s="535" t="s">
        <v>255</v>
      </c>
      <c r="C40" s="519" t="s">
        <v>206</v>
      </c>
      <c r="D40" s="520">
        <v>9000</v>
      </c>
    </row>
    <row r="41" spans="1:4" ht="30.75" customHeight="1">
      <c r="A41" s="517" t="s">
        <v>165</v>
      </c>
      <c r="B41" s="535" t="s">
        <v>329</v>
      </c>
      <c r="C41" s="519" t="s">
        <v>26</v>
      </c>
      <c r="D41" s="520">
        <v>100000</v>
      </c>
    </row>
    <row r="42" spans="1:4" ht="35.25" customHeight="1">
      <c r="A42" s="549"/>
      <c r="B42" s="543" t="s">
        <v>154</v>
      </c>
      <c r="C42" s="543"/>
      <c r="D42" s="544">
        <f>SUM(D43+D50+D51+D52+D53+D54+D55+D56)</f>
        <v>960500</v>
      </c>
    </row>
    <row r="43" spans="1:4" ht="15.75" customHeight="1">
      <c r="A43" s="550" t="s">
        <v>169</v>
      </c>
      <c r="B43" s="551" t="s">
        <v>156</v>
      </c>
      <c r="C43" s="552"/>
      <c r="D43" s="752">
        <f>SUM(D45:D48)</f>
        <v>504500</v>
      </c>
    </row>
    <row r="44" spans="1:4" ht="15.75" customHeight="1">
      <c r="A44" s="550"/>
      <c r="B44" s="553" t="s">
        <v>41</v>
      </c>
      <c r="C44" s="554"/>
      <c r="D44" s="753"/>
    </row>
    <row r="45" spans="1:4" ht="15.75" customHeight="1">
      <c r="A45" s="550"/>
      <c r="B45" s="555" t="s">
        <v>157</v>
      </c>
      <c r="C45" s="556" t="s">
        <v>144</v>
      </c>
      <c r="D45" s="557">
        <v>400000</v>
      </c>
    </row>
    <row r="46" spans="1:4" ht="15.75" customHeight="1">
      <c r="A46" s="550"/>
      <c r="B46" s="555" t="s">
        <v>158</v>
      </c>
      <c r="C46" s="558" t="s">
        <v>144</v>
      </c>
      <c r="D46" s="557">
        <v>32000</v>
      </c>
    </row>
    <row r="47" spans="1:4" ht="15.75" customHeight="1">
      <c r="A47" s="550"/>
      <c r="B47" s="555" t="s">
        <v>159</v>
      </c>
      <c r="C47" s="558" t="s">
        <v>144</v>
      </c>
      <c r="D47" s="557">
        <v>70000</v>
      </c>
    </row>
    <row r="48" spans="1:4" ht="15.75" customHeight="1" thickBot="1">
      <c r="A48" s="559"/>
      <c r="B48" s="560" t="s">
        <v>160</v>
      </c>
      <c r="C48" s="561" t="s">
        <v>161</v>
      </c>
      <c r="D48" s="562">
        <v>2500</v>
      </c>
    </row>
    <row r="49" spans="1:4" s="26" customFormat="1" ht="15.75" customHeight="1" thickBot="1">
      <c r="A49" s="455">
        <v>1</v>
      </c>
      <c r="B49" s="456">
        <v>2</v>
      </c>
      <c r="C49" s="457" t="s">
        <v>162</v>
      </c>
      <c r="D49" s="458">
        <v>4</v>
      </c>
    </row>
    <row r="50" spans="1:4" ht="27" customHeight="1">
      <c r="A50" s="161" t="s">
        <v>171</v>
      </c>
      <c r="B50" s="533" t="s">
        <v>164</v>
      </c>
      <c r="C50" s="515" t="s">
        <v>144</v>
      </c>
      <c r="D50" s="516">
        <v>125000</v>
      </c>
    </row>
    <row r="51" spans="1:4" ht="24.75" customHeight="1">
      <c r="A51" s="161" t="s">
        <v>173</v>
      </c>
      <c r="B51" s="535" t="s">
        <v>166</v>
      </c>
      <c r="C51" s="519" t="s">
        <v>144</v>
      </c>
      <c r="D51" s="520">
        <v>175000</v>
      </c>
    </row>
    <row r="52" spans="1:4" ht="30.75" customHeight="1">
      <c r="A52" s="161" t="s">
        <v>174</v>
      </c>
      <c r="B52" s="535" t="s">
        <v>167</v>
      </c>
      <c r="C52" s="519" t="s">
        <v>168</v>
      </c>
      <c r="D52" s="520">
        <v>6000</v>
      </c>
    </row>
    <row r="53" spans="1:4" ht="24.75" customHeight="1">
      <c r="A53" s="161" t="s">
        <v>175</v>
      </c>
      <c r="B53" s="535" t="s">
        <v>170</v>
      </c>
      <c r="C53" s="519" t="s">
        <v>168</v>
      </c>
      <c r="D53" s="520">
        <v>15000</v>
      </c>
    </row>
    <row r="54" spans="1:4" ht="24.75" customHeight="1">
      <c r="A54" s="161" t="s">
        <v>177</v>
      </c>
      <c r="B54" s="535" t="s">
        <v>172</v>
      </c>
      <c r="C54" s="519" t="s">
        <v>144</v>
      </c>
      <c r="D54" s="520">
        <v>100000</v>
      </c>
    </row>
    <row r="55" spans="1:4" ht="24.75" customHeight="1">
      <c r="A55" s="161" t="s">
        <v>178</v>
      </c>
      <c r="B55" s="535" t="s">
        <v>256</v>
      </c>
      <c r="C55" s="519" t="s">
        <v>144</v>
      </c>
      <c r="D55" s="520">
        <v>25000</v>
      </c>
    </row>
    <row r="56" spans="1:4" ht="24.75" customHeight="1">
      <c r="A56" s="161" t="s">
        <v>179</v>
      </c>
      <c r="B56" s="563" t="s">
        <v>176</v>
      </c>
      <c r="C56" s="519" t="s">
        <v>144</v>
      </c>
      <c r="D56" s="520">
        <v>10000</v>
      </c>
    </row>
    <row r="57" spans="1:4" ht="35.25" customHeight="1">
      <c r="A57" s="549"/>
      <c r="B57" s="564" t="s">
        <v>181</v>
      </c>
      <c r="C57" s="564"/>
      <c r="D57" s="565">
        <f>SUM(D58:D63)</f>
        <v>693000</v>
      </c>
    </row>
    <row r="58" spans="1:4" ht="25.5" customHeight="1">
      <c r="A58" s="517" t="s">
        <v>180</v>
      </c>
      <c r="B58" s="566" t="s">
        <v>257</v>
      </c>
      <c r="C58" s="519" t="s">
        <v>140</v>
      </c>
      <c r="D58" s="520">
        <v>120000</v>
      </c>
    </row>
    <row r="59" spans="1:4" ht="24.75" customHeight="1">
      <c r="A59" s="517" t="s">
        <v>182</v>
      </c>
      <c r="B59" s="539" t="s">
        <v>258</v>
      </c>
      <c r="C59" s="8" t="s">
        <v>185</v>
      </c>
      <c r="D59" s="548">
        <v>300000</v>
      </c>
    </row>
    <row r="60" spans="1:4" ht="31.5" customHeight="1">
      <c r="A60" s="517" t="s">
        <v>183</v>
      </c>
      <c r="B60" s="567" t="s">
        <v>259</v>
      </c>
      <c r="C60" s="8" t="s">
        <v>26</v>
      </c>
      <c r="D60" s="548">
        <v>230000</v>
      </c>
    </row>
    <row r="61" spans="1:4" ht="29.25" customHeight="1">
      <c r="A61" s="517" t="s">
        <v>184</v>
      </c>
      <c r="B61" s="568" t="s">
        <v>260</v>
      </c>
      <c r="C61" s="519" t="s">
        <v>26</v>
      </c>
      <c r="D61" s="548">
        <v>22000</v>
      </c>
    </row>
    <row r="62" spans="1:4" ht="30" customHeight="1">
      <c r="A62" s="517" t="s">
        <v>186</v>
      </c>
      <c r="B62" s="569" t="s">
        <v>330</v>
      </c>
      <c r="C62" s="519" t="s">
        <v>26</v>
      </c>
      <c r="D62" s="520">
        <v>15000</v>
      </c>
    </row>
    <row r="63" spans="1:4" ht="33" customHeight="1">
      <c r="A63" s="517" t="s">
        <v>187</v>
      </c>
      <c r="B63" s="569" t="s">
        <v>331</v>
      </c>
      <c r="C63" s="570" t="s">
        <v>26</v>
      </c>
      <c r="D63" s="520">
        <v>6000</v>
      </c>
    </row>
    <row r="64" spans="1:4" ht="35.25" customHeight="1">
      <c r="A64" s="530"/>
      <c r="B64" s="571" t="s">
        <v>194</v>
      </c>
      <c r="C64" s="571"/>
      <c r="D64" s="538">
        <f>SUM(D65:D68)</f>
        <v>114000</v>
      </c>
    </row>
    <row r="65" spans="1:4" ht="36.75" customHeight="1">
      <c r="A65" s="161" t="s">
        <v>188</v>
      </c>
      <c r="B65" s="533" t="s">
        <v>196</v>
      </c>
      <c r="C65" s="572" t="s">
        <v>144</v>
      </c>
      <c r="D65" s="516">
        <v>80000</v>
      </c>
    </row>
    <row r="66" spans="1:4" ht="32.25" customHeight="1">
      <c r="A66" s="161" t="s">
        <v>189</v>
      </c>
      <c r="B66" s="535" t="s">
        <v>198</v>
      </c>
      <c r="C66" s="573" t="s">
        <v>199</v>
      </c>
      <c r="D66" s="520">
        <v>12000</v>
      </c>
    </row>
    <row r="67" spans="1:4" ht="24.75" customHeight="1">
      <c r="A67" s="754" t="s">
        <v>190</v>
      </c>
      <c r="B67" s="756" t="s">
        <v>261</v>
      </c>
      <c r="C67" s="519" t="s">
        <v>144</v>
      </c>
      <c r="D67" s="520">
        <v>20000</v>
      </c>
    </row>
    <row r="68" spans="1:4" ht="24.75" customHeight="1">
      <c r="A68" s="755"/>
      <c r="B68" s="757"/>
      <c r="C68" s="519" t="s">
        <v>168</v>
      </c>
      <c r="D68" s="520">
        <v>2000</v>
      </c>
    </row>
    <row r="69" spans="1:4" ht="35.25" customHeight="1">
      <c r="A69" s="549"/>
      <c r="B69" s="574" t="s">
        <v>202</v>
      </c>
      <c r="C69" s="571"/>
      <c r="D69" s="565">
        <f>SUM(D70:D77)</f>
        <v>110000</v>
      </c>
    </row>
    <row r="70" spans="1:4" ht="24.75" customHeight="1">
      <c r="A70" s="754" t="s">
        <v>191</v>
      </c>
      <c r="B70" s="758" t="s">
        <v>204</v>
      </c>
      <c r="C70" s="556" t="s">
        <v>144</v>
      </c>
      <c r="D70" s="575">
        <v>15000</v>
      </c>
    </row>
    <row r="71" spans="1:4" ht="24.75" customHeight="1">
      <c r="A71" s="755"/>
      <c r="B71" s="759"/>
      <c r="C71" s="558" t="s">
        <v>168</v>
      </c>
      <c r="D71" s="520">
        <v>2000</v>
      </c>
    </row>
    <row r="72" spans="1:4" ht="24.75" customHeight="1">
      <c r="A72" s="517" t="s">
        <v>192</v>
      </c>
      <c r="B72" s="535" t="s">
        <v>205</v>
      </c>
      <c r="C72" s="576" t="s">
        <v>206</v>
      </c>
      <c r="D72" s="520">
        <v>9000</v>
      </c>
    </row>
    <row r="73" spans="1:4" ht="24.75" customHeight="1">
      <c r="A73" s="517" t="s">
        <v>358</v>
      </c>
      <c r="B73" s="535" t="s">
        <v>350</v>
      </c>
      <c r="C73" s="519" t="s">
        <v>206</v>
      </c>
      <c r="D73" s="523">
        <v>6000</v>
      </c>
    </row>
    <row r="74" spans="1:4" ht="24.75" customHeight="1">
      <c r="A74" s="517" t="s">
        <v>193</v>
      </c>
      <c r="B74" s="535" t="s">
        <v>207</v>
      </c>
      <c r="C74" s="519" t="s">
        <v>208</v>
      </c>
      <c r="D74" s="523">
        <v>12000</v>
      </c>
    </row>
    <row r="75" spans="1:4" ht="24.75" customHeight="1">
      <c r="A75" s="517" t="s">
        <v>195</v>
      </c>
      <c r="B75" s="535" t="s">
        <v>209</v>
      </c>
      <c r="C75" s="519" t="s">
        <v>199</v>
      </c>
      <c r="D75" s="523">
        <v>15000</v>
      </c>
    </row>
    <row r="76" spans="1:4" ht="24.75" customHeight="1">
      <c r="A76" s="517" t="s">
        <v>197</v>
      </c>
      <c r="B76" s="535" t="s">
        <v>210</v>
      </c>
      <c r="C76" s="519" t="s">
        <v>144</v>
      </c>
      <c r="D76" s="523">
        <v>45000</v>
      </c>
    </row>
    <row r="77" spans="1:4" ht="24.75" customHeight="1">
      <c r="A77" s="517" t="s">
        <v>200</v>
      </c>
      <c r="B77" s="535" t="s">
        <v>262</v>
      </c>
      <c r="C77" s="519" t="s">
        <v>144</v>
      </c>
      <c r="D77" s="520">
        <v>6000</v>
      </c>
    </row>
    <row r="78" spans="1:4" ht="35.25" customHeight="1">
      <c r="A78" s="517"/>
      <c r="B78" s="577" t="s">
        <v>211</v>
      </c>
      <c r="C78" s="578"/>
      <c r="D78" s="579">
        <f>SUM(D79)</f>
        <v>100000</v>
      </c>
    </row>
    <row r="79" spans="1:4" ht="24.75" customHeight="1">
      <c r="A79" s="517" t="s">
        <v>201</v>
      </c>
      <c r="B79" s="580" t="s">
        <v>212</v>
      </c>
      <c r="C79" s="519" t="s">
        <v>185</v>
      </c>
      <c r="D79" s="520">
        <v>100000</v>
      </c>
    </row>
    <row r="80" spans="1:4" ht="35.25" customHeight="1">
      <c r="A80" s="581"/>
      <c r="B80" s="582" t="s">
        <v>213</v>
      </c>
      <c r="C80" s="583"/>
      <c r="D80" s="584">
        <f>SUM(D81)</f>
        <v>3000000</v>
      </c>
    </row>
    <row r="81" spans="1:4" ht="52.5" customHeight="1" thickBot="1">
      <c r="A81" s="585" t="s">
        <v>203</v>
      </c>
      <c r="B81" s="586" t="s">
        <v>214</v>
      </c>
      <c r="C81" s="587" t="s">
        <v>215</v>
      </c>
      <c r="D81" s="588">
        <v>3000000</v>
      </c>
    </row>
  </sheetData>
  <mergeCells count="8">
    <mergeCell ref="A67:A68"/>
    <mergeCell ref="B67:B68"/>
    <mergeCell ref="A70:A71"/>
    <mergeCell ref="B70:B71"/>
    <mergeCell ref="C1:D1"/>
    <mergeCell ref="A3:D3"/>
    <mergeCell ref="A6:D6"/>
    <mergeCell ref="D43:D44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scale="64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P315"/>
  <sheetViews>
    <sheetView showGridLines="0" tabSelected="1" view="pageBreakPreview" zoomScaleSheetLayoutView="100" workbookViewId="0" topLeftCell="F1">
      <selection activeCell="J1" sqref="J1"/>
    </sheetView>
  </sheetViews>
  <sheetFormatPr defaultColWidth="9.140625" defaultRowHeight="12.75"/>
  <cols>
    <col min="1" max="3" width="7.7109375" style="42" customWidth="1"/>
    <col min="4" max="4" width="61.57421875" style="41" bestFit="1" customWidth="1"/>
    <col min="5" max="6" width="7.7109375" style="39" customWidth="1"/>
    <col min="7" max="8" width="13.7109375" style="39" customWidth="1"/>
    <col min="9" max="9" width="13.7109375" style="43" customWidth="1"/>
    <col min="10" max="11" width="13.7109375" style="39" customWidth="1"/>
    <col min="12" max="13" width="13.7109375" style="42" customWidth="1"/>
    <col min="14" max="15" width="13.7109375" style="40" customWidth="1"/>
    <col min="16" max="16" width="4.8515625" style="158" customWidth="1"/>
    <col min="17" max="16384" width="9.00390625" style="40" customWidth="1"/>
  </cols>
  <sheetData>
    <row r="1" spans="1:15" s="46" customFormat="1" ht="55.5" customHeight="1">
      <c r="A1" s="154"/>
      <c r="B1" s="155"/>
      <c r="C1" s="156"/>
      <c r="D1" s="156"/>
      <c r="N1" s="746" t="s">
        <v>370</v>
      </c>
      <c r="O1" s="746"/>
    </row>
    <row r="2" spans="1:16" ht="24.75" customHeight="1" thickBot="1">
      <c r="A2" s="773" t="s">
        <v>263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167"/>
    </row>
    <row r="3" spans="1:16" ht="19.5" customHeight="1">
      <c r="A3" s="767" t="s">
        <v>85</v>
      </c>
      <c r="B3" s="769" t="s">
        <v>1</v>
      </c>
      <c r="C3" s="769" t="s">
        <v>86</v>
      </c>
      <c r="D3" s="769" t="s">
        <v>87</v>
      </c>
      <c r="E3" s="769" t="s">
        <v>73</v>
      </c>
      <c r="F3" s="771"/>
      <c r="G3" s="769" t="s">
        <v>88</v>
      </c>
      <c r="H3" s="769" t="s">
        <v>89</v>
      </c>
      <c r="I3" s="769"/>
      <c r="J3" s="769"/>
      <c r="K3" s="769"/>
      <c r="L3" s="769"/>
      <c r="M3" s="769"/>
      <c r="N3" s="769"/>
      <c r="O3" s="772"/>
      <c r="P3" s="167"/>
    </row>
    <row r="4" spans="1:16" ht="19.5" customHeight="1" thickBot="1">
      <c r="A4" s="768"/>
      <c r="B4" s="770"/>
      <c r="C4" s="770"/>
      <c r="D4" s="770"/>
      <c r="E4" s="27" t="s">
        <v>90</v>
      </c>
      <c r="F4" s="28" t="s">
        <v>91</v>
      </c>
      <c r="G4" s="770"/>
      <c r="H4" s="27" t="s">
        <v>40</v>
      </c>
      <c r="I4" s="29" t="s">
        <v>227</v>
      </c>
      <c r="J4" s="27">
        <v>2006</v>
      </c>
      <c r="K4" s="27">
        <v>2007</v>
      </c>
      <c r="L4" s="27">
        <v>2008</v>
      </c>
      <c r="M4" s="27">
        <v>2009</v>
      </c>
      <c r="N4" s="27">
        <v>2010</v>
      </c>
      <c r="O4" s="30" t="s">
        <v>228</v>
      </c>
      <c r="P4" s="167"/>
    </row>
    <row r="5" spans="1:16" ht="15" customHeight="1" thickBot="1">
      <c r="A5" s="168">
        <v>1</v>
      </c>
      <c r="B5" s="169">
        <v>2</v>
      </c>
      <c r="C5" s="169">
        <v>3</v>
      </c>
      <c r="D5" s="169">
        <v>4</v>
      </c>
      <c r="E5" s="169">
        <v>5</v>
      </c>
      <c r="F5" s="170">
        <v>6</v>
      </c>
      <c r="G5" s="170">
        <v>7</v>
      </c>
      <c r="H5" s="169">
        <v>8</v>
      </c>
      <c r="I5" s="31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3">
        <v>15</v>
      </c>
      <c r="P5" s="167"/>
    </row>
    <row r="6" spans="1:16" s="34" customFormat="1" ht="19.5" customHeight="1">
      <c r="A6" s="760" t="s">
        <v>93</v>
      </c>
      <c r="B6" s="765"/>
      <c r="C6" s="765"/>
      <c r="D6" s="765"/>
      <c r="E6" s="765"/>
      <c r="F6" s="765"/>
      <c r="G6" s="766"/>
      <c r="H6" s="171">
        <f aca="true" t="shared" si="0" ref="H6:O6">SUM(H7:H7)</f>
        <v>13093872</v>
      </c>
      <c r="I6" s="171">
        <f t="shared" si="0"/>
        <v>1093872</v>
      </c>
      <c r="J6" s="171">
        <f t="shared" si="0"/>
        <v>12000000</v>
      </c>
      <c r="K6" s="171">
        <f t="shared" si="0"/>
        <v>0</v>
      </c>
      <c r="L6" s="171">
        <f t="shared" si="0"/>
        <v>0</v>
      </c>
      <c r="M6" s="171">
        <f t="shared" si="0"/>
        <v>0</v>
      </c>
      <c r="N6" s="171">
        <f t="shared" si="0"/>
        <v>0</v>
      </c>
      <c r="O6" s="172">
        <f t="shared" si="0"/>
        <v>0</v>
      </c>
      <c r="P6" s="173"/>
    </row>
    <row r="7" spans="1:16" s="184" customFormat="1" ht="30" customHeight="1" thickBot="1">
      <c r="A7" s="174">
        <v>1</v>
      </c>
      <c r="B7" s="175">
        <v>400</v>
      </c>
      <c r="C7" s="176">
        <v>40002</v>
      </c>
      <c r="D7" s="177" t="s">
        <v>94</v>
      </c>
      <c r="E7" s="176">
        <v>1996</v>
      </c>
      <c r="F7" s="178">
        <v>2006</v>
      </c>
      <c r="G7" s="179" t="s">
        <v>92</v>
      </c>
      <c r="H7" s="180">
        <f>SUM(I7:O7)</f>
        <v>13093872</v>
      </c>
      <c r="I7" s="181">
        <v>1093872</v>
      </c>
      <c r="J7" s="180">
        <v>12000000</v>
      </c>
      <c r="K7" s="180"/>
      <c r="L7" s="180"/>
      <c r="M7" s="180"/>
      <c r="N7" s="182"/>
      <c r="O7" s="183"/>
      <c r="P7" s="173"/>
    </row>
    <row r="8" spans="1:16" s="34" customFormat="1" ht="19.5" customHeight="1">
      <c r="A8" s="760" t="s">
        <v>95</v>
      </c>
      <c r="B8" s="761"/>
      <c r="C8" s="761"/>
      <c r="D8" s="761"/>
      <c r="E8" s="761"/>
      <c r="F8" s="761"/>
      <c r="G8" s="762"/>
      <c r="H8" s="171">
        <f aca="true" t="shared" si="1" ref="H8:O8">SUM(H9:H13)</f>
        <v>8241084</v>
      </c>
      <c r="I8" s="171">
        <f t="shared" si="1"/>
        <v>1192448</v>
      </c>
      <c r="J8" s="171">
        <f t="shared" si="1"/>
        <v>963636</v>
      </c>
      <c r="K8" s="171">
        <f t="shared" si="1"/>
        <v>1485000</v>
      </c>
      <c r="L8" s="171">
        <f t="shared" si="1"/>
        <v>1900000</v>
      </c>
      <c r="M8" s="171">
        <f t="shared" si="1"/>
        <v>1500000</v>
      </c>
      <c r="N8" s="171">
        <f t="shared" si="1"/>
        <v>1200000</v>
      </c>
      <c r="O8" s="172">
        <f t="shared" si="1"/>
        <v>0</v>
      </c>
      <c r="P8" s="173"/>
    </row>
    <row r="9" spans="1:16" s="184" customFormat="1" ht="30" customHeight="1">
      <c r="A9" s="185">
        <v>2</v>
      </c>
      <c r="B9" s="186">
        <v>600</v>
      </c>
      <c r="C9" s="179">
        <v>60014</v>
      </c>
      <c r="D9" s="187" t="s">
        <v>96</v>
      </c>
      <c r="E9" s="179">
        <v>2005</v>
      </c>
      <c r="F9" s="188">
        <v>2006</v>
      </c>
      <c r="G9" s="179" t="s">
        <v>97</v>
      </c>
      <c r="H9" s="189">
        <f>SUM(I9:O9)</f>
        <v>134995</v>
      </c>
      <c r="I9" s="190">
        <v>14995</v>
      </c>
      <c r="J9" s="189">
        <v>120000</v>
      </c>
      <c r="K9" s="189"/>
      <c r="L9" s="189"/>
      <c r="M9" s="189"/>
      <c r="N9" s="191"/>
      <c r="O9" s="192"/>
      <c r="P9" s="173"/>
    </row>
    <row r="10" spans="1:16" s="184" customFormat="1" ht="30" customHeight="1">
      <c r="A10" s="185">
        <v>3</v>
      </c>
      <c r="B10" s="186">
        <v>600</v>
      </c>
      <c r="C10" s="179">
        <v>60016</v>
      </c>
      <c r="D10" s="187" t="s">
        <v>98</v>
      </c>
      <c r="E10" s="179">
        <v>2000</v>
      </c>
      <c r="F10" s="188">
        <v>2006</v>
      </c>
      <c r="G10" s="179" t="s">
        <v>97</v>
      </c>
      <c r="H10" s="189">
        <f>SUM(I10:O10)</f>
        <v>1558132</v>
      </c>
      <c r="I10" s="181">
        <v>714496</v>
      </c>
      <c r="J10" s="190">
        <v>843636</v>
      </c>
      <c r="K10" s="189"/>
      <c r="L10" s="189"/>
      <c r="M10" s="189"/>
      <c r="N10" s="191"/>
      <c r="O10" s="192"/>
      <c r="P10" s="173"/>
    </row>
    <row r="11" spans="1:16" s="184" customFormat="1" ht="30" customHeight="1">
      <c r="A11" s="185">
        <v>4</v>
      </c>
      <c r="B11" s="186">
        <v>600</v>
      </c>
      <c r="C11" s="179">
        <v>60016</v>
      </c>
      <c r="D11" s="187" t="s">
        <v>99</v>
      </c>
      <c r="E11" s="179">
        <v>2003</v>
      </c>
      <c r="F11" s="188">
        <v>2007</v>
      </c>
      <c r="G11" s="179" t="s">
        <v>97</v>
      </c>
      <c r="H11" s="189">
        <f>SUM(I11:O11)</f>
        <v>2219915</v>
      </c>
      <c r="I11" s="193">
        <v>419915</v>
      </c>
      <c r="J11" s="189"/>
      <c r="K11" s="189">
        <v>900000</v>
      </c>
      <c r="L11" s="189">
        <v>900000</v>
      </c>
      <c r="M11" s="191"/>
      <c r="N11" s="191"/>
      <c r="O11" s="192"/>
      <c r="P11" s="173"/>
    </row>
    <row r="12" spans="1:16" s="184" customFormat="1" ht="30" customHeight="1">
      <c r="A12" s="185">
        <v>5</v>
      </c>
      <c r="B12" s="186">
        <v>600</v>
      </c>
      <c r="C12" s="179">
        <v>60016</v>
      </c>
      <c r="D12" s="187" t="s">
        <v>100</v>
      </c>
      <c r="E12" s="179">
        <v>2003</v>
      </c>
      <c r="F12" s="188">
        <v>2009</v>
      </c>
      <c r="G12" s="179" t="s">
        <v>97</v>
      </c>
      <c r="H12" s="189">
        <f>SUM(I12:O12)</f>
        <v>4228060</v>
      </c>
      <c r="I12" s="193">
        <v>28060</v>
      </c>
      <c r="J12" s="189"/>
      <c r="K12" s="189">
        <v>500000</v>
      </c>
      <c r="L12" s="189">
        <v>1000000</v>
      </c>
      <c r="M12" s="189">
        <v>1500000</v>
      </c>
      <c r="N12" s="191">
        <v>1200000</v>
      </c>
      <c r="O12" s="192"/>
      <c r="P12" s="173"/>
    </row>
    <row r="13" spans="1:16" s="184" customFormat="1" ht="30" customHeight="1" thickBot="1">
      <c r="A13" s="174">
        <v>6</v>
      </c>
      <c r="B13" s="175">
        <v>600</v>
      </c>
      <c r="C13" s="176">
        <v>60016</v>
      </c>
      <c r="D13" s="177" t="s">
        <v>101</v>
      </c>
      <c r="E13" s="176">
        <v>2003</v>
      </c>
      <c r="F13" s="178">
        <v>2006</v>
      </c>
      <c r="G13" s="179" t="s">
        <v>97</v>
      </c>
      <c r="H13" s="180">
        <f>SUM(I13:O13)</f>
        <v>99982</v>
      </c>
      <c r="I13" s="181">
        <v>14982</v>
      </c>
      <c r="J13" s="180"/>
      <c r="K13" s="180">
        <v>85000</v>
      </c>
      <c r="L13" s="180"/>
      <c r="M13" s="182"/>
      <c r="N13" s="182"/>
      <c r="O13" s="183"/>
      <c r="P13" s="173"/>
    </row>
    <row r="14" spans="1:16" s="34" customFormat="1" ht="19.5" customHeight="1">
      <c r="A14" s="760" t="s">
        <v>102</v>
      </c>
      <c r="B14" s="761"/>
      <c r="C14" s="761"/>
      <c r="D14" s="761"/>
      <c r="E14" s="761"/>
      <c r="F14" s="761"/>
      <c r="G14" s="762"/>
      <c r="H14" s="171">
        <f aca="true" t="shared" si="2" ref="H14:O14">SUM(H15:H15)</f>
        <v>5309973</v>
      </c>
      <c r="I14" s="171">
        <f t="shared" si="2"/>
        <v>1309973</v>
      </c>
      <c r="J14" s="171">
        <f t="shared" si="2"/>
        <v>4000000</v>
      </c>
      <c r="K14" s="171">
        <f t="shared" si="2"/>
        <v>0</v>
      </c>
      <c r="L14" s="171">
        <f t="shared" si="2"/>
        <v>0</v>
      </c>
      <c r="M14" s="171">
        <f t="shared" si="2"/>
        <v>0</v>
      </c>
      <c r="N14" s="171">
        <f t="shared" si="2"/>
        <v>0</v>
      </c>
      <c r="O14" s="172">
        <f t="shared" si="2"/>
        <v>0</v>
      </c>
      <c r="P14" s="173"/>
    </row>
    <row r="15" spans="1:16" s="184" customFormat="1" ht="114.75" thickBot="1">
      <c r="A15" s="194">
        <v>7</v>
      </c>
      <c r="B15" s="195">
        <v>630</v>
      </c>
      <c r="C15" s="196">
        <v>63003</v>
      </c>
      <c r="D15" s="197" t="s">
        <v>357</v>
      </c>
      <c r="E15" s="196">
        <v>2000</v>
      </c>
      <c r="F15" s="198">
        <v>2006</v>
      </c>
      <c r="G15" s="196" t="s">
        <v>92</v>
      </c>
      <c r="H15" s="199">
        <f>SUM(I15:O15)</f>
        <v>5309973</v>
      </c>
      <c r="I15" s="200">
        <v>1309973</v>
      </c>
      <c r="J15" s="199">
        <v>4000000</v>
      </c>
      <c r="K15" s="199"/>
      <c r="L15" s="199"/>
      <c r="M15" s="199"/>
      <c r="N15" s="201"/>
      <c r="O15" s="202"/>
      <c r="P15" s="173"/>
    </row>
    <row r="16" spans="1:16" s="34" customFormat="1" ht="19.5" customHeight="1">
      <c r="A16" s="760" t="s">
        <v>103</v>
      </c>
      <c r="B16" s="761"/>
      <c r="C16" s="761"/>
      <c r="D16" s="761"/>
      <c r="E16" s="761"/>
      <c r="F16" s="761"/>
      <c r="G16" s="762"/>
      <c r="H16" s="171">
        <f aca="true" t="shared" si="3" ref="H16:O16">SUM(H17:H18)</f>
        <v>30996139</v>
      </c>
      <c r="I16" s="171">
        <f t="shared" si="3"/>
        <v>226139</v>
      </c>
      <c r="J16" s="171">
        <f t="shared" si="3"/>
        <v>1450000</v>
      </c>
      <c r="K16" s="171">
        <f t="shared" si="3"/>
        <v>2900000</v>
      </c>
      <c r="L16" s="171">
        <f t="shared" si="3"/>
        <v>3500000</v>
      </c>
      <c r="M16" s="171">
        <f t="shared" si="3"/>
        <v>3000000</v>
      </c>
      <c r="N16" s="171">
        <f t="shared" si="3"/>
        <v>3000000</v>
      </c>
      <c r="O16" s="172">
        <f t="shared" si="3"/>
        <v>16920000</v>
      </c>
      <c r="P16" s="173"/>
    </row>
    <row r="17" spans="1:16" s="34" customFormat="1" ht="30" customHeight="1">
      <c r="A17" s="185" t="s">
        <v>264</v>
      </c>
      <c r="B17" s="186">
        <v>700</v>
      </c>
      <c r="C17" s="179">
        <v>70095</v>
      </c>
      <c r="D17" s="187" t="s">
        <v>104</v>
      </c>
      <c r="E17" s="179">
        <v>2004</v>
      </c>
      <c r="F17" s="188">
        <v>2015</v>
      </c>
      <c r="G17" s="179" t="s">
        <v>92</v>
      </c>
      <c r="H17" s="189">
        <f>SUM(I17:O17)</f>
        <v>29946139</v>
      </c>
      <c r="I17" s="181">
        <v>226139</v>
      </c>
      <c r="J17" s="189">
        <v>1400000</v>
      </c>
      <c r="K17" s="189">
        <v>2400000</v>
      </c>
      <c r="L17" s="189">
        <v>3000000</v>
      </c>
      <c r="M17" s="189">
        <v>3000000</v>
      </c>
      <c r="N17" s="189">
        <v>3000000</v>
      </c>
      <c r="O17" s="203">
        <v>16920000</v>
      </c>
      <c r="P17" s="173"/>
    </row>
    <row r="18" spans="1:16" s="34" customFormat="1" ht="30" customHeight="1" thickBot="1">
      <c r="A18" s="204">
        <v>9</v>
      </c>
      <c r="B18" s="196">
        <v>700</v>
      </c>
      <c r="C18" s="196">
        <v>70095</v>
      </c>
      <c r="D18" s="197" t="s">
        <v>105</v>
      </c>
      <c r="E18" s="196">
        <v>2006</v>
      </c>
      <c r="F18" s="198">
        <v>2008</v>
      </c>
      <c r="G18" s="196" t="s">
        <v>92</v>
      </c>
      <c r="H18" s="199">
        <f>SUM(I18:O18)</f>
        <v>1050000</v>
      </c>
      <c r="I18" s="205"/>
      <c r="J18" s="199">
        <v>50000</v>
      </c>
      <c r="K18" s="199">
        <v>500000</v>
      </c>
      <c r="L18" s="199">
        <v>500000</v>
      </c>
      <c r="M18" s="199"/>
      <c r="N18" s="199"/>
      <c r="O18" s="206"/>
      <c r="P18" s="173"/>
    </row>
    <row r="19" spans="1:16" s="184" customFormat="1" ht="19.5" customHeight="1">
      <c r="A19" s="760" t="s">
        <v>106</v>
      </c>
      <c r="B19" s="761"/>
      <c r="C19" s="761"/>
      <c r="D19" s="761"/>
      <c r="E19" s="761"/>
      <c r="F19" s="761"/>
      <c r="G19" s="762"/>
      <c r="H19" s="171">
        <f aca="true" t="shared" si="4" ref="H19:O19">SUM(H20:H20)</f>
        <v>510000</v>
      </c>
      <c r="I19" s="171">
        <f t="shared" si="4"/>
        <v>10000</v>
      </c>
      <c r="J19" s="171">
        <f t="shared" si="4"/>
        <v>0</v>
      </c>
      <c r="K19" s="171">
        <f t="shared" si="4"/>
        <v>500000</v>
      </c>
      <c r="L19" s="171">
        <f t="shared" si="4"/>
        <v>0</v>
      </c>
      <c r="M19" s="171">
        <f t="shared" si="4"/>
        <v>0</v>
      </c>
      <c r="N19" s="171">
        <f t="shared" si="4"/>
        <v>0</v>
      </c>
      <c r="O19" s="172">
        <f t="shared" si="4"/>
        <v>0</v>
      </c>
      <c r="P19" s="173"/>
    </row>
    <row r="20" spans="1:16" s="184" customFormat="1" ht="30" customHeight="1" thickBot="1">
      <c r="A20" s="194">
        <v>10</v>
      </c>
      <c r="B20" s="195">
        <v>754</v>
      </c>
      <c r="C20" s="196">
        <v>75412</v>
      </c>
      <c r="D20" s="197" t="s">
        <v>107</v>
      </c>
      <c r="E20" s="196">
        <v>2004</v>
      </c>
      <c r="F20" s="207">
        <v>2006</v>
      </c>
      <c r="G20" s="196" t="s">
        <v>108</v>
      </c>
      <c r="H20" s="199">
        <f>SUM(I20:O20)</f>
        <v>510000</v>
      </c>
      <c r="I20" s="208">
        <v>10000</v>
      </c>
      <c r="J20" s="200"/>
      <c r="K20" s="200">
        <v>500000</v>
      </c>
      <c r="L20" s="199"/>
      <c r="M20" s="199"/>
      <c r="N20" s="201"/>
      <c r="O20" s="202"/>
      <c r="P20" s="173"/>
    </row>
    <row r="21" spans="1:16" s="34" customFormat="1" ht="19.5" customHeight="1">
      <c r="A21" s="760" t="s">
        <v>229</v>
      </c>
      <c r="B21" s="761"/>
      <c r="C21" s="761"/>
      <c r="D21" s="761"/>
      <c r="E21" s="761"/>
      <c r="F21" s="761"/>
      <c r="G21" s="762"/>
      <c r="H21" s="171">
        <f aca="true" t="shared" si="5" ref="H21:O21">SUM(H22:H23)</f>
        <v>6241075</v>
      </c>
      <c r="I21" s="171">
        <f t="shared" si="5"/>
        <v>4207075</v>
      </c>
      <c r="J21" s="171">
        <f t="shared" si="5"/>
        <v>1034000</v>
      </c>
      <c r="K21" s="171">
        <f t="shared" si="5"/>
        <v>1000000</v>
      </c>
      <c r="L21" s="171">
        <f t="shared" si="5"/>
        <v>0</v>
      </c>
      <c r="M21" s="171">
        <f t="shared" si="5"/>
        <v>0</v>
      </c>
      <c r="N21" s="171">
        <f t="shared" si="5"/>
        <v>0</v>
      </c>
      <c r="O21" s="172">
        <f t="shared" si="5"/>
        <v>0</v>
      </c>
      <c r="P21" s="173"/>
    </row>
    <row r="22" spans="1:16" s="592" customFormat="1" ht="75" customHeight="1">
      <c r="A22" s="174">
        <v>11</v>
      </c>
      <c r="B22" s="175">
        <v>801</v>
      </c>
      <c r="C22" s="176">
        <v>80101</v>
      </c>
      <c r="D22" s="589" t="s">
        <v>351</v>
      </c>
      <c r="E22" s="209">
        <v>2005</v>
      </c>
      <c r="F22" s="590">
        <v>2007</v>
      </c>
      <c r="G22" s="209" t="s">
        <v>109</v>
      </c>
      <c r="H22" s="180">
        <f>SUM(I22:O22)</f>
        <v>1573585</v>
      </c>
      <c r="I22" s="210">
        <v>39585</v>
      </c>
      <c r="J22" s="211">
        <v>1034000</v>
      </c>
      <c r="K22" s="211">
        <v>500000</v>
      </c>
      <c r="L22" s="210"/>
      <c r="M22" s="210"/>
      <c r="N22" s="212"/>
      <c r="O22" s="213"/>
      <c r="P22" s="591"/>
    </row>
    <row r="23" spans="1:16" s="184" customFormat="1" ht="30" customHeight="1" thickBot="1">
      <c r="A23" s="194">
        <v>12</v>
      </c>
      <c r="B23" s="195">
        <v>801</v>
      </c>
      <c r="C23" s="196">
        <v>80110</v>
      </c>
      <c r="D23" s="197" t="s">
        <v>110</v>
      </c>
      <c r="E23" s="196">
        <v>2000</v>
      </c>
      <c r="F23" s="207">
        <v>2006</v>
      </c>
      <c r="G23" s="196" t="s">
        <v>108</v>
      </c>
      <c r="H23" s="199">
        <f>SUM(I23:O23)</f>
        <v>4667490</v>
      </c>
      <c r="I23" s="205">
        <v>4167490</v>
      </c>
      <c r="J23" s="200"/>
      <c r="K23" s="200">
        <v>500000</v>
      </c>
      <c r="L23" s="199"/>
      <c r="M23" s="199"/>
      <c r="N23" s="201"/>
      <c r="O23" s="202"/>
      <c r="P23" s="214"/>
    </row>
    <row r="24" spans="1:16" s="34" customFormat="1" ht="19.5" customHeight="1">
      <c r="A24" s="760" t="s">
        <v>111</v>
      </c>
      <c r="B24" s="761"/>
      <c r="C24" s="761"/>
      <c r="D24" s="761"/>
      <c r="E24" s="761"/>
      <c r="F24" s="761"/>
      <c r="G24" s="762"/>
      <c r="H24" s="171">
        <f>SUM(H25:H27)</f>
        <v>67924346</v>
      </c>
      <c r="I24" s="171">
        <f aca="true" t="shared" si="6" ref="I24:O24">SUM(I25:I27)</f>
        <v>20216690</v>
      </c>
      <c r="J24" s="171">
        <f t="shared" si="6"/>
        <v>23457656</v>
      </c>
      <c r="K24" s="171">
        <f t="shared" si="6"/>
        <v>7800000</v>
      </c>
      <c r="L24" s="171">
        <f t="shared" si="6"/>
        <v>7250000</v>
      </c>
      <c r="M24" s="171">
        <f t="shared" si="6"/>
        <v>9200000</v>
      </c>
      <c r="N24" s="171">
        <f t="shared" si="6"/>
        <v>0</v>
      </c>
      <c r="O24" s="171">
        <f t="shared" si="6"/>
        <v>0</v>
      </c>
      <c r="P24" s="173"/>
    </row>
    <row r="25" spans="1:16" s="594" customFormat="1" ht="60" customHeight="1">
      <c r="A25" s="174">
        <v>13</v>
      </c>
      <c r="B25" s="176">
        <v>900</v>
      </c>
      <c r="C25" s="176">
        <v>90001</v>
      </c>
      <c r="D25" s="177" t="s">
        <v>112</v>
      </c>
      <c r="E25" s="176">
        <v>2000</v>
      </c>
      <c r="F25" s="215">
        <v>2009</v>
      </c>
      <c r="G25" s="176" t="s">
        <v>92</v>
      </c>
      <c r="H25" s="180">
        <f aca="true" t="shared" si="7" ref="H25:H33">SUM(I25:O25)</f>
        <v>61275230</v>
      </c>
      <c r="I25" s="181">
        <v>18334950</v>
      </c>
      <c r="J25" s="593">
        <v>22940280</v>
      </c>
      <c r="K25" s="180">
        <v>6000000</v>
      </c>
      <c r="L25" s="180">
        <v>6000000</v>
      </c>
      <c r="M25" s="182">
        <v>8000000</v>
      </c>
      <c r="N25" s="182"/>
      <c r="O25" s="183"/>
      <c r="P25" s="591"/>
    </row>
    <row r="26" spans="1:16" s="184" customFormat="1" ht="30" customHeight="1">
      <c r="A26" s="185">
        <v>14</v>
      </c>
      <c r="B26" s="216">
        <v>900</v>
      </c>
      <c r="C26" s="215">
        <v>90001</v>
      </c>
      <c r="D26" s="177" t="s">
        <v>265</v>
      </c>
      <c r="E26" s="176">
        <v>2000</v>
      </c>
      <c r="F26" s="178">
        <v>2008</v>
      </c>
      <c r="G26" s="179" t="s">
        <v>92</v>
      </c>
      <c r="H26" s="189">
        <f t="shared" si="7"/>
        <v>6131722</v>
      </c>
      <c r="I26" s="193">
        <v>1881722</v>
      </c>
      <c r="J26" s="190"/>
      <c r="K26" s="190">
        <v>1800000</v>
      </c>
      <c r="L26" s="189">
        <v>1250000</v>
      </c>
      <c r="M26" s="189">
        <v>1200000</v>
      </c>
      <c r="N26" s="191"/>
      <c r="O26" s="192"/>
      <c r="P26" s="173"/>
    </row>
    <row r="27" spans="1:16" s="184" customFormat="1" ht="30" customHeight="1" thickBot="1">
      <c r="A27" s="217">
        <v>15</v>
      </c>
      <c r="B27" s="218">
        <v>900</v>
      </c>
      <c r="C27" s="219">
        <v>90001</v>
      </c>
      <c r="D27" s="220" t="s">
        <v>266</v>
      </c>
      <c r="E27" s="209">
        <v>2005</v>
      </c>
      <c r="F27" s="221">
        <v>2006</v>
      </c>
      <c r="G27" s="222" t="s">
        <v>92</v>
      </c>
      <c r="H27" s="223">
        <f t="shared" si="7"/>
        <v>517394</v>
      </c>
      <c r="I27" s="224">
        <v>18</v>
      </c>
      <c r="J27" s="225">
        <v>517376</v>
      </c>
      <c r="K27" s="224"/>
      <c r="L27" s="223"/>
      <c r="M27" s="223"/>
      <c r="N27" s="226"/>
      <c r="O27" s="227"/>
      <c r="P27" s="173"/>
    </row>
    <row r="28" spans="1:16" s="184" customFormat="1" ht="19.5" customHeight="1">
      <c r="A28" s="760" t="s">
        <v>230</v>
      </c>
      <c r="B28" s="761"/>
      <c r="C28" s="761"/>
      <c r="D28" s="761"/>
      <c r="E28" s="761"/>
      <c r="F28" s="761"/>
      <c r="G28" s="762"/>
      <c r="H28" s="171">
        <f>SUM(H29:H29)</f>
        <v>12700000</v>
      </c>
      <c r="I28" s="171">
        <f aca="true" t="shared" si="8" ref="I28:O28">SUM(I29:I29)</f>
        <v>0</v>
      </c>
      <c r="J28" s="171">
        <f t="shared" si="8"/>
        <v>1100000</v>
      </c>
      <c r="K28" s="171">
        <f t="shared" si="8"/>
        <v>0</v>
      </c>
      <c r="L28" s="171">
        <f t="shared" si="8"/>
        <v>0</v>
      </c>
      <c r="M28" s="171">
        <f t="shared" si="8"/>
        <v>0</v>
      </c>
      <c r="N28" s="171">
        <f t="shared" si="8"/>
        <v>0</v>
      </c>
      <c r="O28" s="171">
        <f t="shared" si="8"/>
        <v>11600000</v>
      </c>
      <c r="P28" s="173"/>
    </row>
    <row r="29" spans="1:16" s="184" customFormat="1" ht="30" customHeight="1" thickBot="1">
      <c r="A29" s="174">
        <v>16</v>
      </c>
      <c r="B29" s="218">
        <v>900</v>
      </c>
      <c r="C29" s="219">
        <v>90003</v>
      </c>
      <c r="D29" s="220" t="s">
        <v>231</v>
      </c>
      <c r="E29" s="176">
        <v>2006</v>
      </c>
      <c r="F29" s="178" t="s">
        <v>232</v>
      </c>
      <c r="G29" s="176" t="s">
        <v>92</v>
      </c>
      <c r="H29" s="180">
        <f t="shared" si="7"/>
        <v>12700000</v>
      </c>
      <c r="I29" s="228"/>
      <c r="J29" s="228">
        <v>1100000</v>
      </c>
      <c r="K29" s="228"/>
      <c r="L29" s="180"/>
      <c r="M29" s="180"/>
      <c r="N29" s="182"/>
      <c r="O29" s="183">
        <v>11600000</v>
      </c>
      <c r="P29" s="173"/>
    </row>
    <row r="30" spans="1:16" s="184" customFormat="1" ht="19.5" customHeight="1">
      <c r="A30" s="760" t="s">
        <v>233</v>
      </c>
      <c r="B30" s="761"/>
      <c r="C30" s="761"/>
      <c r="D30" s="761"/>
      <c r="E30" s="761"/>
      <c r="F30" s="761"/>
      <c r="G30" s="762"/>
      <c r="H30" s="171">
        <f>SUM(H31:H33)</f>
        <v>266210</v>
      </c>
      <c r="I30" s="171">
        <f aca="true" t="shared" si="9" ref="I30:O30">SUM(I31:I33)</f>
        <v>58210</v>
      </c>
      <c r="J30" s="171">
        <f t="shared" si="9"/>
        <v>208000</v>
      </c>
      <c r="K30" s="171">
        <f t="shared" si="9"/>
        <v>0</v>
      </c>
      <c r="L30" s="171">
        <f t="shared" si="9"/>
        <v>0</v>
      </c>
      <c r="M30" s="171">
        <f t="shared" si="9"/>
        <v>0</v>
      </c>
      <c r="N30" s="171">
        <f t="shared" si="9"/>
        <v>0</v>
      </c>
      <c r="O30" s="171">
        <f t="shared" si="9"/>
        <v>0</v>
      </c>
      <c r="P30" s="173"/>
    </row>
    <row r="31" spans="1:16" s="184" customFormat="1" ht="30" customHeight="1">
      <c r="A31" s="229">
        <v>17</v>
      </c>
      <c r="B31" s="218">
        <v>900</v>
      </c>
      <c r="C31" s="219">
        <v>90015</v>
      </c>
      <c r="D31" s="220" t="s">
        <v>113</v>
      </c>
      <c r="E31" s="209">
        <v>2005</v>
      </c>
      <c r="F31" s="221">
        <v>2006</v>
      </c>
      <c r="G31" s="176" t="s">
        <v>92</v>
      </c>
      <c r="H31" s="210">
        <f t="shared" si="7"/>
        <v>102349</v>
      </c>
      <c r="I31" s="211">
        <v>12349</v>
      </c>
      <c r="J31" s="211">
        <v>90000</v>
      </c>
      <c r="K31" s="211"/>
      <c r="L31" s="210"/>
      <c r="M31" s="210"/>
      <c r="N31" s="212"/>
      <c r="O31" s="213"/>
      <c r="P31" s="173"/>
    </row>
    <row r="32" spans="1:16" s="184" customFormat="1" ht="30" customHeight="1">
      <c r="A32" s="174">
        <v>18</v>
      </c>
      <c r="B32" s="218">
        <v>900</v>
      </c>
      <c r="C32" s="219">
        <v>90015</v>
      </c>
      <c r="D32" s="230" t="s">
        <v>234</v>
      </c>
      <c r="E32" s="209">
        <v>2005</v>
      </c>
      <c r="F32" s="221">
        <v>2006</v>
      </c>
      <c r="G32" s="176" t="s">
        <v>92</v>
      </c>
      <c r="H32" s="180">
        <f t="shared" si="7"/>
        <v>132360</v>
      </c>
      <c r="I32" s="228">
        <v>42360</v>
      </c>
      <c r="J32" s="228">
        <v>90000</v>
      </c>
      <c r="K32" s="228"/>
      <c r="L32" s="180"/>
      <c r="M32" s="180"/>
      <c r="N32" s="182"/>
      <c r="O32" s="183"/>
      <c r="P32" s="173"/>
    </row>
    <row r="33" spans="1:16" s="184" customFormat="1" ht="30" customHeight="1" thickBot="1">
      <c r="A33" s="194">
        <v>19</v>
      </c>
      <c r="B33" s="218">
        <v>900</v>
      </c>
      <c r="C33" s="219">
        <v>90015</v>
      </c>
      <c r="D33" s="230" t="s">
        <v>235</v>
      </c>
      <c r="E33" s="209">
        <v>2005</v>
      </c>
      <c r="F33" s="221">
        <v>2006</v>
      </c>
      <c r="G33" s="176" t="s">
        <v>92</v>
      </c>
      <c r="H33" s="199">
        <f t="shared" si="7"/>
        <v>31501</v>
      </c>
      <c r="I33" s="200">
        <v>3501</v>
      </c>
      <c r="J33" s="200">
        <v>28000</v>
      </c>
      <c r="K33" s="200"/>
      <c r="L33" s="199"/>
      <c r="M33" s="199"/>
      <c r="N33" s="201"/>
      <c r="O33" s="202"/>
      <c r="P33" s="173"/>
    </row>
    <row r="34" spans="1:16" s="34" customFormat="1" ht="19.5" customHeight="1">
      <c r="A34" s="760" t="s">
        <v>114</v>
      </c>
      <c r="B34" s="761"/>
      <c r="C34" s="761"/>
      <c r="D34" s="761"/>
      <c r="E34" s="761"/>
      <c r="F34" s="761"/>
      <c r="G34" s="762"/>
      <c r="H34" s="171">
        <f>SUM(H35:H35)</f>
        <v>3845096</v>
      </c>
      <c r="I34" s="171">
        <f aca="true" t="shared" si="10" ref="I34:O34">SUM(I35:I35)</f>
        <v>1685096</v>
      </c>
      <c r="J34" s="171">
        <f t="shared" si="10"/>
        <v>720000</v>
      </c>
      <c r="K34" s="171">
        <f t="shared" si="10"/>
        <v>720000</v>
      </c>
      <c r="L34" s="171">
        <f t="shared" si="10"/>
        <v>720000</v>
      </c>
      <c r="M34" s="171">
        <f t="shared" si="10"/>
        <v>0</v>
      </c>
      <c r="N34" s="171">
        <f t="shared" si="10"/>
        <v>0</v>
      </c>
      <c r="O34" s="171">
        <f t="shared" si="10"/>
        <v>0</v>
      </c>
      <c r="P34" s="173"/>
    </row>
    <row r="35" spans="1:16" s="184" customFormat="1" ht="30" customHeight="1" thickBot="1">
      <c r="A35" s="185">
        <v>20</v>
      </c>
      <c r="B35" s="231">
        <v>900</v>
      </c>
      <c r="C35" s="232">
        <v>90095</v>
      </c>
      <c r="D35" s="187" t="s">
        <v>115</v>
      </c>
      <c r="E35" s="179">
        <v>2001</v>
      </c>
      <c r="F35" s="188">
        <v>2008</v>
      </c>
      <c r="G35" s="179" t="s">
        <v>92</v>
      </c>
      <c r="H35" s="189">
        <f>SUM(I35:O35)</f>
        <v>3845096</v>
      </c>
      <c r="I35" s="193">
        <v>1685096</v>
      </c>
      <c r="J35" s="189">
        <v>720000</v>
      </c>
      <c r="K35" s="190">
        <v>720000</v>
      </c>
      <c r="L35" s="190">
        <v>720000</v>
      </c>
      <c r="M35" s="190"/>
      <c r="N35" s="190"/>
      <c r="O35" s="233"/>
      <c r="P35" s="173"/>
    </row>
    <row r="36" spans="1:16" s="184" customFormat="1" ht="19.5" customHeight="1">
      <c r="A36" s="760" t="s">
        <v>236</v>
      </c>
      <c r="B36" s="761"/>
      <c r="C36" s="761"/>
      <c r="D36" s="761"/>
      <c r="E36" s="761"/>
      <c r="F36" s="761"/>
      <c r="G36" s="762"/>
      <c r="H36" s="171">
        <f>SUM(H37:H37)</f>
        <v>3262014</v>
      </c>
      <c r="I36" s="171">
        <f aca="true" t="shared" si="11" ref="I36:O36">SUM(I37:I37)</f>
        <v>672014</v>
      </c>
      <c r="J36" s="171">
        <f t="shared" si="11"/>
        <v>900000</v>
      </c>
      <c r="K36" s="171">
        <f t="shared" si="11"/>
        <v>0</v>
      </c>
      <c r="L36" s="171">
        <f t="shared" si="11"/>
        <v>0</v>
      </c>
      <c r="M36" s="171">
        <f t="shared" si="11"/>
        <v>0</v>
      </c>
      <c r="N36" s="171">
        <f t="shared" si="11"/>
        <v>0</v>
      </c>
      <c r="O36" s="171">
        <f t="shared" si="11"/>
        <v>1690000</v>
      </c>
      <c r="P36" s="173"/>
    </row>
    <row r="37" spans="1:16" s="184" customFormat="1" ht="30" customHeight="1" thickBot="1">
      <c r="A37" s="185">
        <v>21</v>
      </c>
      <c r="B37" s="186">
        <v>900</v>
      </c>
      <c r="C37" s="179">
        <v>90095</v>
      </c>
      <c r="D37" s="187" t="s">
        <v>237</v>
      </c>
      <c r="E37" s="179">
        <v>2004</v>
      </c>
      <c r="F37" s="188">
        <v>2007</v>
      </c>
      <c r="G37" s="179" t="s">
        <v>92</v>
      </c>
      <c r="H37" s="189">
        <f>SUM(I37:O37)</f>
        <v>3262014</v>
      </c>
      <c r="I37" s="181">
        <v>672014</v>
      </c>
      <c r="J37" s="190">
        <v>900000</v>
      </c>
      <c r="K37" s="189"/>
      <c r="L37" s="189"/>
      <c r="M37" s="189"/>
      <c r="N37" s="189"/>
      <c r="O37" s="203">
        <v>1690000</v>
      </c>
      <c r="P37" s="173"/>
    </row>
    <row r="38" spans="1:16" s="184" customFormat="1" ht="19.5" customHeight="1">
      <c r="A38" s="760" t="s">
        <v>238</v>
      </c>
      <c r="B38" s="761"/>
      <c r="C38" s="761"/>
      <c r="D38" s="761"/>
      <c r="E38" s="761"/>
      <c r="F38" s="761"/>
      <c r="G38" s="762"/>
      <c r="H38" s="171">
        <f aca="true" t="shared" si="12" ref="H38:O38">SUM(H39:H41)</f>
        <v>56768</v>
      </c>
      <c r="I38" s="171">
        <f t="shared" si="12"/>
        <v>6768</v>
      </c>
      <c r="J38" s="171">
        <f t="shared" si="12"/>
        <v>50000</v>
      </c>
      <c r="K38" s="171">
        <f t="shared" si="12"/>
        <v>0</v>
      </c>
      <c r="L38" s="171">
        <f t="shared" si="12"/>
        <v>0</v>
      </c>
      <c r="M38" s="171">
        <f t="shared" si="12"/>
        <v>0</v>
      </c>
      <c r="N38" s="171">
        <f t="shared" si="12"/>
        <v>0</v>
      </c>
      <c r="O38" s="172">
        <f t="shared" si="12"/>
        <v>0</v>
      </c>
      <c r="P38" s="173"/>
    </row>
    <row r="39" spans="1:16" s="184" customFormat="1" ht="30" customHeight="1">
      <c r="A39" s="185">
        <v>22</v>
      </c>
      <c r="B39" s="231">
        <v>921</v>
      </c>
      <c r="C39" s="232">
        <v>92109</v>
      </c>
      <c r="D39" s="187" t="s">
        <v>116</v>
      </c>
      <c r="E39" s="179">
        <v>2005</v>
      </c>
      <c r="F39" s="188">
        <v>2006</v>
      </c>
      <c r="G39" s="179" t="s">
        <v>92</v>
      </c>
      <c r="H39" s="189">
        <f>SUM(I39:O39)</f>
        <v>29806</v>
      </c>
      <c r="I39" s="189">
        <v>2806</v>
      </c>
      <c r="J39" s="190">
        <v>27000</v>
      </c>
      <c r="K39" s="190"/>
      <c r="L39" s="190"/>
      <c r="M39" s="190"/>
      <c r="N39" s="190"/>
      <c r="O39" s="233"/>
      <c r="P39" s="173"/>
    </row>
    <row r="40" spans="1:16" s="184" customFormat="1" ht="30" customHeight="1">
      <c r="A40" s="185">
        <v>23</v>
      </c>
      <c r="B40" s="231">
        <v>921</v>
      </c>
      <c r="C40" s="232">
        <v>92109</v>
      </c>
      <c r="D40" s="187" t="s">
        <v>117</v>
      </c>
      <c r="E40" s="179">
        <v>2005</v>
      </c>
      <c r="F40" s="188">
        <v>2006</v>
      </c>
      <c r="G40" s="179" t="s">
        <v>92</v>
      </c>
      <c r="H40" s="189">
        <f>SUM(I40:O40)</f>
        <v>19986</v>
      </c>
      <c r="I40" s="189">
        <v>2986</v>
      </c>
      <c r="J40" s="190">
        <v>17000</v>
      </c>
      <c r="K40" s="190"/>
      <c r="L40" s="190"/>
      <c r="M40" s="190"/>
      <c r="N40" s="190"/>
      <c r="O40" s="233"/>
      <c r="P40" s="173"/>
    </row>
    <row r="41" spans="1:16" s="184" customFormat="1" ht="30" customHeight="1" thickBot="1">
      <c r="A41" s="194">
        <v>24</v>
      </c>
      <c r="B41" s="196">
        <v>921</v>
      </c>
      <c r="C41" s="196">
        <v>92109</v>
      </c>
      <c r="D41" s="197" t="s">
        <v>118</v>
      </c>
      <c r="E41" s="179">
        <v>2005</v>
      </c>
      <c r="F41" s="188">
        <v>2006</v>
      </c>
      <c r="G41" s="196" t="s">
        <v>92</v>
      </c>
      <c r="H41" s="189">
        <f>SUM(I41:O41)</f>
        <v>6976</v>
      </c>
      <c r="I41" s="190">
        <v>976</v>
      </c>
      <c r="J41" s="189">
        <v>6000</v>
      </c>
      <c r="K41" s="189"/>
      <c r="L41" s="189"/>
      <c r="M41" s="189"/>
      <c r="N41" s="189"/>
      <c r="O41" s="203"/>
      <c r="P41" s="173"/>
    </row>
    <row r="42" spans="1:16" s="34" customFormat="1" ht="19.5" customHeight="1">
      <c r="A42" s="760" t="s">
        <v>119</v>
      </c>
      <c r="B42" s="761"/>
      <c r="C42" s="761"/>
      <c r="D42" s="761"/>
      <c r="E42" s="761"/>
      <c r="F42" s="761"/>
      <c r="G42" s="762"/>
      <c r="H42" s="171">
        <f>SUM(H43:H44)</f>
        <v>18516009</v>
      </c>
      <c r="I42" s="171">
        <f>SUM(I43:I44)</f>
        <v>7706009</v>
      </c>
      <c r="J42" s="171">
        <f>SUM(J43:J44)</f>
        <v>1710000</v>
      </c>
      <c r="K42" s="171">
        <f>SUM(K43:K44)</f>
        <v>100000</v>
      </c>
      <c r="L42" s="171">
        <f>SUM(L43:L44)</f>
        <v>3000000</v>
      </c>
      <c r="M42" s="171">
        <f>SUM(M43:M43)</f>
        <v>0</v>
      </c>
      <c r="N42" s="171">
        <f>SUM(N43:N43)</f>
        <v>0</v>
      </c>
      <c r="O42" s="172">
        <f>SUM(O43:O43)</f>
        <v>0</v>
      </c>
      <c r="P42" s="173"/>
    </row>
    <row r="43" spans="1:16" s="184" customFormat="1" ht="57">
      <c r="A43" s="185">
        <v>25</v>
      </c>
      <c r="B43" s="186">
        <v>926</v>
      </c>
      <c r="C43" s="179">
        <v>92601</v>
      </c>
      <c r="D43" s="187" t="s">
        <v>120</v>
      </c>
      <c r="E43" s="179">
        <v>2000</v>
      </c>
      <c r="F43" s="188">
        <v>2006</v>
      </c>
      <c r="G43" s="179" t="s">
        <v>92</v>
      </c>
      <c r="H43" s="189">
        <f>SUM(I43:O43)</f>
        <v>9215834</v>
      </c>
      <c r="I43" s="181">
        <v>7705834</v>
      </c>
      <c r="J43" s="189">
        <v>1510000</v>
      </c>
      <c r="K43" s="189"/>
      <c r="L43" s="189"/>
      <c r="M43" s="189"/>
      <c r="N43" s="191"/>
      <c r="O43" s="192"/>
      <c r="P43" s="173"/>
    </row>
    <row r="44" spans="1:16" s="594" customFormat="1" ht="30" customHeight="1" thickBot="1">
      <c r="A44" s="185">
        <v>26</v>
      </c>
      <c r="B44" s="186">
        <v>926</v>
      </c>
      <c r="C44" s="179">
        <v>92601</v>
      </c>
      <c r="D44" s="187" t="s">
        <v>356</v>
      </c>
      <c r="E44" s="179">
        <v>2005</v>
      </c>
      <c r="F44" s="188">
        <v>2007</v>
      </c>
      <c r="G44" s="179" t="s">
        <v>92</v>
      </c>
      <c r="H44" s="189">
        <f>SUM(I44:O44)</f>
        <v>9300175</v>
      </c>
      <c r="I44" s="200">
        <v>175</v>
      </c>
      <c r="J44" s="189">
        <v>200000</v>
      </c>
      <c r="K44" s="189">
        <v>100000</v>
      </c>
      <c r="L44" s="189">
        <v>3000000</v>
      </c>
      <c r="M44" s="189">
        <v>3000000</v>
      </c>
      <c r="N44" s="191">
        <v>3000000</v>
      </c>
      <c r="O44" s="192"/>
      <c r="P44" s="591"/>
    </row>
    <row r="45" spans="1:16" s="26" customFormat="1" ht="24.75" customHeight="1" thickBot="1">
      <c r="A45" s="763" t="s">
        <v>121</v>
      </c>
      <c r="B45" s="764"/>
      <c r="C45" s="764"/>
      <c r="D45" s="764"/>
      <c r="E45" s="764"/>
      <c r="F45" s="764"/>
      <c r="G45" s="234"/>
      <c r="H45" s="235">
        <f>SUM(H6+H8+H14+H16+H19+H21+H24+H28+H30+H34+H36+H38+H42)</f>
        <v>170962586</v>
      </c>
      <c r="I45" s="235">
        <f aca="true" t="shared" si="13" ref="I45:O45">SUM(I6+I8+I14+I16+I19+I21+I24+I28+I30+I34+I36+I38+I42)</f>
        <v>38384294</v>
      </c>
      <c r="J45" s="235">
        <f t="shared" si="13"/>
        <v>47593292</v>
      </c>
      <c r="K45" s="235">
        <f t="shared" si="13"/>
        <v>14505000</v>
      </c>
      <c r="L45" s="235">
        <f t="shared" si="13"/>
        <v>16370000</v>
      </c>
      <c r="M45" s="235">
        <f t="shared" si="13"/>
        <v>13700000</v>
      </c>
      <c r="N45" s="235">
        <f t="shared" si="13"/>
        <v>4200000</v>
      </c>
      <c r="O45" s="235">
        <f t="shared" si="13"/>
        <v>30210000</v>
      </c>
      <c r="P45" s="173"/>
    </row>
    <row r="46" spans="1:13" ht="12.75">
      <c r="A46" s="35"/>
      <c r="B46" s="35"/>
      <c r="C46" s="35"/>
      <c r="D46" s="36"/>
      <c r="E46" s="37"/>
      <c r="F46" s="37"/>
      <c r="G46" s="37"/>
      <c r="H46" s="37"/>
      <c r="I46" s="38"/>
      <c r="J46" s="37"/>
      <c r="K46" s="37"/>
      <c r="L46" s="37"/>
      <c r="M46" s="39"/>
    </row>
    <row r="47" spans="1:13" ht="12.75">
      <c r="A47" s="35"/>
      <c r="B47" s="35"/>
      <c r="C47" s="35"/>
      <c r="D47" s="36"/>
      <c r="E47" s="37"/>
      <c r="F47" s="37"/>
      <c r="G47" s="37"/>
      <c r="H47" s="37"/>
      <c r="I47" s="38"/>
      <c r="J47" s="37"/>
      <c r="K47" s="37"/>
      <c r="L47" s="37"/>
      <c r="M47" s="39"/>
    </row>
    <row r="48" spans="1:13" ht="12.75">
      <c r="A48" s="35"/>
      <c r="B48" s="35"/>
      <c r="C48" s="35"/>
      <c r="E48" s="37"/>
      <c r="F48" s="37"/>
      <c r="G48" s="37"/>
      <c r="H48" s="37"/>
      <c r="I48" s="38"/>
      <c r="J48" s="37"/>
      <c r="K48" s="37"/>
      <c r="L48" s="37"/>
      <c r="M48" s="39"/>
    </row>
    <row r="49" spans="1:13" ht="12.75">
      <c r="A49" s="35"/>
      <c r="B49" s="35"/>
      <c r="C49" s="35"/>
      <c r="E49" s="37"/>
      <c r="F49" s="37"/>
      <c r="G49" s="37"/>
      <c r="H49" s="37"/>
      <c r="I49" s="38"/>
      <c r="J49" s="37"/>
      <c r="K49" s="37"/>
      <c r="L49" s="37"/>
      <c r="M49" s="39"/>
    </row>
    <row r="50" spans="1:13" ht="12.75">
      <c r="A50" s="35"/>
      <c r="B50" s="35"/>
      <c r="C50" s="35"/>
      <c r="E50" s="37"/>
      <c r="F50" s="37"/>
      <c r="G50" s="37"/>
      <c r="H50" s="37"/>
      <c r="I50" s="38"/>
      <c r="J50" s="37"/>
      <c r="K50" s="37"/>
      <c r="L50" s="37"/>
      <c r="M50" s="39"/>
    </row>
    <row r="51" spans="1:13" ht="12.75">
      <c r="A51" s="35"/>
      <c r="B51" s="35"/>
      <c r="C51" s="35"/>
      <c r="E51" s="37"/>
      <c r="F51" s="37"/>
      <c r="G51" s="37"/>
      <c r="H51" s="37"/>
      <c r="I51" s="38"/>
      <c r="J51" s="37"/>
      <c r="K51" s="37"/>
      <c r="L51" s="37"/>
      <c r="M51" s="39"/>
    </row>
    <row r="52" spans="1:13" ht="12.75">
      <c r="A52" s="35"/>
      <c r="B52" s="35"/>
      <c r="C52" s="35"/>
      <c r="E52" s="37"/>
      <c r="F52" s="37"/>
      <c r="G52" s="37"/>
      <c r="H52" s="37"/>
      <c r="I52" s="38"/>
      <c r="J52" s="37"/>
      <c r="K52" s="37"/>
      <c r="L52" s="37"/>
      <c r="M52" s="39"/>
    </row>
    <row r="53" spans="1:13" ht="12.75">
      <c r="A53" s="35"/>
      <c r="B53" s="35"/>
      <c r="C53" s="35"/>
      <c r="E53" s="37"/>
      <c r="F53" s="37"/>
      <c r="G53" s="37"/>
      <c r="H53" s="37"/>
      <c r="I53" s="38"/>
      <c r="J53" s="37"/>
      <c r="K53" s="37"/>
      <c r="L53" s="37"/>
      <c r="M53" s="39"/>
    </row>
    <row r="54" spans="1:13" ht="12.75">
      <c r="A54" s="35"/>
      <c r="B54" s="35"/>
      <c r="C54" s="35"/>
      <c r="E54" s="37"/>
      <c r="F54" s="37"/>
      <c r="G54" s="37"/>
      <c r="H54" s="37"/>
      <c r="I54" s="38"/>
      <c r="J54" s="37"/>
      <c r="K54" s="37"/>
      <c r="L54" s="37"/>
      <c r="M54" s="39"/>
    </row>
    <row r="55" spans="1:13" ht="12.75">
      <c r="A55" s="35"/>
      <c r="B55" s="35"/>
      <c r="C55" s="35"/>
      <c r="E55" s="37"/>
      <c r="F55" s="37"/>
      <c r="G55" s="37"/>
      <c r="H55" s="37"/>
      <c r="I55" s="38"/>
      <c r="J55" s="37"/>
      <c r="K55" s="37"/>
      <c r="L55" s="37"/>
      <c r="M55" s="39"/>
    </row>
    <row r="56" spans="1:13" ht="12.75">
      <c r="A56" s="35"/>
      <c r="B56" s="35"/>
      <c r="C56" s="35"/>
      <c r="E56" s="37"/>
      <c r="F56" s="37"/>
      <c r="G56" s="37"/>
      <c r="H56" s="37"/>
      <c r="I56" s="38"/>
      <c r="J56" s="37"/>
      <c r="K56" s="37"/>
      <c r="L56" s="37"/>
      <c r="M56" s="39"/>
    </row>
    <row r="57" spans="1:13" ht="12.75">
      <c r="A57" s="35"/>
      <c r="B57" s="35"/>
      <c r="C57" s="35"/>
      <c r="E57" s="37"/>
      <c r="F57" s="37"/>
      <c r="G57" s="37"/>
      <c r="H57" s="37"/>
      <c r="I57" s="38"/>
      <c r="J57" s="37"/>
      <c r="K57" s="37"/>
      <c r="L57" s="37"/>
      <c r="M57" s="39"/>
    </row>
    <row r="58" spans="1:13" ht="12.75">
      <c r="A58" s="35"/>
      <c r="B58" s="35"/>
      <c r="C58" s="35"/>
      <c r="E58" s="37"/>
      <c r="F58" s="37"/>
      <c r="G58" s="37"/>
      <c r="H58" s="37"/>
      <c r="I58" s="38"/>
      <c r="J58" s="37"/>
      <c r="K58" s="37"/>
      <c r="L58" s="37"/>
      <c r="M58" s="39"/>
    </row>
    <row r="59" spans="1:13" ht="12.75">
      <c r="A59" s="35"/>
      <c r="B59" s="35"/>
      <c r="C59" s="35"/>
      <c r="E59" s="37"/>
      <c r="F59" s="37"/>
      <c r="G59" s="37"/>
      <c r="H59" s="37"/>
      <c r="I59" s="38"/>
      <c r="J59" s="37"/>
      <c r="K59" s="37"/>
      <c r="L59" s="37"/>
      <c r="M59" s="39"/>
    </row>
    <row r="60" spans="1:13" ht="12.75">
      <c r="A60" s="35"/>
      <c r="B60" s="35"/>
      <c r="C60" s="35"/>
      <c r="E60" s="37"/>
      <c r="F60" s="37"/>
      <c r="G60" s="37"/>
      <c r="H60" s="37"/>
      <c r="I60" s="38"/>
      <c r="J60" s="37"/>
      <c r="K60" s="37"/>
      <c r="L60" s="37"/>
      <c r="M60" s="39"/>
    </row>
    <row r="61" spans="1:13" ht="12.75">
      <c r="A61" s="35"/>
      <c r="B61" s="35"/>
      <c r="C61" s="35"/>
      <c r="E61" s="37"/>
      <c r="F61" s="37"/>
      <c r="G61" s="37"/>
      <c r="H61" s="37"/>
      <c r="I61" s="38"/>
      <c r="J61" s="37"/>
      <c r="K61" s="37"/>
      <c r="L61" s="37"/>
      <c r="M61" s="39"/>
    </row>
    <row r="62" spans="1:13" ht="12.75">
      <c r="A62" s="35"/>
      <c r="B62" s="35"/>
      <c r="C62" s="35"/>
      <c r="E62" s="37"/>
      <c r="F62" s="37"/>
      <c r="G62" s="37"/>
      <c r="H62" s="37"/>
      <c r="I62" s="38"/>
      <c r="J62" s="37"/>
      <c r="K62" s="37"/>
      <c r="L62" s="37"/>
      <c r="M62" s="39"/>
    </row>
    <row r="63" spans="1:13" ht="12.75">
      <c r="A63" s="35"/>
      <c r="B63" s="35"/>
      <c r="C63" s="35"/>
      <c r="E63" s="37"/>
      <c r="F63" s="37"/>
      <c r="G63" s="37"/>
      <c r="H63" s="37"/>
      <c r="I63" s="38"/>
      <c r="J63" s="37"/>
      <c r="K63" s="37"/>
      <c r="L63" s="37"/>
      <c r="M63" s="39"/>
    </row>
    <row r="64" spans="1:13" ht="12.75">
      <c r="A64" s="35"/>
      <c r="B64" s="35"/>
      <c r="C64" s="35"/>
      <c r="E64" s="37"/>
      <c r="F64" s="37"/>
      <c r="G64" s="37"/>
      <c r="H64" s="37"/>
      <c r="I64" s="38"/>
      <c r="J64" s="37"/>
      <c r="K64" s="37"/>
      <c r="L64" s="37"/>
      <c r="M64" s="39"/>
    </row>
    <row r="65" spans="1:13" ht="12.75">
      <c r="A65" s="35"/>
      <c r="B65" s="35"/>
      <c r="C65" s="35"/>
      <c r="E65" s="37"/>
      <c r="F65" s="37"/>
      <c r="G65" s="37"/>
      <c r="H65" s="37"/>
      <c r="I65" s="38"/>
      <c r="J65" s="37"/>
      <c r="K65" s="37"/>
      <c r="L65" s="37"/>
      <c r="M65" s="39"/>
    </row>
    <row r="66" spans="1:13" ht="12.75">
      <c r="A66" s="35"/>
      <c r="B66" s="35"/>
      <c r="C66" s="35"/>
      <c r="E66" s="37"/>
      <c r="F66" s="37"/>
      <c r="G66" s="37"/>
      <c r="H66" s="37"/>
      <c r="I66" s="38"/>
      <c r="J66" s="37"/>
      <c r="K66" s="37"/>
      <c r="L66" s="37"/>
      <c r="M66" s="39"/>
    </row>
    <row r="67" spans="1:13" ht="12.75">
      <c r="A67" s="35"/>
      <c r="B67" s="35"/>
      <c r="C67" s="35"/>
      <c r="E67" s="37"/>
      <c r="F67" s="37"/>
      <c r="G67" s="37"/>
      <c r="H67" s="37"/>
      <c r="I67" s="38"/>
      <c r="J67" s="37"/>
      <c r="K67" s="37"/>
      <c r="L67" s="37"/>
      <c r="M67" s="39"/>
    </row>
    <row r="68" spans="1:13" ht="12.75">
      <c r="A68" s="35"/>
      <c r="B68" s="35"/>
      <c r="C68" s="35"/>
      <c r="E68" s="37"/>
      <c r="F68" s="37"/>
      <c r="G68" s="37"/>
      <c r="H68" s="37"/>
      <c r="I68" s="38"/>
      <c r="J68" s="37"/>
      <c r="K68" s="37"/>
      <c r="L68" s="37"/>
      <c r="M68" s="39"/>
    </row>
    <row r="69" spans="1:13" ht="12.75">
      <c r="A69" s="35"/>
      <c r="B69" s="35"/>
      <c r="C69" s="35"/>
      <c r="E69" s="37"/>
      <c r="F69" s="37"/>
      <c r="G69" s="37"/>
      <c r="H69" s="37"/>
      <c r="I69" s="38"/>
      <c r="J69" s="37"/>
      <c r="K69" s="37"/>
      <c r="L69" s="37"/>
      <c r="M69" s="39"/>
    </row>
    <row r="70" spans="1:13" ht="12.75">
      <c r="A70" s="35"/>
      <c r="B70" s="35"/>
      <c r="C70" s="35"/>
      <c r="E70" s="37"/>
      <c r="F70" s="37"/>
      <c r="G70" s="37"/>
      <c r="H70" s="37"/>
      <c r="I70" s="38"/>
      <c r="J70" s="37"/>
      <c r="K70" s="37"/>
      <c r="L70" s="37"/>
      <c r="M70" s="39"/>
    </row>
    <row r="71" spans="1:13" ht="12.75">
      <c r="A71" s="35"/>
      <c r="B71" s="35"/>
      <c r="C71" s="35"/>
      <c r="E71" s="37"/>
      <c r="F71" s="37"/>
      <c r="G71" s="37"/>
      <c r="H71" s="37"/>
      <c r="I71" s="38"/>
      <c r="J71" s="37"/>
      <c r="K71" s="37"/>
      <c r="L71" s="37"/>
      <c r="M71" s="39"/>
    </row>
    <row r="72" spans="1:13" ht="12.75">
      <c r="A72" s="35"/>
      <c r="B72" s="35"/>
      <c r="C72" s="35"/>
      <c r="E72" s="37"/>
      <c r="F72" s="37"/>
      <c r="G72" s="37"/>
      <c r="H72" s="37"/>
      <c r="I72" s="38"/>
      <c r="J72" s="37"/>
      <c r="K72" s="37"/>
      <c r="L72" s="37"/>
      <c r="M72" s="39"/>
    </row>
    <row r="73" spans="1:13" ht="12.75">
      <c r="A73" s="35"/>
      <c r="B73" s="35"/>
      <c r="C73" s="35"/>
      <c r="E73" s="37"/>
      <c r="F73" s="37"/>
      <c r="G73" s="37"/>
      <c r="H73" s="37"/>
      <c r="I73" s="38"/>
      <c r="J73" s="37"/>
      <c r="K73" s="37"/>
      <c r="L73" s="37"/>
      <c r="M73" s="39"/>
    </row>
    <row r="74" spans="1:13" ht="12.75">
      <c r="A74" s="35"/>
      <c r="B74" s="35"/>
      <c r="C74" s="35"/>
      <c r="E74" s="37"/>
      <c r="F74" s="37"/>
      <c r="G74" s="37"/>
      <c r="H74" s="37"/>
      <c r="I74" s="38"/>
      <c r="J74" s="37"/>
      <c r="K74" s="37"/>
      <c r="L74" s="37"/>
      <c r="M74" s="39"/>
    </row>
    <row r="75" spans="1:13" ht="12.75">
      <c r="A75" s="35"/>
      <c r="B75" s="35"/>
      <c r="C75" s="35"/>
      <c r="E75" s="37"/>
      <c r="F75" s="37"/>
      <c r="G75" s="37"/>
      <c r="H75" s="37"/>
      <c r="I75" s="38"/>
      <c r="J75" s="37"/>
      <c r="K75" s="37"/>
      <c r="L75" s="37"/>
      <c r="M75" s="39"/>
    </row>
    <row r="76" spans="1:13" ht="12.75">
      <c r="A76" s="35"/>
      <c r="B76" s="35"/>
      <c r="C76" s="35"/>
      <c r="E76" s="37"/>
      <c r="F76" s="37"/>
      <c r="G76" s="37"/>
      <c r="H76" s="37"/>
      <c r="I76" s="38"/>
      <c r="J76" s="37"/>
      <c r="K76" s="37"/>
      <c r="L76" s="37"/>
      <c r="M76" s="39"/>
    </row>
    <row r="77" spans="1:13" ht="12.75">
      <c r="A77" s="35"/>
      <c r="B77" s="35"/>
      <c r="C77" s="35"/>
      <c r="E77" s="37"/>
      <c r="F77" s="37"/>
      <c r="G77" s="37"/>
      <c r="H77" s="37"/>
      <c r="I77" s="38"/>
      <c r="J77" s="37"/>
      <c r="K77" s="37"/>
      <c r="L77" s="37"/>
      <c r="M77" s="39"/>
    </row>
    <row r="78" spans="1:13" ht="12.75">
      <c r="A78" s="35"/>
      <c r="B78" s="35"/>
      <c r="C78" s="35"/>
      <c r="E78" s="37"/>
      <c r="F78" s="37"/>
      <c r="G78" s="37"/>
      <c r="H78" s="37"/>
      <c r="I78" s="38"/>
      <c r="J78" s="37"/>
      <c r="K78" s="37"/>
      <c r="L78" s="37"/>
      <c r="M78" s="39"/>
    </row>
    <row r="79" spans="1:13" ht="12.75">
      <c r="A79" s="35"/>
      <c r="B79" s="35"/>
      <c r="C79" s="35"/>
      <c r="E79" s="37"/>
      <c r="F79" s="37"/>
      <c r="G79" s="37"/>
      <c r="H79" s="37"/>
      <c r="I79" s="38"/>
      <c r="J79" s="37"/>
      <c r="K79" s="37"/>
      <c r="L79" s="37"/>
      <c r="M79" s="39"/>
    </row>
    <row r="80" spans="5:13" ht="12.75">
      <c r="E80" s="37"/>
      <c r="F80" s="37"/>
      <c r="G80" s="37"/>
      <c r="H80" s="37"/>
      <c r="I80" s="38"/>
      <c r="J80" s="37"/>
      <c r="K80" s="37"/>
      <c r="L80" s="37"/>
      <c r="M80" s="39"/>
    </row>
    <row r="81" spans="5:13" ht="12.75">
      <c r="E81" s="37"/>
      <c r="F81" s="37"/>
      <c r="G81" s="37"/>
      <c r="H81" s="37"/>
      <c r="I81" s="38"/>
      <c r="J81" s="37"/>
      <c r="K81" s="37"/>
      <c r="L81" s="37"/>
      <c r="M81" s="39"/>
    </row>
    <row r="82" spans="5:13" ht="12.75">
      <c r="E82" s="37"/>
      <c r="F82" s="37"/>
      <c r="G82" s="37"/>
      <c r="H82" s="37"/>
      <c r="I82" s="38"/>
      <c r="J82" s="37"/>
      <c r="K82" s="37"/>
      <c r="L82" s="37"/>
      <c r="M82" s="39"/>
    </row>
    <row r="83" spans="5:13" ht="12.75">
      <c r="E83" s="37"/>
      <c r="F83" s="37"/>
      <c r="G83" s="37"/>
      <c r="H83" s="37"/>
      <c r="I83" s="38"/>
      <c r="J83" s="37"/>
      <c r="K83" s="37"/>
      <c r="L83" s="37"/>
      <c r="M83" s="39"/>
    </row>
    <row r="84" spans="5:12" ht="12.75">
      <c r="E84" s="37"/>
      <c r="F84" s="37"/>
      <c r="G84" s="37"/>
      <c r="H84" s="37"/>
      <c r="I84" s="38"/>
      <c r="J84" s="37"/>
      <c r="K84" s="37"/>
      <c r="L84" s="37"/>
    </row>
    <row r="85" spans="5:12" ht="12.75">
      <c r="E85" s="37"/>
      <c r="F85" s="37"/>
      <c r="G85" s="37"/>
      <c r="H85" s="37"/>
      <c r="I85" s="38"/>
      <c r="J85" s="37"/>
      <c r="K85" s="37"/>
      <c r="L85" s="37"/>
    </row>
    <row r="86" spans="5:12" ht="12.75">
      <c r="E86" s="37"/>
      <c r="F86" s="37"/>
      <c r="G86" s="37"/>
      <c r="H86" s="37"/>
      <c r="I86" s="38"/>
      <c r="J86" s="37"/>
      <c r="K86" s="37"/>
      <c r="L86" s="37"/>
    </row>
    <row r="87" spans="5:12" ht="12.75">
      <c r="E87" s="37"/>
      <c r="F87" s="37"/>
      <c r="G87" s="37"/>
      <c r="H87" s="37"/>
      <c r="I87" s="38"/>
      <c r="J87" s="37"/>
      <c r="K87" s="37"/>
      <c r="L87" s="37"/>
    </row>
    <row r="88" spans="5:12" ht="12.75">
      <c r="E88" s="37"/>
      <c r="F88" s="37"/>
      <c r="G88" s="37"/>
      <c r="H88" s="37"/>
      <c r="I88" s="38"/>
      <c r="J88" s="37"/>
      <c r="K88" s="37"/>
      <c r="L88" s="37"/>
    </row>
    <row r="89" spans="5:12" ht="12.75">
      <c r="E89" s="37"/>
      <c r="F89" s="37"/>
      <c r="G89" s="37"/>
      <c r="H89" s="37"/>
      <c r="I89" s="38"/>
      <c r="J89" s="37"/>
      <c r="K89" s="37"/>
      <c r="L89" s="37"/>
    </row>
    <row r="90" spans="5:12" ht="12.75">
      <c r="E90" s="37"/>
      <c r="F90" s="37"/>
      <c r="G90" s="37"/>
      <c r="H90" s="37"/>
      <c r="I90" s="38"/>
      <c r="J90" s="37"/>
      <c r="K90" s="37"/>
      <c r="L90" s="37"/>
    </row>
    <row r="91" spans="5:12" ht="12.75">
      <c r="E91" s="37"/>
      <c r="F91" s="37"/>
      <c r="G91" s="37"/>
      <c r="H91" s="37"/>
      <c r="I91" s="38"/>
      <c r="J91" s="37"/>
      <c r="K91" s="37"/>
      <c r="L91" s="37"/>
    </row>
    <row r="92" spans="5:12" ht="12.75">
      <c r="E92" s="37"/>
      <c r="F92" s="37"/>
      <c r="G92" s="37"/>
      <c r="H92" s="37"/>
      <c r="I92" s="38"/>
      <c r="J92" s="37"/>
      <c r="K92" s="37"/>
      <c r="L92" s="37"/>
    </row>
    <row r="93" spans="5:12" ht="12.75">
      <c r="E93" s="37"/>
      <c r="F93" s="37"/>
      <c r="G93" s="37"/>
      <c r="H93" s="37"/>
      <c r="I93" s="38"/>
      <c r="J93" s="37"/>
      <c r="K93" s="37"/>
      <c r="L93" s="37"/>
    </row>
    <row r="94" spans="5:12" ht="12.75">
      <c r="E94" s="37"/>
      <c r="F94" s="37"/>
      <c r="G94" s="37"/>
      <c r="H94" s="37"/>
      <c r="I94" s="38"/>
      <c r="J94" s="37"/>
      <c r="K94" s="37"/>
      <c r="L94" s="37"/>
    </row>
    <row r="95" spans="5:12" ht="12.75">
      <c r="E95" s="37"/>
      <c r="F95" s="37"/>
      <c r="G95" s="37"/>
      <c r="H95" s="37"/>
      <c r="I95" s="38"/>
      <c r="J95" s="37"/>
      <c r="K95" s="37"/>
      <c r="L95" s="37"/>
    </row>
    <row r="96" spans="5:12" ht="12.75">
      <c r="E96" s="37"/>
      <c r="F96" s="37"/>
      <c r="G96" s="37"/>
      <c r="H96" s="37"/>
      <c r="I96" s="38"/>
      <c r="J96" s="37"/>
      <c r="K96" s="37"/>
      <c r="L96" s="37"/>
    </row>
    <row r="97" spans="5:12" ht="12.75">
      <c r="E97" s="37"/>
      <c r="F97" s="37"/>
      <c r="G97" s="37"/>
      <c r="H97" s="37"/>
      <c r="I97" s="38"/>
      <c r="J97" s="37"/>
      <c r="K97" s="37"/>
      <c r="L97" s="37"/>
    </row>
    <row r="98" spans="5:12" ht="12.75">
      <c r="E98" s="37"/>
      <c r="F98" s="37"/>
      <c r="G98" s="37"/>
      <c r="H98" s="37"/>
      <c r="I98" s="38"/>
      <c r="J98" s="37"/>
      <c r="K98" s="37"/>
      <c r="L98" s="37"/>
    </row>
    <row r="99" spans="5:12" ht="12.75">
      <c r="E99" s="37"/>
      <c r="F99" s="37"/>
      <c r="G99" s="37"/>
      <c r="H99" s="37"/>
      <c r="I99" s="38"/>
      <c r="J99" s="37"/>
      <c r="K99" s="37"/>
      <c r="L99" s="37"/>
    </row>
    <row r="100" spans="5:12" ht="12.75">
      <c r="E100" s="37"/>
      <c r="F100" s="37"/>
      <c r="G100" s="37"/>
      <c r="H100" s="37"/>
      <c r="I100" s="38"/>
      <c r="J100" s="37"/>
      <c r="K100" s="37"/>
      <c r="L100" s="37"/>
    </row>
    <row r="101" spans="5:12" ht="12.75">
      <c r="E101" s="37"/>
      <c r="F101" s="37"/>
      <c r="G101" s="37"/>
      <c r="H101" s="37"/>
      <c r="I101" s="38"/>
      <c r="J101" s="37"/>
      <c r="K101" s="37"/>
      <c r="L101" s="37"/>
    </row>
    <row r="102" spans="5:12" ht="12.75">
      <c r="E102" s="37"/>
      <c r="F102" s="37"/>
      <c r="G102" s="37"/>
      <c r="H102" s="37"/>
      <c r="I102" s="38"/>
      <c r="J102" s="37"/>
      <c r="K102" s="37"/>
      <c r="L102" s="37"/>
    </row>
    <row r="103" spans="5:12" ht="12.75">
      <c r="E103" s="37"/>
      <c r="F103" s="37"/>
      <c r="G103" s="37"/>
      <c r="H103" s="37"/>
      <c r="I103" s="38"/>
      <c r="J103" s="37"/>
      <c r="K103" s="37"/>
      <c r="L103" s="37"/>
    </row>
    <row r="104" spans="5:12" ht="12.75">
      <c r="E104" s="37"/>
      <c r="F104" s="37"/>
      <c r="G104" s="37"/>
      <c r="H104" s="37"/>
      <c r="I104" s="38"/>
      <c r="J104" s="37"/>
      <c r="K104" s="37"/>
      <c r="L104" s="37"/>
    </row>
    <row r="105" spans="5:12" ht="12.75">
      <c r="E105" s="37"/>
      <c r="F105" s="37"/>
      <c r="G105" s="37"/>
      <c r="H105" s="37"/>
      <c r="I105" s="38"/>
      <c r="J105" s="37"/>
      <c r="K105" s="37"/>
      <c r="L105" s="37"/>
    </row>
    <row r="106" spans="5:12" ht="12.75">
      <c r="E106" s="37"/>
      <c r="F106" s="37"/>
      <c r="G106" s="37"/>
      <c r="H106" s="37"/>
      <c r="I106" s="38"/>
      <c r="J106" s="37"/>
      <c r="K106" s="37"/>
      <c r="L106" s="37"/>
    </row>
    <row r="107" spans="5:12" ht="12.75">
      <c r="E107" s="37"/>
      <c r="F107" s="37"/>
      <c r="G107" s="37"/>
      <c r="H107" s="37"/>
      <c r="I107" s="38"/>
      <c r="J107" s="37"/>
      <c r="K107" s="37"/>
      <c r="L107" s="37"/>
    </row>
    <row r="108" spans="5:12" ht="12.75">
      <c r="E108" s="37"/>
      <c r="F108" s="37"/>
      <c r="G108" s="37"/>
      <c r="H108" s="37"/>
      <c r="I108" s="38"/>
      <c r="J108" s="37"/>
      <c r="K108" s="37"/>
      <c r="L108" s="37"/>
    </row>
    <row r="109" spans="5:12" ht="12.75">
      <c r="E109" s="37"/>
      <c r="F109" s="37"/>
      <c r="G109" s="37"/>
      <c r="H109" s="37"/>
      <c r="I109" s="38"/>
      <c r="J109" s="37"/>
      <c r="K109" s="37"/>
      <c r="L109" s="37"/>
    </row>
    <row r="110" spans="5:12" ht="12.75">
      <c r="E110" s="37"/>
      <c r="F110" s="37"/>
      <c r="G110" s="37"/>
      <c r="H110" s="37"/>
      <c r="I110" s="38"/>
      <c r="J110" s="37"/>
      <c r="K110" s="37"/>
      <c r="L110" s="37"/>
    </row>
    <row r="111" spans="5:12" ht="12.75">
      <c r="E111" s="37"/>
      <c r="F111" s="37"/>
      <c r="G111" s="37"/>
      <c r="H111" s="37"/>
      <c r="I111" s="38"/>
      <c r="J111" s="37"/>
      <c r="K111" s="37"/>
      <c r="L111" s="37"/>
    </row>
    <row r="112" spans="5:12" ht="12.75">
      <c r="E112" s="37"/>
      <c r="F112" s="37"/>
      <c r="G112" s="37"/>
      <c r="H112" s="37"/>
      <c r="I112" s="38"/>
      <c r="J112" s="37"/>
      <c r="K112" s="37"/>
      <c r="L112" s="37"/>
    </row>
    <row r="113" spans="5:12" ht="12.75">
      <c r="E113" s="37"/>
      <c r="F113" s="37"/>
      <c r="G113" s="37"/>
      <c r="H113" s="37"/>
      <c r="I113" s="38"/>
      <c r="J113" s="37"/>
      <c r="K113" s="37"/>
      <c r="L113" s="37"/>
    </row>
    <row r="114" spans="5:12" ht="12.75">
      <c r="E114" s="37"/>
      <c r="F114" s="37"/>
      <c r="G114" s="37"/>
      <c r="H114" s="37"/>
      <c r="I114" s="38"/>
      <c r="J114" s="37"/>
      <c r="K114" s="37"/>
      <c r="L114" s="37"/>
    </row>
    <row r="115" spans="5:12" ht="12.75">
      <c r="E115" s="37"/>
      <c r="F115" s="37"/>
      <c r="G115" s="37"/>
      <c r="H115" s="37"/>
      <c r="I115" s="38"/>
      <c r="J115" s="37"/>
      <c r="K115" s="37"/>
      <c r="L115" s="37"/>
    </row>
    <row r="116" spans="5:12" ht="12.75">
      <c r="E116" s="37"/>
      <c r="F116" s="37"/>
      <c r="G116" s="37"/>
      <c r="H116" s="37"/>
      <c r="I116" s="38"/>
      <c r="J116" s="37"/>
      <c r="K116" s="37"/>
      <c r="L116" s="37"/>
    </row>
    <row r="117" spans="5:12" ht="12.75">
      <c r="E117" s="37"/>
      <c r="F117" s="37"/>
      <c r="G117" s="37"/>
      <c r="H117" s="37"/>
      <c r="I117" s="38"/>
      <c r="J117" s="37"/>
      <c r="K117" s="37"/>
      <c r="L117" s="37"/>
    </row>
    <row r="118" spans="5:12" ht="12.75">
      <c r="E118" s="37"/>
      <c r="F118" s="37"/>
      <c r="G118" s="37"/>
      <c r="H118" s="37"/>
      <c r="I118" s="38"/>
      <c r="J118" s="37"/>
      <c r="K118" s="37"/>
      <c r="L118" s="37"/>
    </row>
    <row r="119" spans="5:12" ht="12.75">
      <c r="E119" s="37"/>
      <c r="F119" s="37"/>
      <c r="G119" s="37"/>
      <c r="H119" s="37"/>
      <c r="I119" s="38"/>
      <c r="J119" s="37"/>
      <c r="K119" s="37"/>
      <c r="L119" s="37"/>
    </row>
    <row r="120" spans="5:12" ht="12.75">
      <c r="E120" s="37"/>
      <c r="F120" s="37"/>
      <c r="G120" s="37"/>
      <c r="H120" s="37"/>
      <c r="I120" s="38"/>
      <c r="J120" s="37"/>
      <c r="K120" s="37"/>
      <c r="L120" s="37"/>
    </row>
    <row r="121" spans="5:12" ht="12.75">
      <c r="E121" s="37"/>
      <c r="F121" s="37"/>
      <c r="G121" s="37"/>
      <c r="H121" s="37"/>
      <c r="I121" s="38"/>
      <c r="J121" s="37"/>
      <c r="K121" s="37"/>
      <c r="L121" s="37"/>
    </row>
    <row r="122" spans="5:12" ht="12.75">
      <c r="E122" s="37"/>
      <c r="F122" s="37"/>
      <c r="G122" s="37"/>
      <c r="H122" s="37"/>
      <c r="I122" s="38"/>
      <c r="J122" s="37"/>
      <c r="K122" s="37"/>
      <c r="L122" s="37"/>
    </row>
    <row r="123" spans="5:12" ht="12.75">
      <c r="E123" s="37"/>
      <c r="F123" s="37"/>
      <c r="G123" s="37"/>
      <c r="H123" s="37"/>
      <c r="I123" s="38"/>
      <c r="J123" s="37"/>
      <c r="K123" s="37"/>
      <c r="L123" s="37"/>
    </row>
    <row r="124" spans="5:12" ht="12.75">
      <c r="E124" s="37"/>
      <c r="F124" s="37"/>
      <c r="G124" s="37"/>
      <c r="H124" s="37"/>
      <c r="I124" s="38"/>
      <c r="J124" s="37"/>
      <c r="K124" s="37"/>
      <c r="L124" s="37"/>
    </row>
    <row r="125" spans="5:12" ht="12.75">
      <c r="E125" s="37"/>
      <c r="F125" s="37"/>
      <c r="G125" s="37"/>
      <c r="H125" s="37"/>
      <c r="I125" s="38"/>
      <c r="J125" s="37"/>
      <c r="K125" s="37"/>
      <c r="L125" s="37"/>
    </row>
    <row r="126" spans="5:12" ht="12.75">
      <c r="E126" s="37"/>
      <c r="F126" s="37"/>
      <c r="G126" s="37"/>
      <c r="H126" s="37"/>
      <c r="I126" s="38"/>
      <c r="J126" s="37"/>
      <c r="K126" s="37"/>
      <c r="L126" s="37"/>
    </row>
    <row r="127" spans="5:12" ht="12.75">
      <c r="E127" s="37"/>
      <c r="F127" s="37"/>
      <c r="G127" s="37"/>
      <c r="H127" s="37"/>
      <c r="I127" s="38"/>
      <c r="J127" s="37"/>
      <c r="K127" s="37"/>
      <c r="L127" s="37"/>
    </row>
    <row r="128" spans="5:12" ht="12.75">
      <c r="E128" s="37"/>
      <c r="F128" s="37"/>
      <c r="G128" s="37"/>
      <c r="H128" s="37"/>
      <c r="I128" s="38"/>
      <c r="J128" s="37"/>
      <c r="K128" s="37"/>
      <c r="L128" s="37"/>
    </row>
    <row r="129" spans="5:12" ht="12.75">
      <c r="E129" s="37"/>
      <c r="F129" s="37"/>
      <c r="G129" s="37"/>
      <c r="H129" s="37"/>
      <c r="I129" s="38"/>
      <c r="J129" s="37"/>
      <c r="K129" s="37"/>
      <c r="L129" s="37"/>
    </row>
    <row r="130" spans="5:12" ht="12.75">
      <c r="E130" s="37"/>
      <c r="F130" s="37"/>
      <c r="G130" s="37"/>
      <c r="H130" s="37"/>
      <c r="I130" s="38"/>
      <c r="J130" s="37"/>
      <c r="K130" s="37"/>
      <c r="L130" s="37"/>
    </row>
    <row r="131" spans="5:12" ht="12.75">
      <c r="E131" s="37"/>
      <c r="F131" s="37"/>
      <c r="G131" s="37"/>
      <c r="H131" s="37"/>
      <c r="I131" s="38"/>
      <c r="J131" s="37"/>
      <c r="K131" s="37"/>
      <c r="L131" s="37"/>
    </row>
    <row r="132" spans="5:12" ht="12.75">
      <c r="E132" s="37"/>
      <c r="F132" s="37"/>
      <c r="G132" s="37"/>
      <c r="H132" s="37"/>
      <c r="I132" s="38"/>
      <c r="J132" s="37"/>
      <c r="K132" s="37"/>
      <c r="L132" s="37"/>
    </row>
    <row r="133" spans="5:12" ht="12.75">
      <c r="E133" s="37"/>
      <c r="F133" s="37"/>
      <c r="G133" s="37"/>
      <c r="H133" s="37"/>
      <c r="I133" s="38"/>
      <c r="J133" s="37"/>
      <c r="K133" s="37"/>
      <c r="L133" s="37"/>
    </row>
    <row r="134" spans="5:12" ht="12.75">
      <c r="E134" s="37"/>
      <c r="F134" s="37"/>
      <c r="G134" s="37"/>
      <c r="H134" s="37"/>
      <c r="I134" s="38"/>
      <c r="J134" s="37"/>
      <c r="K134" s="37"/>
      <c r="L134" s="37"/>
    </row>
    <row r="135" spans="5:12" ht="12.75">
      <c r="E135" s="37"/>
      <c r="F135" s="37"/>
      <c r="G135" s="37"/>
      <c r="H135" s="37"/>
      <c r="I135" s="38"/>
      <c r="J135" s="37"/>
      <c r="K135" s="37"/>
      <c r="L135" s="37"/>
    </row>
    <row r="136" spans="5:12" ht="12.75">
      <c r="E136" s="37"/>
      <c r="F136" s="37"/>
      <c r="G136" s="37"/>
      <c r="H136" s="37"/>
      <c r="I136" s="38"/>
      <c r="J136" s="37"/>
      <c r="K136" s="37"/>
      <c r="L136" s="37"/>
    </row>
    <row r="137" spans="5:12" ht="12.75">
      <c r="E137" s="37"/>
      <c r="F137" s="37"/>
      <c r="G137" s="37"/>
      <c r="H137" s="37"/>
      <c r="I137" s="38"/>
      <c r="J137" s="37"/>
      <c r="K137" s="37"/>
      <c r="L137" s="37"/>
    </row>
    <row r="138" spans="5:12" ht="12.75">
      <c r="E138" s="37"/>
      <c r="F138" s="37"/>
      <c r="G138" s="37"/>
      <c r="H138" s="37"/>
      <c r="I138" s="38"/>
      <c r="J138" s="37"/>
      <c r="K138" s="37"/>
      <c r="L138" s="37"/>
    </row>
    <row r="139" spans="5:12" ht="12.75">
      <c r="E139" s="37"/>
      <c r="F139" s="37"/>
      <c r="G139" s="37"/>
      <c r="H139" s="37"/>
      <c r="I139" s="38"/>
      <c r="J139" s="37"/>
      <c r="K139" s="37"/>
      <c r="L139" s="37"/>
    </row>
    <row r="140" spans="5:12" ht="12.75">
      <c r="E140" s="37"/>
      <c r="F140" s="37"/>
      <c r="G140" s="37"/>
      <c r="H140" s="37"/>
      <c r="I140" s="38"/>
      <c r="J140" s="37"/>
      <c r="K140" s="37"/>
      <c r="L140" s="37"/>
    </row>
    <row r="141" spans="5:12" ht="12.75">
      <c r="E141" s="37"/>
      <c r="F141" s="37"/>
      <c r="G141" s="37"/>
      <c r="H141" s="37"/>
      <c r="I141" s="38"/>
      <c r="J141" s="37"/>
      <c r="K141" s="37"/>
      <c r="L141" s="37"/>
    </row>
    <row r="142" spans="5:12" ht="12.75">
      <c r="E142" s="37"/>
      <c r="F142" s="37"/>
      <c r="G142" s="37"/>
      <c r="H142" s="37"/>
      <c r="I142" s="38"/>
      <c r="J142" s="37"/>
      <c r="K142" s="37"/>
      <c r="L142" s="37"/>
    </row>
    <row r="143" spans="5:12" ht="12.75">
      <c r="E143" s="37"/>
      <c r="F143" s="37"/>
      <c r="G143" s="37"/>
      <c r="H143" s="37"/>
      <c r="I143" s="38"/>
      <c r="J143" s="37"/>
      <c r="K143" s="37"/>
      <c r="L143" s="37"/>
    </row>
    <row r="144" spans="5:12" ht="12.75">
      <c r="E144" s="37"/>
      <c r="F144" s="37"/>
      <c r="G144" s="37"/>
      <c r="H144" s="37"/>
      <c r="I144" s="38"/>
      <c r="J144" s="37"/>
      <c r="K144" s="37"/>
      <c r="L144" s="37"/>
    </row>
    <row r="145" spans="5:12" ht="12.75">
      <c r="E145" s="37"/>
      <c r="F145" s="37"/>
      <c r="G145" s="37"/>
      <c r="H145" s="37"/>
      <c r="I145" s="38"/>
      <c r="J145" s="37"/>
      <c r="K145" s="37"/>
      <c r="L145" s="37"/>
    </row>
    <row r="146" spans="5:12" ht="12.75">
      <c r="E146" s="37"/>
      <c r="F146" s="37"/>
      <c r="G146" s="37"/>
      <c r="H146" s="37"/>
      <c r="I146" s="38"/>
      <c r="J146" s="37"/>
      <c r="K146" s="37"/>
      <c r="L146" s="37"/>
    </row>
    <row r="147" spans="5:12" ht="12.75">
      <c r="E147" s="37"/>
      <c r="F147" s="37"/>
      <c r="G147" s="37"/>
      <c r="H147" s="37"/>
      <c r="I147" s="38"/>
      <c r="J147" s="37"/>
      <c r="K147" s="37"/>
      <c r="L147" s="37"/>
    </row>
    <row r="148" spans="5:12" ht="12.75">
      <c r="E148" s="37"/>
      <c r="F148" s="37"/>
      <c r="G148" s="37"/>
      <c r="H148" s="37"/>
      <c r="I148" s="38"/>
      <c r="J148" s="37"/>
      <c r="K148" s="37"/>
      <c r="L148" s="37"/>
    </row>
    <row r="149" spans="5:12" ht="12.75">
      <c r="E149" s="37"/>
      <c r="F149" s="37"/>
      <c r="G149" s="37"/>
      <c r="H149" s="37"/>
      <c r="I149" s="38"/>
      <c r="J149" s="37"/>
      <c r="K149" s="37"/>
      <c r="L149" s="37"/>
    </row>
    <row r="150" spans="5:12" ht="12.75">
      <c r="E150" s="37"/>
      <c r="F150" s="37"/>
      <c r="G150" s="37"/>
      <c r="H150" s="37"/>
      <c r="I150" s="38"/>
      <c r="J150" s="37"/>
      <c r="K150" s="37"/>
      <c r="L150" s="37"/>
    </row>
    <row r="151" spans="5:12" ht="12.75">
      <c r="E151" s="37"/>
      <c r="F151" s="37"/>
      <c r="G151" s="37"/>
      <c r="H151" s="37"/>
      <c r="I151" s="38"/>
      <c r="J151" s="37"/>
      <c r="K151" s="37"/>
      <c r="L151" s="37"/>
    </row>
    <row r="152" spans="5:12" ht="12.75">
      <c r="E152" s="37"/>
      <c r="F152" s="37"/>
      <c r="G152" s="37"/>
      <c r="H152" s="37"/>
      <c r="I152" s="38"/>
      <c r="J152" s="37"/>
      <c r="K152" s="37"/>
      <c r="L152" s="37"/>
    </row>
    <row r="153" spans="5:12" ht="12.75">
      <c r="E153" s="37"/>
      <c r="F153" s="37"/>
      <c r="G153" s="37"/>
      <c r="H153" s="37"/>
      <c r="I153" s="38"/>
      <c r="J153" s="37"/>
      <c r="K153" s="37"/>
      <c r="L153" s="37"/>
    </row>
    <row r="154" spans="5:12" ht="12.75">
      <c r="E154" s="37"/>
      <c r="F154" s="37"/>
      <c r="G154" s="37"/>
      <c r="H154" s="37"/>
      <c r="I154" s="38"/>
      <c r="J154" s="37"/>
      <c r="K154" s="37"/>
      <c r="L154" s="37"/>
    </row>
    <row r="155" spans="5:12" ht="12.75">
      <c r="E155" s="37"/>
      <c r="F155" s="37"/>
      <c r="G155" s="37"/>
      <c r="H155" s="37"/>
      <c r="I155" s="38"/>
      <c r="J155" s="37"/>
      <c r="K155" s="37"/>
      <c r="L155" s="37"/>
    </row>
    <row r="156" spans="5:12" ht="12.75">
      <c r="E156" s="37"/>
      <c r="F156" s="37"/>
      <c r="G156" s="37"/>
      <c r="H156" s="37"/>
      <c r="I156" s="38"/>
      <c r="J156" s="37"/>
      <c r="K156" s="37"/>
      <c r="L156" s="37"/>
    </row>
    <row r="157" spans="5:12" ht="12.75">
      <c r="E157" s="37"/>
      <c r="F157" s="37"/>
      <c r="G157" s="37"/>
      <c r="H157" s="37"/>
      <c r="I157" s="38"/>
      <c r="J157" s="37"/>
      <c r="K157" s="37"/>
      <c r="L157" s="37"/>
    </row>
    <row r="158" spans="5:12" ht="12.75">
      <c r="E158" s="37"/>
      <c r="F158" s="37"/>
      <c r="G158" s="37"/>
      <c r="H158" s="37"/>
      <c r="I158" s="38"/>
      <c r="J158" s="37"/>
      <c r="K158" s="37"/>
      <c r="L158" s="37"/>
    </row>
    <row r="159" spans="5:12" ht="12.75">
      <c r="E159" s="37"/>
      <c r="F159" s="37"/>
      <c r="G159" s="37"/>
      <c r="H159" s="37"/>
      <c r="I159" s="38"/>
      <c r="J159" s="37"/>
      <c r="K159" s="37"/>
      <c r="L159" s="37"/>
    </row>
    <row r="160" spans="5:12" ht="12.75">
      <c r="E160" s="37"/>
      <c r="F160" s="37"/>
      <c r="G160" s="37"/>
      <c r="H160" s="37"/>
      <c r="I160" s="38"/>
      <c r="J160" s="37"/>
      <c r="K160" s="37"/>
      <c r="L160" s="37"/>
    </row>
    <row r="161" spans="5:12" ht="12.75">
      <c r="E161" s="37"/>
      <c r="F161" s="37"/>
      <c r="G161" s="37"/>
      <c r="H161" s="37"/>
      <c r="I161" s="38"/>
      <c r="J161" s="37"/>
      <c r="K161" s="37"/>
      <c r="L161" s="37"/>
    </row>
    <row r="162" spans="5:12" ht="12.75">
      <c r="E162" s="37"/>
      <c r="F162" s="37"/>
      <c r="G162" s="37"/>
      <c r="H162" s="37"/>
      <c r="I162" s="38"/>
      <c r="J162" s="37"/>
      <c r="K162" s="37"/>
      <c r="L162" s="37"/>
    </row>
    <row r="163" spans="5:12" ht="12.75">
      <c r="E163" s="37"/>
      <c r="F163" s="37"/>
      <c r="G163" s="37"/>
      <c r="H163" s="37"/>
      <c r="I163" s="38"/>
      <c r="J163" s="37"/>
      <c r="K163" s="37"/>
      <c r="L163" s="37"/>
    </row>
    <row r="164" spans="5:12" ht="12.75">
      <c r="E164" s="37"/>
      <c r="F164" s="37"/>
      <c r="G164" s="37"/>
      <c r="H164" s="37"/>
      <c r="I164" s="38"/>
      <c r="J164" s="37"/>
      <c r="K164" s="37"/>
      <c r="L164" s="37"/>
    </row>
    <row r="165" spans="5:12" ht="12.75">
      <c r="E165" s="37"/>
      <c r="F165" s="37"/>
      <c r="G165" s="37"/>
      <c r="H165" s="37"/>
      <c r="I165" s="38"/>
      <c r="J165" s="37"/>
      <c r="K165" s="37"/>
      <c r="L165" s="37"/>
    </row>
    <row r="166" ht="12.75">
      <c r="L166" s="39"/>
    </row>
    <row r="167" ht="12.75">
      <c r="L167" s="39"/>
    </row>
    <row r="168" ht="12.75">
      <c r="L168" s="39"/>
    </row>
    <row r="169" ht="12.75">
      <c r="L169" s="39"/>
    </row>
    <row r="170" ht="12.75">
      <c r="L170" s="39"/>
    </row>
    <row r="171" ht="12.75">
      <c r="L171" s="39"/>
    </row>
    <row r="172" ht="12.75">
      <c r="L172" s="39"/>
    </row>
    <row r="173" ht="12.75">
      <c r="L173" s="39"/>
    </row>
    <row r="174" ht="12.75">
      <c r="L174" s="39"/>
    </row>
    <row r="175" ht="12.75">
      <c r="L175" s="39"/>
    </row>
    <row r="176" ht="12.75">
      <c r="L176" s="39"/>
    </row>
    <row r="177" ht="12.75">
      <c r="L177" s="39"/>
    </row>
    <row r="178" ht="12.75">
      <c r="L178" s="39"/>
    </row>
    <row r="179" ht="12.75">
      <c r="L179" s="39"/>
    </row>
    <row r="180" spans="12:13" ht="12.75">
      <c r="L180" s="39"/>
      <c r="M180" s="39"/>
    </row>
    <row r="181" spans="12:13" ht="12.75">
      <c r="L181" s="39"/>
      <c r="M181" s="39"/>
    </row>
    <row r="182" spans="12:13" ht="12.75">
      <c r="L182" s="39"/>
      <c r="M182" s="39"/>
    </row>
    <row r="183" spans="12:13" ht="12.75">
      <c r="L183" s="39"/>
      <c r="M183" s="39"/>
    </row>
    <row r="184" spans="12:13" ht="12.75">
      <c r="L184" s="39"/>
      <c r="M184" s="39"/>
    </row>
    <row r="185" spans="12:13" ht="12.75">
      <c r="L185" s="39"/>
      <c r="M185" s="39"/>
    </row>
    <row r="186" spans="12:13" ht="12.75">
      <c r="L186" s="39"/>
      <c r="M186" s="39"/>
    </row>
    <row r="187" spans="12:13" ht="12.75">
      <c r="L187" s="39"/>
      <c r="M187" s="39"/>
    </row>
    <row r="188" spans="12:13" ht="12.75">
      <c r="L188" s="39"/>
      <c r="M188" s="39"/>
    </row>
    <row r="189" spans="12:13" ht="12.75">
      <c r="L189" s="39"/>
      <c r="M189" s="39"/>
    </row>
    <row r="190" spans="12:13" ht="12.75">
      <c r="L190" s="39"/>
      <c r="M190" s="39"/>
    </row>
    <row r="191" spans="12:13" ht="12.75">
      <c r="L191" s="39"/>
      <c r="M191" s="39"/>
    </row>
    <row r="192" spans="12:13" ht="12.75">
      <c r="L192" s="39"/>
      <c r="M192" s="39"/>
    </row>
    <row r="193" spans="12:13" ht="12.75">
      <c r="L193" s="39"/>
      <c r="M193" s="39"/>
    </row>
    <row r="194" spans="12:13" ht="12.75">
      <c r="L194" s="39"/>
      <c r="M194" s="39"/>
    </row>
    <row r="195" spans="12:13" ht="12.75">
      <c r="L195" s="39"/>
      <c r="M195" s="39"/>
    </row>
    <row r="196" spans="12:13" ht="12.75">
      <c r="L196" s="39"/>
      <c r="M196" s="39"/>
    </row>
    <row r="197" spans="12:13" ht="12.75">
      <c r="L197" s="39"/>
      <c r="M197" s="39"/>
    </row>
    <row r="198" spans="12:13" ht="12.75">
      <c r="L198" s="39"/>
      <c r="M198" s="39"/>
    </row>
    <row r="199" spans="12:13" ht="12.75">
      <c r="L199" s="39"/>
      <c r="M199" s="39"/>
    </row>
    <row r="200" spans="12:13" ht="12.75">
      <c r="L200" s="39"/>
      <c r="M200" s="39"/>
    </row>
    <row r="201" spans="12:13" ht="12.75">
      <c r="L201" s="39"/>
      <c r="M201" s="39"/>
    </row>
    <row r="202" spans="12:13" ht="12.75">
      <c r="L202" s="39"/>
      <c r="M202" s="39"/>
    </row>
    <row r="203" spans="12:13" ht="12.75">
      <c r="L203" s="39"/>
      <c r="M203" s="39"/>
    </row>
    <row r="204" spans="12:13" ht="12.75">
      <c r="L204" s="39"/>
      <c r="M204" s="39"/>
    </row>
    <row r="205" spans="12:13" ht="12.75">
      <c r="L205" s="39"/>
      <c r="M205" s="39"/>
    </row>
    <row r="206" spans="12:13" ht="12.75">
      <c r="L206" s="39"/>
      <c r="M206" s="39"/>
    </row>
    <row r="207" spans="12:13" ht="12.75">
      <c r="L207" s="39"/>
      <c r="M207" s="39"/>
    </row>
    <row r="208" spans="12:13" ht="12.75">
      <c r="L208" s="39"/>
      <c r="M208" s="39"/>
    </row>
    <row r="209" spans="12:13" ht="12.75">
      <c r="L209" s="39"/>
      <c r="M209" s="39"/>
    </row>
    <row r="210" spans="12:13" ht="12.75">
      <c r="L210" s="39"/>
      <c r="M210" s="39"/>
    </row>
    <row r="211" spans="12:13" ht="12.75">
      <c r="L211" s="39"/>
      <c r="M211" s="39"/>
    </row>
    <row r="212" spans="12:13" ht="12.75">
      <c r="L212" s="39"/>
      <c r="M212" s="39"/>
    </row>
    <row r="213" spans="12:13" ht="12.75">
      <c r="L213" s="39"/>
      <c r="M213" s="39"/>
    </row>
    <row r="214" spans="12:13" ht="12.75">
      <c r="L214" s="39"/>
      <c r="M214" s="39"/>
    </row>
    <row r="215" spans="12:13" ht="12.75">
      <c r="L215" s="39"/>
      <c r="M215" s="39"/>
    </row>
    <row r="216" spans="12:13" ht="12.75">
      <c r="L216" s="39"/>
      <c r="M216" s="39"/>
    </row>
    <row r="217" spans="12:13" ht="12.75">
      <c r="L217" s="39"/>
      <c r="M217" s="39"/>
    </row>
    <row r="218" spans="12:13" ht="12.75">
      <c r="L218" s="39"/>
      <c r="M218" s="39"/>
    </row>
    <row r="219" spans="12:13" ht="12.75">
      <c r="L219" s="39"/>
      <c r="M219" s="39"/>
    </row>
    <row r="220" spans="12:13" ht="12.75">
      <c r="L220" s="39"/>
      <c r="M220" s="39"/>
    </row>
    <row r="221" spans="12:13" ht="12.75">
      <c r="L221" s="39"/>
      <c r="M221" s="39"/>
    </row>
    <row r="222" spans="12:13" ht="12.75">
      <c r="L222" s="39"/>
      <c r="M222" s="39"/>
    </row>
    <row r="223" spans="12:13" ht="12.75">
      <c r="L223" s="39"/>
      <c r="M223" s="39"/>
    </row>
    <row r="224" spans="12:13" ht="12.75">
      <c r="L224" s="39"/>
      <c r="M224" s="39"/>
    </row>
    <row r="225" spans="12:13" ht="12.75">
      <c r="L225" s="39"/>
      <c r="M225" s="39"/>
    </row>
    <row r="226" spans="12:13" ht="12.75">
      <c r="L226" s="39"/>
      <c r="M226" s="39"/>
    </row>
    <row r="227" spans="12:13" ht="12.75">
      <c r="L227" s="39"/>
      <c r="M227" s="39"/>
    </row>
    <row r="228" spans="12:13" ht="12.75">
      <c r="L228" s="39"/>
      <c r="M228" s="39"/>
    </row>
    <row r="229" spans="12:13" ht="12.75">
      <c r="L229" s="39"/>
      <c r="M229" s="39"/>
    </row>
    <row r="230" spans="12:13" ht="12.75">
      <c r="L230" s="39"/>
      <c r="M230" s="39"/>
    </row>
    <row r="231" spans="12:13" ht="12.75">
      <c r="L231" s="39"/>
      <c r="M231" s="39"/>
    </row>
    <row r="232" spans="12:13" ht="12.75">
      <c r="L232" s="39"/>
      <c r="M232" s="39"/>
    </row>
    <row r="233" spans="12:13" ht="12.75">
      <c r="L233" s="39"/>
      <c r="M233" s="39"/>
    </row>
    <row r="234" spans="12:13" ht="12.75">
      <c r="L234" s="39"/>
      <c r="M234" s="39"/>
    </row>
    <row r="235" spans="12:13" ht="12.75">
      <c r="L235" s="39"/>
      <c r="M235" s="39"/>
    </row>
    <row r="236" spans="12:13" ht="12.75">
      <c r="L236" s="39"/>
      <c r="M236" s="39"/>
    </row>
    <row r="237" spans="12:13" ht="12.75">
      <c r="L237" s="39"/>
      <c r="M237" s="39"/>
    </row>
    <row r="238" spans="12:13" ht="12.75">
      <c r="L238" s="39"/>
      <c r="M238" s="39"/>
    </row>
    <row r="239" spans="12:13" ht="12.75">
      <c r="L239" s="39"/>
      <c r="M239" s="39"/>
    </row>
    <row r="240" spans="12:13" ht="12.75">
      <c r="L240" s="39"/>
      <c r="M240" s="39"/>
    </row>
    <row r="241" spans="12:13" ht="12.75">
      <c r="L241" s="39"/>
      <c r="M241" s="39"/>
    </row>
    <row r="242" spans="12:13" ht="12.75">
      <c r="L242" s="39"/>
      <c r="M242" s="39"/>
    </row>
    <row r="243" spans="12:13" ht="12.75">
      <c r="L243" s="39"/>
      <c r="M243" s="39"/>
    </row>
    <row r="244" spans="12:13" ht="12.75">
      <c r="L244" s="39"/>
      <c r="M244" s="39"/>
    </row>
    <row r="245" spans="12:13" ht="12.75">
      <c r="L245" s="39"/>
      <c r="M245" s="39"/>
    </row>
    <row r="246" spans="12:13" ht="12.75">
      <c r="L246" s="39"/>
      <c r="M246" s="39"/>
    </row>
    <row r="247" spans="12:13" ht="12.75">
      <c r="L247" s="39"/>
      <c r="M247" s="39"/>
    </row>
    <row r="248" spans="12:13" ht="12.75">
      <c r="L248" s="39"/>
      <c r="M248" s="39"/>
    </row>
    <row r="249" spans="12:13" ht="12.75">
      <c r="L249" s="39"/>
      <c r="M249" s="39"/>
    </row>
    <row r="250" spans="12:13" ht="12.75">
      <c r="L250" s="39"/>
      <c r="M250" s="39"/>
    </row>
    <row r="251" spans="12:13" ht="12.75">
      <c r="L251" s="39"/>
      <c r="M251" s="39"/>
    </row>
    <row r="252" spans="12:13" ht="12.75">
      <c r="L252" s="39"/>
      <c r="M252" s="39"/>
    </row>
    <row r="253" spans="12:13" ht="12.75">
      <c r="L253" s="39"/>
      <c r="M253" s="39"/>
    </row>
    <row r="254" spans="12:13" ht="12.75">
      <c r="L254" s="39"/>
      <c r="M254" s="39"/>
    </row>
    <row r="255" spans="12:13" ht="12.75">
      <c r="L255" s="39"/>
      <c r="M255" s="39"/>
    </row>
    <row r="256" spans="12:13" ht="12.75">
      <c r="L256" s="39"/>
      <c r="M256" s="39"/>
    </row>
    <row r="257" spans="12:13" ht="12.75">
      <c r="L257" s="39"/>
      <c r="M257" s="39"/>
    </row>
    <row r="258" spans="12:13" ht="12.75">
      <c r="L258" s="39"/>
      <c r="M258" s="39"/>
    </row>
    <row r="259" spans="12:13" ht="12.75">
      <c r="L259" s="39"/>
      <c r="M259" s="39"/>
    </row>
    <row r="260" spans="12:13" ht="12.75">
      <c r="L260" s="39"/>
      <c r="M260" s="39"/>
    </row>
    <row r="261" spans="12:13" ht="12.75">
      <c r="L261" s="39"/>
      <c r="M261" s="39"/>
    </row>
    <row r="262" spans="12:13" ht="12.75">
      <c r="L262" s="39"/>
      <c r="M262" s="39"/>
    </row>
    <row r="263" spans="12:13" ht="12.75">
      <c r="L263" s="39"/>
      <c r="M263" s="39"/>
    </row>
    <row r="264" spans="12:13" ht="12.75">
      <c r="L264" s="39"/>
      <c r="M264" s="39"/>
    </row>
    <row r="265" spans="12:13" ht="12.75">
      <c r="L265" s="39"/>
      <c r="M265" s="39"/>
    </row>
    <row r="266" spans="12:13" ht="12.75">
      <c r="L266" s="39"/>
      <c r="M266" s="39"/>
    </row>
    <row r="267" spans="12:13" ht="12.75">
      <c r="L267" s="39"/>
      <c r="M267" s="39"/>
    </row>
    <row r="268" spans="12:13" ht="12.75">
      <c r="L268" s="39"/>
      <c r="M268" s="39"/>
    </row>
    <row r="269" spans="12:13" ht="12.75">
      <c r="L269" s="39"/>
      <c r="M269" s="39"/>
    </row>
    <row r="270" spans="12:13" ht="12.75">
      <c r="L270" s="39"/>
      <c r="M270" s="39"/>
    </row>
    <row r="271" spans="12:13" ht="12.75">
      <c r="L271" s="39"/>
      <c r="M271" s="39"/>
    </row>
    <row r="272" spans="12:13" ht="12.75">
      <c r="L272" s="39"/>
      <c r="M272" s="39"/>
    </row>
    <row r="273" spans="12:13" ht="12.75">
      <c r="L273" s="39"/>
      <c r="M273" s="39"/>
    </row>
    <row r="274" spans="12:13" ht="12.75">
      <c r="L274" s="39"/>
      <c r="M274" s="39"/>
    </row>
    <row r="275" spans="12:13" ht="12.75">
      <c r="L275" s="39"/>
      <c r="M275" s="39"/>
    </row>
    <row r="276" spans="12:13" ht="12.75">
      <c r="L276" s="39"/>
      <c r="M276" s="39"/>
    </row>
    <row r="277" spans="12:13" ht="12.75">
      <c r="L277" s="39"/>
      <c r="M277" s="39"/>
    </row>
    <row r="278" spans="12:13" ht="12.75">
      <c r="L278" s="39"/>
      <c r="M278" s="39"/>
    </row>
    <row r="279" spans="12:13" ht="12.75">
      <c r="L279" s="39"/>
      <c r="M279" s="39"/>
    </row>
    <row r="280" spans="12:13" ht="12.75">
      <c r="L280" s="39"/>
      <c r="M280" s="39"/>
    </row>
    <row r="281" spans="12:13" ht="12.75">
      <c r="L281" s="39"/>
      <c r="M281" s="39"/>
    </row>
    <row r="282" spans="12:13" ht="12.75">
      <c r="L282" s="39"/>
      <c r="M282" s="39"/>
    </row>
    <row r="283" spans="12:13" ht="12.75">
      <c r="L283" s="39"/>
      <c r="M283" s="39"/>
    </row>
    <row r="284" spans="12:13" ht="12.75">
      <c r="L284" s="39"/>
      <c r="M284" s="39"/>
    </row>
    <row r="285" spans="12:13" ht="12.75">
      <c r="L285" s="39"/>
      <c r="M285" s="39"/>
    </row>
    <row r="286" spans="12:13" ht="12.75">
      <c r="L286" s="39"/>
      <c r="M286" s="39"/>
    </row>
    <row r="287" spans="12:13" ht="12.75">
      <c r="L287" s="39"/>
      <c r="M287" s="39"/>
    </row>
    <row r="288" spans="12:13" ht="12.75">
      <c r="L288" s="39"/>
      <c r="M288" s="39"/>
    </row>
    <row r="289" spans="12:13" ht="12.75">
      <c r="L289" s="39"/>
      <c r="M289" s="39"/>
    </row>
    <row r="290" spans="12:13" ht="12.75">
      <c r="L290" s="39"/>
      <c r="M290" s="39"/>
    </row>
    <row r="291" spans="12:13" ht="12.75">
      <c r="L291" s="39"/>
      <c r="M291" s="39"/>
    </row>
    <row r="292" spans="12:13" ht="12.75">
      <c r="L292" s="39"/>
      <c r="M292" s="39"/>
    </row>
    <row r="293" spans="12:13" ht="12.75">
      <c r="L293" s="39"/>
      <c r="M293" s="39"/>
    </row>
    <row r="294" spans="12:13" ht="12.75">
      <c r="L294" s="39"/>
      <c r="M294" s="39"/>
    </row>
    <row r="295" spans="12:13" ht="12.75">
      <c r="L295" s="39"/>
      <c r="M295" s="39"/>
    </row>
    <row r="296" spans="12:13" ht="12.75">
      <c r="L296" s="39"/>
      <c r="M296" s="39"/>
    </row>
    <row r="297" spans="12:13" ht="12.75">
      <c r="L297" s="39"/>
      <c r="M297" s="39"/>
    </row>
    <row r="298" spans="12:13" ht="12.75">
      <c r="L298" s="39"/>
      <c r="M298" s="39"/>
    </row>
    <row r="299" spans="12:13" ht="12.75">
      <c r="L299" s="39"/>
      <c r="M299" s="39"/>
    </row>
    <row r="300" spans="12:13" ht="12.75">
      <c r="L300" s="39"/>
      <c r="M300" s="39"/>
    </row>
    <row r="301" spans="12:13" ht="12.75">
      <c r="L301" s="39"/>
      <c r="M301" s="39"/>
    </row>
    <row r="302" spans="12:13" ht="12.75">
      <c r="L302" s="39"/>
      <c r="M302" s="39"/>
    </row>
    <row r="303" spans="12:13" ht="12.75">
      <c r="L303" s="39"/>
      <c r="M303" s="39"/>
    </row>
    <row r="304" spans="12:13" ht="12.75">
      <c r="L304" s="39"/>
      <c r="M304" s="39"/>
    </row>
    <row r="305" spans="12:13" ht="12.75">
      <c r="L305" s="39"/>
      <c r="M305" s="39"/>
    </row>
    <row r="306" spans="12:13" ht="12.75">
      <c r="L306" s="39"/>
      <c r="M306" s="39"/>
    </row>
    <row r="307" spans="12:13" ht="12.75">
      <c r="L307" s="39"/>
      <c r="M307" s="39"/>
    </row>
    <row r="308" spans="12:13" ht="12.75">
      <c r="L308" s="39"/>
      <c r="M308" s="39"/>
    </row>
    <row r="309" spans="12:13" ht="12.75">
      <c r="L309" s="39"/>
      <c r="M309" s="39"/>
    </row>
    <row r="310" spans="12:13" ht="12.75">
      <c r="L310" s="39"/>
      <c r="M310" s="39"/>
    </row>
    <row r="311" spans="12:13" ht="12.75">
      <c r="L311" s="39"/>
      <c r="M311" s="39"/>
    </row>
    <row r="312" spans="12:13" ht="12.75">
      <c r="L312" s="39"/>
      <c r="M312" s="39"/>
    </row>
    <row r="313" spans="12:13" ht="12.75">
      <c r="L313" s="39"/>
      <c r="M313" s="39"/>
    </row>
    <row r="314" spans="12:13" ht="12.75">
      <c r="L314" s="39"/>
      <c r="M314" s="39"/>
    </row>
    <row r="315" spans="12:13" ht="12.75">
      <c r="L315" s="39"/>
      <c r="M315" s="39"/>
    </row>
  </sheetData>
  <mergeCells count="23">
    <mergeCell ref="A19:G19"/>
    <mergeCell ref="A21:G21"/>
    <mergeCell ref="A24:G24"/>
    <mergeCell ref="A28:G28"/>
    <mergeCell ref="N1:O1"/>
    <mergeCell ref="A3:A4"/>
    <mergeCell ref="B3:B4"/>
    <mergeCell ref="C3:C4"/>
    <mergeCell ref="D3:D4"/>
    <mergeCell ref="E3:F3"/>
    <mergeCell ref="G3:G4"/>
    <mergeCell ref="H3:O3"/>
    <mergeCell ref="A2:O2"/>
    <mergeCell ref="A6:G6"/>
    <mergeCell ref="A8:G8"/>
    <mergeCell ref="A14:G14"/>
    <mergeCell ref="A16:G16"/>
    <mergeCell ref="A30:G30"/>
    <mergeCell ref="A34:G34"/>
    <mergeCell ref="A42:G42"/>
    <mergeCell ref="A45:F45"/>
    <mergeCell ref="A36:G36"/>
    <mergeCell ref="A38:G38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62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M69"/>
  <sheetViews>
    <sheetView showGridLines="0" view="pageBreakPreview" zoomScaleSheetLayoutView="100" workbookViewId="0" topLeftCell="D1">
      <selection activeCell="F1" sqref="F1"/>
    </sheetView>
  </sheetViews>
  <sheetFormatPr defaultColWidth="9.140625" defaultRowHeight="12.75"/>
  <cols>
    <col min="1" max="2" width="9.140625" style="63" customWidth="1"/>
    <col min="3" max="3" width="49.421875" style="63" bestFit="1" customWidth="1"/>
    <col min="4" max="4" width="9.421875" style="63" bestFit="1" customWidth="1"/>
    <col min="5" max="5" width="8.421875" style="63" bestFit="1" customWidth="1"/>
    <col min="6" max="6" width="15.28125" style="63" customWidth="1"/>
    <col min="7" max="7" width="10.8515625" style="63" bestFit="1" customWidth="1"/>
    <col min="8" max="8" width="11.140625" style="63" customWidth="1"/>
    <col min="9" max="9" width="12.00390625" style="63" bestFit="1" customWidth="1"/>
    <col min="10" max="10" width="10.421875" style="63" bestFit="1" customWidth="1"/>
    <col min="11" max="11" width="15.140625" style="63" customWidth="1"/>
    <col min="12" max="12" width="10.8515625" style="63" bestFit="1" customWidth="1"/>
    <col min="13" max="13" width="14.57421875" style="63" customWidth="1"/>
    <col min="14" max="16384" width="9.140625" style="63" customWidth="1"/>
  </cols>
  <sheetData>
    <row r="1" spans="1:13" s="71" customFormat="1" ht="56.25" customHeight="1">
      <c r="A1" s="72"/>
      <c r="B1" s="72"/>
      <c r="C1" s="72"/>
      <c r="D1" s="72"/>
      <c r="E1" s="72"/>
      <c r="F1" s="73"/>
      <c r="G1" s="72"/>
      <c r="H1" s="72"/>
      <c r="I1" s="21"/>
      <c r="J1" s="21"/>
      <c r="K1" s="21"/>
      <c r="L1" s="626" t="s">
        <v>360</v>
      </c>
      <c r="M1" s="626"/>
    </row>
    <row r="2" spans="1:13" s="71" customFormat="1" ht="12.75">
      <c r="A2" s="72"/>
      <c r="B2" s="72"/>
      <c r="C2" s="72"/>
      <c r="D2" s="72"/>
      <c r="E2" s="72"/>
      <c r="F2" s="72"/>
      <c r="G2" s="72"/>
      <c r="H2" s="72"/>
      <c r="I2" s="21"/>
      <c r="J2" s="21"/>
      <c r="K2" s="21"/>
      <c r="L2" s="21"/>
      <c r="M2" s="21"/>
    </row>
    <row r="3" spans="1:13" s="71" customFormat="1" ht="32.25" customHeight="1">
      <c r="A3" s="614" t="s">
        <v>36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</row>
    <row r="4" spans="1:13" s="71" customFormat="1" ht="15.75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 t="s">
        <v>302</v>
      </c>
    </row>
    <row r="5" spans="1:13" s="71" customFormat="1" ht="12.75">
      <c r="A5" s="596" t="s">
        <v>1</v>
      </c>
      <c r="B5" s="622" t="s">
        <v>2</v>
      </c>
      <c r="C5" s="624" t="s">
        <v>4</v>
      </c>
      <c r="D5" s="627" t="s">
        <v>37</v>
      </c>
      <c r="E5" s="628"/>
      <c r="F5" s="628"/>
      <c r="G5" s="628"/>
      <c r="H5" s="629"/>
      <c r="I5" s="627" t="s">
        <v>38</v>
      </c>
      <c r="J5" s="628"/>
      <c r="K5" s="628"/>
      <c r="L5" s="628"/>
      <c r="M5" s="629"/>
    </row>
    <row r="6" spans="1:13" s="71" customFormat="1" ht="12.75">
      <c r="A6" s="597"/>
      <c r="B6" s="623"/>
      <c r="C6" s="625"/>
      <c r="D6" s="600" t="s">
        <v>40</v>
      </c>
      <c r="E6" s="602" t="s">
        <v>41</v>
      </c>
      <c r="F6" s="602"/>
      <c r="G6" s="602"/>
      <c r="H6" s="595"/>
      <c r="I6" s="600" t="s">
        <v>40</v>
      </c>
      <c r="J6" s="602" t="s">
        <v>41</v>
      </c>
      <c r="K6" s="602"/>
      <c r="L6" s="602"/>
      <c r="M6" s="595"/>
    </row>
    <row r="7" spans="1:13" s="71" customFormat="1" ht="51.75" thickBot="1">
      <c r="A7" s="597"/>
      <c r="B7" s="623"/>
      <c r="C7" s="625"/>
      <c r="D7" s="601"/>
      <c r="E7" s="115" t="s">
        <v>42</v>
      </c>
      <c r="F7" s="115" t="s">
        <v>43</v>
      </c>
      <c r="G7" s="115" t="s">
        <v>44</v>
      </c>
      <c r="H7" s="116" t="s">
        <v>295</v>
      </c>
      <c r="I7" s="601"/>
      <c r="J7" s="115" t="s">
        <v>42</v>
      </c>
      <c r="K7" s="115" t="s">
        <v>43</v>
      </c>
      <c r="L7" s="115" t="s">
        <v>44</v>
      </c>
      <c r="M7" s="116" t="s">
        <v>295</v>
      </c>
    </row>
    <row r="8" spans="1:13" s="78" customFormat="1" ht="12" thickBot="1">
      <c r="A8" s="117">
        <v>1</v>
      </c>
      <c r="B8" s="118">
        <v>2</v>
      </c>
      <c r="C8" s="128">
        <v>3</v>
      </c>
      <c r="D8" s="117">
        <v>4</v>
      </c>
      <c r="E8" s="118">
        <v>5</v>
      </c>
      <c r="F8" s="118">
        <v>6</v>
      </c>
      <c r="G8" s="118">
        <v>7</v>
      </c>
      <c r="H8" s="119">
        <v>8</v>
      </c>
      <c r="I8" s="117">
        <v>9</v>
      </c>
      <c r="J8" s="118">
        <v>10</v>
      </c>
      <c r="K8" s="118">
        <v>11</v>
      </c>
      <c r="L8" s="118">
        <v>12</v>
      </c>
      <c r="M8" s="119">
        <v>13</v>
      </c>
    </row>
    <row r="9" spans="1:13" s="78" customFormat="1" ht="11.25">
      <c r="A9" s="123"/>
      <c r="B9" s="124"/>
      <c r="C9" s="129"/>
      <c r="D9" s="123"/>
      <c r="E9" s="124"/>
      <c r="F9" s="124"/>
      <c r="G9" s="124"/>
      <c r="H9" s="125"/>
      <c r="I9" s="123"/>
      <c r="J9" s="124"/>
      <c r="K9" s="124"/>
      <c r="L9" s="124"/>
      <c r="M9" s="125"/>
    </row>
    <row r="10" spans="1:13" s="76" customFormat="1" ht="25.5">
      <c r="A10" s="256">
        <v>400</v>
      </c>
      <c r="B10" s="75"/>
      <c r="C10" s="253" t="s">
        <v>19</v>
      </c>
      <c r="D10" s="258">
        <f aca="true" t="shared" si="0" ref="D10:M10">SUM(D12)</f>
        <v>27000</v>
      </c>
      <c r="E10" s="259">
        <f t="shared" si="0"/>
        <v>0</v>
      </c>
      <c r="F10" s="259">
        <f t="shared" si="0"/>
        <v>0</v>
      </c>
      <c r="G10" s="259">
        <f t="shared" si="0"/>
        <v>0</v>
      </c>
      <c r="H10" s="260">
        <f t="shared" si="0"/>
        <v>0</v>
      </c>
      <c r="I10" s="258">
        <f t="shared" si="0"/>
        <v>0</v>
      </c>
      <c r="J10" s="259">
        <f t="shared" si="0"/>
        <v>0</v>
      </c>
      <c r="K10" s="259">
        <f t="shared" si="0"/>
        <v>0</v>
      </c>
      <c r="L10" s="259">
        <f t="shared" si="0"/>
        <v>0</v>
      </c>
      <c r="M10" s="275">
        <f t="shared" si="0"/>
        <v>0</v>
      </c>
    </row>
    <row r="11" spans="1:13" s="71" customFormat="1" ht="12.75">
      <c r="A11" s="120"/>
      <c r="B11" s="74"/>
      <c r="C11" s="131"/>
      <c r="D11" s="261"/>
      <c r="E11" s="262"/>
      <c r="F11" s="262"/>
      <c r="G11" s="262"/>
      <c r="H11" s="263"/>
      <c r="I11" s="261"/>
      <c r="J11" s="262"/>
      <c r="K11" s="262"/>
      <c r="L11" s="262"/>
      <c r="M11" s="263"/>
    </row>
    <row r="12" spans="1:13" s="71" customFormat="1" ht="12.75">
      <c r="A12" s="121"/>
      <c r="B12" s="77">
        <v>40004</v>
      </c>
      <c r="C12" s="132" t="s">
        <v>292</v>
      </c>
      <c r="D12" s="264">
        <v>27000</v>
      </c>
      <c r="E12" s="265">
        <v>0</v>
      </c>
      <c r="F12" s="265">
        <v>0</v>
      </c>
      <c r="G12" s="265">
        <v>0</v>
      </c>
      <c r="H12" s="266">
        <v>0</v>
      </c>
      <c r="I12" s="264">
        <v>0</v>
      </c>
      <c r="J12" s="265">
        <v>0</v>
      </c>
      <c r="K12" s="265">
        <v>0</v>
      </c>
      <c r="L12" s="265">
        <v>0</v>
      </c>
      <c r="M12" s="266">
        <v>0</v>
      </c>
    </row>
    <row r="13" spans="1:13" s="71" customFormat="1" ht="12.75">
      <c r="A13" s="120"/>
      <c r="B13" s="74"/>
      <c r="C13" s="131"/>
      <c r="D13" s="267"/>
      <c r="E13" s="262"/>
      <c r="F13" s="262"/>
      <c r="G13" s="262"/>
      <c r="H13" s="263"/>
      <c r="I13" s="267"/>
      <c r="J13" s="262"/>
      <c r="K13" s="262"/>
      <c r="L13" s="262"/>
      <c r="M13" s="263"/>
    </row>
    <row r="14" spans="1:13" s="76" customFormat="1" ht="12.75">
      <c r="A14" s="122">
        <v>600</v>
      </c>
      <c r="B14" s="75"/>
      <c r="C14" s="253" t="s">
        <v>22</v>
      </c>
      <c r="D14" s="258">
        <f aca="true" t="shared" si="1" ref="D14:M14">SUM(D16:D18)</f>
        <v>0</v>
      </c>
      <c r="E14" s="259">
        <f t="shared" si="1"/>
        <v>0</v>
      </c>
      <c r="F14" s="259">
        <f t="shared" si="1"/>
        <v>0</v>
      </c>
      <c r="G14" s="259">
        <f t="shared" si="1"/>
        <v>0</v>
      </c>
      <c r="H14" s="260">
        <f t="shared" si="1"/>
        <v>0</v>
      </c>
      <c r="I14" s="258">
        <f t="shared" si="1"/>
        <v>417575</v>
      </c>
      <c r="J14" s="259">
        <f t="shared" si="1"/>
        <v>0</v>
      </c>
      <c r="K14" s="259">
        <f t="shared" si="1"/>
        <v>0</v>
      </c>
      <c r="L14" s="259">
        <f t="shared" si="1"/>
        <v>0</v>
      </c>
      <c r="M14" s="275">
        <f t="shared" si="1"/>
        <v>0</v>
      </c>
    </row>
    <row r="15" spans="1:13" s="71" customFormat="1" ht="12.75">
      <c r="A15" s="120"/>
      <c r="B15" s="74"/>
      <c r="C15" s="131"/>
      <c r="D15" s="261"/>
      <c r="E15" s="262"/>
      <c r="F15" s="262"/>
      <c r="G15" s="262"/>
      <c r="H15" s="263"/>
      <c r="I15" s="261"/>
      <c r="J15" s="262"/>
      <c r="K15" s="262"/>
      <c r="L15" s="262"/>
      <c r="M15" s="263"/>
    </row>
    <row r="16" spans="1:13" s="71" customFormat="1" ht="12.75">
      <c r="A16" s="120"/>
      <c r="B16" s="77">
        <v>60004</v>
      </c>
      <c r="C16" s="132" t="s">
        <v>293</v>
      </c>
      <c r="D16" s="264">
        <v>0</v>
      </c>
      <c r="E16" s="265">
        <v>0</v>
      </c>
      <c r="F16" s="265">
        <v>0</v>
      </c>
      <c r="G16" s="265">
        <v>0</v>
      </c>
      <c r="H16" s="266">
        <v>0</v>
      </c>
      <c r="I16" s="264">
        <v>207575</v>
      </c>
      <c r="J16" s="265">
        <v>0</v>
      </c>
      <c r="K16" s="265">
        <v>0</v>
      </c>
      <c r="L16" s="265">
        <v>0</v>
      </c>
      <c r="M16" s="266">
        <v>0</v>
      </c>
    </row>
    <row r="17" spans="1:13" s="71" customFormat="1" ht="12.75">
      <c r="A17" s="120"/>
      <c r="B17" s="74"/>
      <c r="C17" s="131"/>
      <c r="D17" s="267"/>
      <c r="E17" s="262"/>
      <c r="F17" s="262"/>
      <c r="G17" s="262"/>
      <c r="H17" s="263"/>
      <c r="I17" s="267"/>
      <c r="J17" s="262"/>
      <c r="K17" s="262"/>
      <c r="L17" s="262"/>
      <c r="M17" s="263"/>
    </row>
    <row r="18" spans="1:13" s="71" customFormat="1" ht="12.75">
      <c r="A18" s="121"/>
      <c r="B18" s="77">
        <v>60016</v>
      </c>
      <c r="C18" s="132" t="s">
        <v>23</v>
      </c>
      <c r="D18" s="264">
        <v>0</v>
      </c>
      <c r="E18" s="265">
        <v>0</v>
      </c>
      <c r="F18" s="265">
        <v>0</v>
      </c>
      <c r="G18" s="265">
        <v>0</v>
      </c>
      <c r="H18" s="266">
        <v>0</v>
      </c>
      <c r="I18" s="264">
        <v>210000</v>
      </c>
      <c r="J18" s="265">
        <v>0</v>
      </c>
      <c r="K18" s="265">
        <v>0</v>
      </c>
      <c r="L18" s="265">
        <v>0</v>
      </c>
      <c r="M18" s="266">
        <v>0</v>
      </c>
    </row>
    <row r="19" spans="1:13" s="71" customFormat="1" ht="12.75">
      <c r="A19" s="120"/>
      <c r="B19" s="74"/>
      <c r="C19" s="131"/>
      <c r="D19" s="267"/>
      <c r="E19" s="262"/>
      <c r="F19" s="262"/>
      <c r="G19" s="262"/>
      <c r="H19" s="263"/>
      <c r="I19" s="267"/>
      <c r="J19" s="262"/>
      <c r="K19" s="262"/>
      <c r="L19" s="262"/>
      <c r="M19" s="263"/>
    </row>
    <row r="20" spans="1:13" s="76" customFormat="1" ht="12.75">
      <c r="A20" s="122">
        <v>750</v>
      </c>
      <c r="B20" s="75"/>
      <c r="C20" s="253" t="s">
        <v>9</v>
      </c>
      <c r="D20" s="258">
        <f aca="true" t="shared" si="2" ref="D20:M20">SUM(D22:D24)</f>
        <v>0</v>
      </c>
      <c r="E20" s="259">
        <f t="shared" si="2"/>
        <v>0</v>
      </c>
      <c r="F20" s="259">
        <f t="shared" si="2"/>
        <v>0</v>
      </c>
      <c r="G20" s="259">
        <f t="shared" si="2"/>
        <v>0</v>
      </c>
      <c r="H20" s="260">
        <f t="shared" si="2"/>
        <v>0</v>
      </c>
      <c r="I20" s="258">
        <f t="shared" si="2"/>
        <v>254912</v>
      </c>
      <c r="J20" s="259">
        <f t="shared" si="2"/>
        <v>0</v>
      </c>
      <c r="K20" s="259">
        <f t="shared" si="2"/>
        <v>51667</v>
      </c>
      <c r="L20" s="259">
        <f t="shared" si="2"/>
        <v>0</v>
      </c>
      <c r="M20" s="275">
        <f t="shared" si="2"/>
        <v>0</v>
      </c>
    </row>
    <row r="21" spans="1:13" s="71" customFormat="1" ht="12.75">
      <c r="A21" s="120"/>
      <c r="B21" s="74"/>
      <c r="C21" s="131"/>
      <c r="D21" s="261"/>
      <c r="E21" s="262"/>
      <c r="F21" s="262"/>
      <c r="G21" s="262"/>
      <c r="H21" s="263"/>
      <c r="I21" s="261"/>
      <c r="J21" s="262"/>
      <c r="K21" s="262"/>
      <c r="L21" s="262"/>
      <c r="M21" s="263"/>
    </row>
    <row r="22" spans="1:13" s="71" customFormat="1" ht="12.75">
      <c r="A22" s="120"/>
      <c r="B22" s="77">
        <v>75023</v>
      </c>
      <c r="C22" s="132" t="s">
        <v>29</v>
      </c>
      <c r="D22" s="264">
        <v>0</v>
      </c>
      <c r="E22" s="265">
        <v>0</v>
      </c>
      <c r="F22" s="265">
        <v>0</v>
      </c>
      <c r="G22" s="265">
        <v>0</v>
      </c>
      <c r="H22" s="266">
        <v>0</v>
      </c>
      <c r="I22" s="264">
        <v>29500</v>
      </c>
      <c r="J22" s="265">
        <v>0</v>
      </c>
      <c r="K22" s="265">
        <v>0</v>
      </c>
      <c r="L22" s="265">
        <v>0</v>
      </c>
      <c r="M22" s="266">
        <v>0</v>
      </c>
    </row>
    <row r="23" spans="1:13" s="71" customFormat="1" ht="12.75">
      <c r="A23" s="120"/>
      <c r="B23" s="74"/>
      <c r="C23" s="131"/>
      <c r="D23" s="267"/>
      <c r="E23" s="262"/>
      <c r="F23" s="262"/>
      <c r="G23" s="262"/>
      <c r="H23" s="263"/>
      <c r="I23" s="267"/>
      <c r="J23" s="262"/>
      <c r="K23" s="262"/>
      <c r="L23" s="262"/>
      <c r="M23" s="263"/>
    </row>
    <row r="24" spans="1:13" s="71" customFormat="1" ht="12.75">
      <c r="A24" s="121"/>
      <c r="B24" s="77">
        <v>75075</v>
      </c>
      <c r="C24" s="132" t="s">
        <v>269</v>
      </c>
      <c r="D24" s="264">
        <v>0</v>
      </c>
      <c r="E24" s="265">
        <v>0</v>
      </c>
      <c r="F24" s="265">
        <v>0</v>
      </c>
      <c r="G24" s="265">
        <v>0</v>
      </c>
      <c r="H24" s="266">
        <v>0</v>
      </c>
      <c r="I24" s="264">
        <v>225412</v>
      </c>
      <c r="J24" s="265">
        <v>0</v>
      </c>
      <c r="K24" s="265">
        <v>51667</v>
      </c>
      <c r="L24" s="265">
        <v>0</v>
      </c>
      <c r="M24" s="266">
        <v>0</v>
      </c>
    </row>
    <row r="25" spans="1:13" s="71" customFormat="1" ht="12.75">
      <c r="A25" s="120"/>
      <c r="B25" s="74"/>
      <c r="C25" s="131"/>
      <c r="D25" s="267"/>
      <c r="E25" s="262"/>
      <c r="F25" s="262"/>
      <c r="G25" s="262"/>
      <c r="H25" s="263"/>
      <c r="I25" s="267"/>
      <c r="J25" s="262"/>
      <c r="K25" s="262"/>
      <c r="L25" s="262"/>
      <c r="M25" s="263"/>
    </row>
    <row r="26" spans="1:13" s="76" customFormat="1" ht="12.75">
      <c r="A26" s="122">
        <v>758</v>
      </c>
      <c r="B26" s="75"/>
      <c r="C26" s="253" t="s">
        <v>10</v>
      </c>
      <c r="D26" s="258">
        <f aca="true" t="shared" si="3" ref="D26:M26">SUM(D28)</f>
        <v>0</v>
      </c>
      <c r="E26" s="259">
        <f t="shared" si="3"/>
        <v>0</v>
      </c>
      <c r="F26" s="259">
        <f t="shared" si="3"/>
        <v>0</v>
      </c>
      <c r="G26" s="259">
        <f t="shared" si="3"/>
        <v>0</v>
      </c>
      <c r="H26" s="260">
        <f t="shared" si="3"/>
        <v>0</v>
      </c>
      <c r="I26" s="258">
        <f t="shared" si="3"/>
        <v>521248</v>
      </c>
      <c r="J26" s="259">
        <f t="shared" si="3"/>
        <v>0</v>
      </c>
      <c r="K26" s="259">
        <f t="shared" si="3"/>
        <v>0</v>
      </c>
      <c r="L26" s="259">
        <f t="shared" si="3"/>
        <v>0</v>
      </c>
      <c r="M26" s="275">
        <f t="shared" si="3"/>
        <v>0</v>
      </c>
    </row>
    <row r="27" spans="1:13" s="71" customFormat="1" ht="12.75">
      <c r="A27" s="120"/>
      <c r="B27" s="74"/>
      <c r="C27" s="131"/>
      <c r="D27" s="261"/>
      <c r="E27" s="262"/>
      <c r="F27" s="262"/>
      <c r="G27" s="262"/>
      <c r="H27" s="263"/>
      <c r="I27" s="261"/>
      <c r="J27" s="262"/>
      <c r="K27" s="262"/>
      <c r="L27" s="262"/>
      <c r="M27" s="263"/>
    </row>
    <row r="28" spans="1:13" s="71" customFormat="1" ht="12.75">
      <c r="A28" s="121"/>
      <c r="B28" s="77">
        <v>75818</v>
      </c>
      <c r="C28" s="132" t="s">
        <v>294</v>
      </c>
      <c r="D28" s="271">
        <v>0</v>
      </c>
      <c r="E28" s="265">
        <v>0</v>
      </c>
      <c r="F28" s="265">
        <v>0</v>
      </c>
      <c r="G28" s="265">
        <v>0</v>
      </c>
      <c r="H28" s="266">
        <v>0</v>
      </c>
      <c r="I28" s="271">
        <v>521248</v>
      </c>
      <c r="J28" s="265">
        <v>0</v>
      </c>
      <c r="K28" s="265">
        <v>0</v>
      </c>
      <c r="L28" s="265">
        <v>0</v>
      </c>
      <c r="M28" s="266">
        <v>0</v>
      </c>
    </row>
    <row r="29" spans="1:13" s="71" customFormat="1" ht="12.75">
      <c r="A29" s="120"/>
      <c r="B29" s="74"/>
      <c r="C29" s="131"/>
      <c r="D29" s="267"/>
      <c r="E29" s="262"/>
      <c r="F29" s="262"/>
      <c r="G29" s="262"/>
      <c r="H29" s="263"/>
      <c r="I29" s="267"/>
      <c r="J29" s="262"/>
      <c r="K29" s="262"/>
      <c r="L29" s="262"/>
      <c r="M29" s="263"/>
    </row>
    <row r="30" spans="1:13" s="76" customFormat="1" ht="12.75">
      <c r="A30" s="122">
        <v>801</v>
      </c>
      <c r="B30" s="75"/>
      <c r="C30" s="130" t="s">
        <v>14</v>
      </c>
      <c r="D30" s="268">
        <f aca="true" t="shared" si="4" ref="D30:M30">SUM(D32:D36)</f>
        <v>0</v>
      </c>
      <c r="E30" s="259">
        <f t="shared" si="4"/>
        <v>0</v>
      </c>
      <c r="F30" s="259">
        <f t="shared" si="4"/>
        <v>0</v>
      </c>
      <c r="G30" s="259">
        <f t="shared" si="4"/>
        <v>0</v>
      </c>
      <c r="H30" s="269">
        <f t="shared" si="4"/>
        <v>0</v>
      </c>
      <c r="I30" s="268">
        <f t="shared" si="4"/>
        <v>59821</v>
      </c>
      <c r="J30" s="259">
        <f t="shared" si="4"/>
        <v>14988</v>
      </c>
      <c r="K30" s="259">
        <f t="shared" si="4"/>
        <v>0</v>
      </c>
      <c r="L30" s="259">
        <f t="shared" si="4"/>
        <v>0</v>
      </c>
      <c r="M30" s="269">
        <f t="shared" si="4"/>
        <v>0</v>
      </c>
    </row>
    <row r="31" spans="1:13" s="71" customFormat="1" ht="12.75">
      <c r="A31" s="120"/>
      <c r="B31" s="74"/>
      <c r="C31" s="131"/>
      <c r="D31" s="261"/>
      <c r="E31" s="262"/>
      <c r="F31" s="262"/>
      <c r="G31" s="262"/>
      <c r="H31" s="263"/>
      <c r="I31" s="261"/>
      <c r="J31" s="262"/>
      <c r="K31" s="262"/>
      <c r="L31" s="262"/>
      <c r="M31" s="263"/>
    </row>
    <row r="32" spans="1:13" s="71" customFormat="1" ht="12.75">
      <c r="A32" s="120"/>
      <c r="B32" s="77">
        <v>80101</v>
      </c>
      <c r="C32" s="132" t="s">
        <v>25</v>
      </c>
      <c r="D32" s="271">
        <v>0</v>
      </c>
      <c r="E32" s="265">
        <v>0</v>
      </c>
      <c r="F32" s="265">
        <v>0</v>
      </c>
      <c r="G32" s="265">
        <v>0</v>
      </c>
      <c r="H32" s="266">
        <v>0</v>
      </c>
      <c r="I32" s="271">
        <v>34011</v>
      </c>
      <c r="J32" s="265">
        <v>8988</v>
      </c>
      <c r="K32" s="265">
        <v>0</v>
      </c>
      <c r="L32" s="265">
        <v>0</v>
      </c>
      <c r="M32" s="266">
        <v>0</v>
      </c>
    </row>
    <row r="33" spans="1:13" s="71" customFormat="1" ht="12.75">
      <c r="A33" s="120"/>
      <c r="B33" s="74"/>
      <c r="C33" s="131"/>
      <c r="D33" s="270"/>
      <c r="E33" s="262"/>
      <c r="F33" s="262"/>
      <c r="G33" s="262"/>
      <c r="H33" s="263"/>
      <c r="I33" s="270"/>
      <c r="J33" s="262"/>
      <c r="K33" s="262"/>
      <c r="L33" s="262"/>
      <c r="M33" s="263"/>
    </row>
    <row r="34" spans="1:13" s="71" customFormat="1" ht="12.75">
      <c r="A34" s="120"/>
      <c r="B34" s="77">
        <v>80104</v>
      </c>
      <c r="C34" s="132" t="s">
        <v>284</v>
      </c>
      <c r="D34" s="271">
        <v>0</v>
      </c>
      <c r="E34" s="265">
        <v>0</v>
      </c>
      <c r="F34" s="265">
        <v>0</v>
      </c>
      <c r="G34" s="265">
        <v>0</v>
      </c>
      <c r="H34" s="266">
        <v>0</v>
      </c>
      <c r="I34" s="271">
        <v>1810</v>
      </c>
      <c r="J34" s="265">
        <v>0</v>
      </c>
      <c r="K34" s="265">
        <v>0</v>
      </c>
      <c r="L34" s="265">
        <v>0</v>
      </c>
      <c r="M34" s="266">
        <v>0</v>
      </c>
    </row>
    <row r="35" spans="1:13" s="71" customFormat="1" ht="12.75">
      <c r="A35" s="120"/>
      <c r="B35" s="74"/>
      <c r="C35" s="131"/>
      <c r="D35" s="261"/>
      <c r="E35" s="262"/>
      <c r="F35" s="262"/>
      <c r="G35" s="262"/>
      <c r="H35" s="263"/>
      <c r="I35" s="261"/>
      <c r="J35" s="262"/>
      <c r="K35" s="262"/>
      <c r="L35" s="262"/>
      <c r="M35" s="263"/>
    </row>
    <row r="36" spans="1:13" s="71" customFormat="1" ht="12.75">
      <c r="A36" s="121"/>
      <c r="B36" s="77">
        <v>80110</v>
      </c>
      <c r="C36" s="132" t="s">
        <v>32</v>
      </c>
      <c r="D36" s="264">
        <v>0</v>
      </c>
      <c r="E36" s="265">
        <v>0</v>
      </c>
      <c r="F36" s="265">
        <v>0</v>
      </c>
      <c r="G36" s="265">
        <v>0</v>
      </c>
      <c r="H36" s="266">
        <v>0</v>
      </c>
      <c r="I36" s="264">
        <v>24000</v>
      </c>
      <c r="J36" s="265">
        <v>6000</v>
      </c>
      <c r="K36" s="265">
        <v>0</v>
      </c>
      <c r="L36" s="265">
        <v>0</v>
      </c>
      <c r="M36" s="266">
        <v>0</v>
      </c>
    </row>
    <row r="37" spans="1:13" s="71" customFormat="1" ht="12.75">
      <c r="A37" s="120"/>
      <c r="B37" s="74"/>
      <c r="C37" s="131"/>
      <c r="D37" s="267"/>
      <c r="E37" s="262"/>
      <c r="F37" s="262"/>
      <c r="G37" s="262"/>
      <c r="H37" s="263"/>
      <c r="I37" s="267"/>
      <c r="J37" s="262"/>
      <c r="K37" s="262"/>
      <c r="L37" s="262"/>
      <c r="M37" s="263"/>
    </row>
    <row r="38" spans="1:13" s="76" customFormat="1" ht="12.75">
      <c r="A38" s="122">
        <v>851</v>
      </c>
      <c r="B38" s="75"/>
      <c r="C38" s="253" t="s">
        <v>15</v>
      </c>
      <c r="D38" s="258">
        <f>SUM(D40)</f>
        <v>4000</v>
      </c>
      <c r="E38" s="259">
        <f aca="true" t="shared" si="5" ref="E38:M38">SUM(E40)</f>
        <v>4000</v>
      </c>
      <c r="F38" s="259">
        <f t="shared" si="5"/>
        <v>0</v>
      </c>
      <c r="G38" s="259">
        <f t="shared" si="5"/>
        <v>0</v>
      </c>
      <c r="H38" s="287">
        <f t="shared" si="5"/>
        <v>0</v>
      </c>
      <c r="I38" s="258">
        <f t="shared" si="5"/>
        <v>68968</v>
      </c>
      <c r="J38" s="259">
        <f t="shared" si="5"/>
        <v>0</v>
      </c>
      <c r="K38" s="259">
        <f t="shared" si="5"/>
        <v>35118</v>
      </c>
      <c r="L38" s="259">
        <f t="shared" si="5"/>
        <v>0</v>
      </c>
      <c r="M38" s="275">
        <f t="shared" si="5"/>
        <v>0</v>
      </c>
    </row>
    <row r="39" spans="1:13" s="71" customFormat="1" ht="12.75">
      <c r="A39" s="120"/>
      <c r="B39" s="74"/>
      <c r="C39" s="131"/>
      <c r="D39" s="261"/>
      <c r="E39" s="262"/>
      <c r="F39" s="262"/>
      <c r="G39" s="262"/>
      <c r="H39" s="263"/>
      <c r="I39" s="261"/>
      <c r="J39" s="262"/>
      <c r="K39" s="262"/>
      <c r="L39" s="262"/>
      <c r="M39" s="263"/>
    </row>
    <row r="40" spans="1:13" s="71" customFormat="1" ht="13.5" thickBot="1">
      <c r="A40" s="308"/>
      <c r="B40" s="309">
        <v>85154</v>
      </c>
      <c r="C40" s="310" t="s">
        <v>296</v>
      </c>
      <c r="D40" s="311">
        <v>4000</v>
      </c>
      <c r="E40" s="312">
        <v>4000</v>
      </c>
      <c r="F40" s="312">
        <v>0</v>
      </c>
      <c r="G40" s="312">
        <v>0</v>
      </c>
      <c r="H40" s="313">
        <v>0</v>
      </c>
      <c r="I40" s="311">
        <v>68968</v>
      </c>
      <c r="J40" s="312"/>
      <c r="K40" s="312">
        <v>35118</v>
      </c>
      <c r="L40" s="312"/>
      <c r="M40" s="313">
        <v>0</v>
      </c>
    </row>
    <row r="41" spans="1:13" s="78" customFormat="1" ht="12" thickBot="1">
      <c r="A41" s="117">
        <v>1</v>
      </c>
      <c r="B41" s="118">
        <v>2</v>
      </c>
      <c r="C41" s="128">
        <v>3</v>
      </c>
      <c r="D41" s="117">
        <v>4</v>
      </c>
      <c r="E41" s="118">
        <v>5</v>
      </c>
      <c r="F41" s="118">
        <v>6</v>
      </c>
      <c r="G41" s="118">
        <v>7</v>
      </c>
      <c r="H41" s="119">
        <v>8</v>
      </c>
      <c r="I41" s="117">
        <v>9</v>
      </c>
      <c r="J41" s="118">
        <v>10</v>
      </c>
      <c r="K41" s="118">
        <v>11</v>
      </c>
      <c r="L41" s="118">
        <v>12</v>
      </c>
      <c r="M41" s="119">
        <v>13</v>
      </c>
    </row>
    <row r="42" spans="1:13" s="71" customFormat="1" ht="12.75">
      <c r="A42" s="120"/>
      <c r="B42" s="74"/>
      <c r="C42" s="131"/>
      <c r="D42" s="272"/>
      <c r="E42" s="262"/>
      <c r="F42" s="262"/>
      <c r="G42" s="262"/>
      <c r="H42" s="273"/>
      <c r="I42" s="272"/>
      <c r="J42" s="262"/>
      <c r="K42" s="262"/>
      <c r="L42" s="262"/>
      <c r="M42" s="274"/>
    </row>
    <row r="43" spans="1:13" s="76" customFormat="1" ht="12.75">
      <c r="A43" s="122">
        <v>852</v>
      </c>
      <c r="B43" s="75"/>
      <c r="C43" s="253" t="s">
        <v>16</v>
      </c>
      <c r="D43" s="258">
        <f aca="true" t="shared" si="6" ref="D43:M43">SUM(D45:D45)</f>
        <v>0</v>
      </c>
      <c r="E43" s="259">
        <f t="shared" si="6"/>
        <v>0</v>
      </c>
      <c r="F43" s="259">
        <f t="shared" si="6"/>
        <v>0</v>
      </c>
      <c r="G43" s="259">
        <f t="shared" si="6"/>
        <v>0</v>
      </c>
      <c r="H43" s="260">
        <f t="shared" si="6"/>
        <v>0</v>
      </c>
      <c r="I43" s="258">
        <f t="shared" si="6"/>
        <v>50000</v>
      </c>
      <c r="J43" s="259">
        <f t="shared" si="6"/>
        <v>0</v>
      </c>
      <c r="K43" s="259">
        <f t="shared" si="6"/>
        <v>0</v>
      </c>
      <c r="L43" s="259">
        <f t="shared" si="6"/>
        <v>0</v>
      </c>
      <c r="M43" s="275">
        <f t="shared" si="6"/>
        <v>0</v>
      </c>
    </row>
    <row r="44" spans="1:13" s="71" customFormat="1" ht="12.75">
      <c r="A44" s="120"/>
      <c r="B44" s="74"/>
      <c r="C44" s="131"/>
      <c r="D44" s="261"/>
      <c r="E44" s="262"/>
      <c r="F44" s="262"/>
      <c r="G44" s="262"/>
      <c r="H44" s="263"/>
      <c r="I44" s="261"/>
      <c r="J44" s="262"/>
      <c r="K44" s="262"/>
      <c r="L44" s="262"/>
      <c r="M44" s="263"/>
    </row>
    <row r="45" spans="1:13" s="71" customFormat="1" ht="25.5">
      <c r="A45" s="121"/>
      <c r="B45" s="257">
        <v>85214</v>
      </c>
      <c r="C45" s="255" t="s">
        <v>291</v>
      </c>
      <c r="D45" s="264">
        <v>0</v>
      </c>
      <c r="E45" s="265">
        <v>0</v>
      </c>
      <c r="F45" s="265">
        <v>0</v>
      </c>
      <c r="G45" s="265">
        <v>0</v>
      </c>
      <c r="H45" s="266">
        <v>0</v>
      </c>
      <c r="I45" s="264">
        <v>50000</v>
      </c>
      <c r="J45" s="265">
        <v>0</v>
      </c>
      <c r="K45" s="265">
        <v>0</v>
      </c>
      <c r="L45" s="265">
        <v>0</v>
      </c>
      <c r="M45" s="266">
        <v>0</v>
      </c>
    </row>
    <row r="46" spans="1:13" s="71" customFormat="1" ht="12.75">
      <c r="A46" s="120"/>
      <c r="B46" s="495"/>
      <c r="C46" s="496"/>
      <c r="D46" s="267"/>
      <c r="E46" s="262"/>
      <c r="F46" s="262"/>
      <c r="G46" s="262"/>
      <c r="H46" s="263"/>
      <c r="I46" s="267"/>
      <c r="J46" s="262"/>
      <c r="K46" s="262"/>
      <c r="L46" s="262"/>
      <c r="M46" s="263"/>
    </row>
    <row r="47" spans="1:13" s="497" customFormat="1" ht="12.75">
      <c r="A47" s="122">
        <v>854</v>
      </c>
      <c r="B47" s="75"/>
      <c r="C47" s="498" t="s">
        <v>339</v>
      </c>
      <c r="D47" s="258">
        <f aca="true" t="shared" si="7" ref="D47:M47">SUM(D49:D49)</f>
        <v>5000</v>
      </c>
      <c r="E47" s="259">
        <f t="shared" si="7"/>
        <v>5000</v>
      </c>
      <c r="F47" s="259">
        <f t="shared" si="7"/>
        <v>0</v>
      </c>
      <c r="G47" s="259">
        <f t="shared" si="7"/>
        <v>0</v>
      </c>
      <c r="H47" s="260">
        <f t="shared" si="7"/>
        <v>0</v>
      </c>
      <c r="I47" s="258">
        <f t="shared" si="7"/>
        <v>0</v>
      </c>
      <c r="J47" s="259">
        <f t="shared" si="7"/>
        <v>0</v>
      </c>
      <c r="K47" s="259">
        <f t="shared" si="7"/>
        <v>0</v>
      </c>
      <c r="L47" s="259">
        <f t="shared" si="7"/>
        <v>0</v>
      </c>
      <c r="M47" s="275">
        <f t="shared" si="7"/>
        <v>0</v>
      </c>
    </row>
    <row r="48" spans="1:13" s="71" customFormat="1" ht="12.75">
      <c r="A48" s="126"/>
      <c r="B48" s="74"/>
      <c r="C48" s="131"/>
      <c r="D48" s="261"/>
      <c r="E48" s="262"/>
      <c r="F48" s="262"/>
      <c r="G48" s="262"/>
      <c r="H48" s="263"/>
      <c r="I48" s="261"/>
      <c r="J48" s="262"/>
      <c r="K48" s="262"/>
      <c r="L48" s="262"/>
      <c r="M48" s="263"/>
    </row>
    <row r="49" spans="1:13" s="71" customFormat="1" ht="12.75">
      <c r="A49" s="127"/>
      <c r="B49" s="77">
        <v>85413</v>
      </c>
      <c r="C49" s="132" t="s">
        <v>340</v>
      </c>
      <c r="D49" s="264">
        <v>5000</v>
      </c>
      <c r="E49" s="265">
        <v>5000</v>
      </c>
      <c r="F49" s="265">
        <v>0</v>
      </c>
      <c r="G49" s="265">
        <v>0</v>
      </c>
      <c r="H49" s="266">
        <v>0</v>
      </c>
      <c r="I49" s="264">
        <v>0</v>
      </c>
      <c r="J49" s="265">
        <v>0</v>
      </c>
      <c r="K49" s="265">
        <v>0</v>
      </c>
      <c r="L49" s="265">
        <v>0</v>
      </c>
      <c r="M49" s="266">
        <v>0</v>
      </c>
    </row>
    <row r="50" spans="1:13" s="71" customFormat="1" ht="12.75">
      <c r="A50" s="120"/>
      <c r="B50" s="74"/>
      <c r="C50" s="131"/>
      <c r="D50" s="267"/>
      <c r="E50" s="262"/>
      <c r="F50" s="262"/>
      <c r="G50" s="262"/>
      <c r="H50" s="263"/>
      <c r="I50" s="267"/>
      <c r="J50" s="262"/>
      <c r="K50" s="262"/>
      <c r="L50" s="262"/>
      <c r="M50" s="263"/>
    </row>
    <row r="51" spans="1:13" s="71" customFormat="1" ht="12.75">
      <c r="A51" s="122">
        <v>900</v>
      </c>
      <c r="B51" s="74"/>
      <c r="C51" s="133" t="s">
        <v>45</v>
      </c>
      <c r="D51" s="270"/>
      <c r="E51" s="262"/>
      <c r="F51" s="262"/>
      <c r="G51" s="262"/>
      <c r="H51" s="263"/>
      <c r="I51" s="267"/>
      <c r="J51" s="262"/>
      <c r="K51" s="262"/>
      <c r="L51" s="262"/>
      <c r="M51" s="263"/>
    </row>
    <row r="52" spans="1:13" s="76" customFormat="1" ht="12.75">
      <c r="A52" s="126"/>
      <c r="B52" s="75"/>
      <c r="C52" s="130" t="s">
        <v>46</v>
      </c>
      <c r="D52" s="268">
        <f aca="true" t="shared" si="8" ref="D52:M52">SUM(D54:D56)</f>
        <v>0</v>
      </c>
      <c r="E52" s="259">
        <f t="shared" si="8"/>
        <v>0</v>
      </c>
      <c r="F52" s="259">
        <f t="shared" si="8"/>
        <v>0</v>
      </c>
      <c r="G52" s="259">
        <f t="shared" si="8"/>
        <v>0</v>
      </c>
      <c r="H52" s="269">
        <f t="shared" si="8"/>
        <v>0</v>
      </c>
      <c r="I52" s="268">
        <f t="shared" si="8"/>
        <v>30000</v>
      </c>
      <c r="J52" s="259">
        <f t="shared" si="8"/>
        <v>0</v>
      </c>
      <c r="K52" s="259">
        <f t="shared" si="8"/>
        <v>0</v>
      </c>
      <c r="L52" s="259">
        <f t="shared" si="8"/>
        <v>0</v>
      </c>
      <c r="M52" s="269">
        <f t="shared" si="8"/>
        <v>0</v>
      </c>
    </row>
    <row r="53" spans="1:13" s="71" customFormat="1" ht="12.75">
      <c r="A53" s="126"/>
      <c r="B53" s="74"/>
      <c r="C53" s="131"/>
      <c r="D53" s="267"/>
      <c r="E53" s="262"/>
      <c r="F53" s="262"/>
      <c r="G53" s="262"/>
      <c r="H53" s="263"/>
      <c r="I53" s="267"/>
      <c r="J53" s="262"/>
      <c r="K53" s="262"/>
      <c r="L53" s="262"/>
      <c r="M53" s="263"/>
    </row>
    <row r="54" spans="1:13" s="71" customFormat="1" ht="12.75">
      <c r="A54" s="126"/>
      <c r="B54" s="77">
        <v>90002</v>
      </c>
      <c r="C54" s="132" t="s">
        <v>33</v>
      </c>
      <c r="D54" s="264">
        <v>0</v>
      </c>
      <c r="E54" s="265">
        <v>0</v>
      </c>
      <c r="F54" s="265">
        <v>0</v>
      </c>
      <c r="G54" s="265">
        <v>0</v>
      </c>
      <c r="H54" s="266">
        <v>0</v>
      </c>
      <c r="I54" s="264">
        <v>5000</v>
      </c>
      <c r="J54" s="265">
        <v>0</v>
      </c>
      <c r="K54" s="265">
        <v>0</v>
      </c>
      <c r="L54" s="265">
        <v>0</v>
      </c>
      <c r="M54" s="266">
        <v>0</v>
      </c>
    </row>
    <row r="55" spans="1:13" s="71" customFormat="1" ht="12.75">
      <c r="A55" s="126"/>
      <c r="B55" s="74"/>
      <c r="C55" s="131"/>
      <c r="D55" s="267"/>
      <c r="E55" s="262"/>
      <c r="F55" s="262"/>
      <c r="G55" s="262"/>
      <c r="H55" s="263"/>
      <c r="I55" s="267"/>
      <c r="J55" s="262"/>
      <c r="K55" s="262"/>
      <c r="L55" s="262"/>
      <c r="M55" s="263"/>
    </row>
    <row r="56" spans="1:13" s="71" customFormat="1" ht="12.75">
      <c r="A56" s="127"/>
      <c r="B56" s="77">
        <v>90015</v>
      </c>
      <c r="C56" s="132" t="s">
        <v>297</v>
      </c>
      <c r="D56" s="264">
        <v>0</v>
      </c>
      <c r="E56" s="265">
        <v>0</v>
      </c>
      <c r="F56" s="265">
        <v>0</v>
      </c>
      <c r="G56" s="265">
        <v>0</v>
      </c>
      <c r="H56" s="266">
        <v>0</v>
      </c>
      <c r="I56" s="264">
        <v>25000</v>
      </c>
      <c r="J56" s="265">
        <v>0</v>
      </c>
      <c r="K56" s="265">
        <v>0</v>
      </c>
      <c r="L56" s="265">
        <v>0</v>
      </c>
      <c r="M56" s="266">
        <v>0</v>
      </c>
    </row>
    <row r="57" spans="1:13" s="71" customFormat="1" ht="12.75">
      <c r="A57" s="126"/>
      <c r="B57" s="74"/>
      <c r="C57" s="131"/>
      <c r="D57" s="270"/>
      <c r="E57" s="262"/>
      <c r="F57" s="262"/>
      <c r="G57" s="262"/>
      <c r="H57" s="263"/>
      <c r="I57" s="267"/>
      <c r="J57" s="262"/>
      <c r="K57" s="262"/>
      <c r="L57" s="262"/>
      <c r="M57" s="263"/>
    </row>
    <row r="58" spans="1:13" s="76" customFormat="1" ht="12.75">
      <c r="A58" s="122">
        <v>921</v>
      </c>
      <c r="B58" s="75"/>
      <c r="C58" s="130" t="s">
        <v>17</v>
      </c>
      <c r="D58" s="268">
        <f aca="true" t="shared" si="9" ref="D58:M58">SUM(D60:D62)</f>
        <v>0</v>
      </c>
      <c r="E58" s="259">
        <f t="shared" si="9"/>
        <v>0</v>
      </c>
      <c r="F58" s="259">
        <f t="shared" si="9"/>
        <v>0</v>
      </c>
      <c r="G58" s="259">
        <f t="shared" si="9"/>
        <v>0</v>
      </c>
      <c r="H58" s="269">
        <f t="shared" si="9"/>
        <v>0</v>
      </c>
      <c r="I58" s="268">
        <f t="shared" si="9"/>
        <v>226500</v>
      </c>
      <c r="J58" s="259">
        <f t="shared" si="9"/>
        <v>210000</v>
      </c>
      <c r="K58" s="259">
        <f t="shared" si="9"/>
        <v>0</v>
      </c>
      <c r="L58" s="259">
        <f t="shared" si="9"/>
        <v>0</v>
      </c>
      <c r="M58" s="269">
        <f t="shared" si="9"/>
        <v>0</v>
      </c>
    </row>
    <row r="59" spans="1:13" s="71" customFormat="1" ht="12.75">
      <c r="A59" s="120"/>
      <c r="B59" s="74"/>
      <c r="C59" s="131"/>
      <c r="D59" s="270"/>
      <c r="E59" s="262"/>
      <c r="F59" s="262"/>
      <c r="G59" s="262"/>
      <c r="H59" s="263"/>
      <c r="I59" s="267"/>
      <c r="J59" s="262"/>
      <c r="K59" s="262"/>
      <c r="L59" s="262"/>
      <c r="M59" s="263"/>
    </row>
    <row r="60" spans="1:13" s="71" customFormat="1" ht="12.75">
      <c r="A60" s="120"/>
      <c r="B60" s="77">
        <v>92109</v>
      </c>
      <c r="C60" s="132" t="s">
        <v>18</v>
      </c>
      <c r="D60" s="271">
        <v>0</v>
      </c>
      <c r="E60" s="265">
        <v>0</v>
      </c>
      <c r="F60" s="265">
        <v>0</v>
      </c>
      <c r="G60" s="265">
        <v>0</v>
      </c>
      <c r="H60" s="266">
        <v>0</v>
      </c>
      <c r="I60" s="264">
        <v>221500</v>
      </c>
      <c r="J60" s="265">
        <v>205000</v>
      </c>
      <c r="K60" s="265">
        <v>0</v>
      </c>
      <c r="L60" s="265"/>
      <c r="M60" s="266"/>
    </row>
    <row r="61" spans="1:13" s="71" customFormat="1" ht="12.75">
      <c r="A61" s="120"/>
      <c r="B61" s="74"/>
      <c r="C61" s="131"/>
      <c r="D61" s="270"/>
      <c r="E61" s="262"/>
      <c r="F61" s="262"/>
      <c r="G61" s="262"/>
      <c r="H61" s="263"/>
      <c r="I61" s="267"/>
      <c r="J61" s="262"/>
      <c r="K61" s="262"/>
      <c r="L61" s="262"/>
      <c r="M61" s="263"/>
    </row>
    <row r="62" spans="1:13" s="71" customFormat="1" ht="12.75">
      <c r="A62" s="121"/>
      <c r="B62" s="77">
        <v>92195</v>
      </c>
      <c r="C62" s="132" t="s">
        <v>7</v>
      </c>
      <c r="D62" s="271">
        <v>0</v>
      </c>
      <c r="E62" s="265">
        <v>0</v>
      </c>
      <c r="F62" s="265">
        <v>0</v>
      </c>
      <c r="G62" s="265">
        <v>0</v>
      </c>
      <c r="H62" s="266">
        <v>0</v>
      </c>
      <c r="I62" s="264">
        <v>5000</v>
      </c>
      <c r="J62" s="265">
        <v>5000</v>
      </c>
      <c r="K62" s="265">
        <v>0</v>
      </c>
      <c r="L62" s="265">
        <v>0</v>
      </c>
      <c r="M62" s="266">
        <v>0</v>
      </c>
    </row>
    <row r="63" spans="1:13" s="71" customFormat="1" ht="12.75">
      <c r="A63" s="120"/>
      <c r="B63" s="74"/>
      <c r="C63" s="131"/>
      <c r="D63" s="270"/>
      <c r="E63" s="262"/>
      <c r="F63" s="262"/>
      <c r="G63" s="262"/>
      <c r="H63" s="263"/>
      <c r="I63" s="267"/>
      <c r="J63" s="262"/>
      <c r="K63" s="262"/>
      <c r="L63" s="262"/>
      <c r="M63" s="263"/>
    </row>
    <row r="64" spans="1:13" s="76" customFormat="1" ht="12.75">
      <c r="A64" s="122">
        <v>926</v>
      </c>
      <c r="B64" s="75"/>
      <c r="C64" s="130" t="s">
        <v>47</v>
      </c>
      <c r="D64" s="268">
        <f aca="true" t="shared" si="10" ref="D64:M64">SUM(D66:D68)</f>
        <v>0</v>
      </c>
      <c r="E64" s="259">
        <f t="shared" si="10"/>
        <v>0</v>
      </c>
      <c r="F64" s="259">
        <f t="shared" si="10"/>
        <v>0</v>
      </c>
      <c r="G64" s="259">
        <f t="shared" si="10"/>
        <v>0</v>
      </c>
      <c r="H64" s="269">
        <f t="shared" si="10"/>
        <v>0</v>
      </c>
      <c r="I64" s="268">
        <f t="shared" si="10"/>
        <v>70000</v>
      </c>
      <c r="J64" s="259">
        <f t="shared" si="10"/>
        <v>50000</v>
      </c>
      <c r="K64" s="259">
        <f t="shared" si="10"/>
        <v>3000</v>
      </c>
      <c r="L64" s="259">
        <f t="shared" si="10"/>
        <v>0</v>
      </c>
      <c r="M64" s="269">
        <f t="shared" si="10"/>
        <v>0</v>
      </c>
    </row>
    <row r="65" spans="1:13" s="71" customFormat="1" ht="12.75">
      <c r="A65" s="120"/>
      <c r="B65" s="74"/>
      <c r="C65" s="131"/>
      <c r="D65" s="270"/>
      <c r="E65" s="262"/>
      <c r="F65" s="262"/>
      <c r="G65" s="262"/>
      <c r="H65" s="263"/>
      <c r="I65" s="267"/>
      <c r="J65" s="262"/>
      <c r="K65" s="262"/>
      <c r="L65" s="262"/>
      <c r="M65" s="263"/>
    </row>
    <row r="66" spans="1:13" s="71" customFormat="1" ht="12.75">
      <c r="A66" s="120"/>
      <c r="B66" s="77">
        <v>92604</v>
      </c>
      <c r="C66" s="132" t="s">
        <v>298</v>
      </c>
      <c r="D66" s="271">
        <v>0</v>
      </c>
      <c r="E66" s="265">
        <v>0</v>
      </c>
      <c r="F66" s="265">
        <v>0</v>
      </c>
      <c r="G66" s="265">
        <v>0</v>
      </c>
      <c r="H66" s="266">
        <v>0</v>
      </c>
      <c r="I66" s="271">
        <v>20000</v>
      </c>
      <c r="J66" s="265">
        <v>0</v>
      </c>
      <c r="K66" s="265">
        <v>3000</v>
      </c>
      <c r="L66" s="265">
        <v>0</v>
      </c>
      <c r="M66" s="266"/>
    </row>
    <row r="67" spans="1:13" s="71" customFormat="1" ht="12.75">
      <c r="A67" s="120"/>
      <c r="B67" s="74"/>
      <c r="C67" s="131"/>
      <c r="D67" s="270"/>
      <c r="E67" s="262"/>
      <c r="F67" s="262"/>
      <c r="G67" s="262"/>
      <c r="H67" s="263"/>
      <c r="I67" s="270"/>
      <c r="J67" s="262"/>
      <c r="K67" s="262"/>
      <c r="L67" s="262"/>
      <c r="M67" s="263"/>
    </row>
    <row r="68" spans="1:13" s="71" customFormat="1" ht="13.5" thickBot="1">
      <c r="A68" s="308"/>
      <c r="B68" s="74">
        <v>92605</v>
      </c>
      <c r="C68" s="131" t="s">
        <v>342</v>
      </c>
      <c r="D68" s="270">
        <v>0</v>
      </c>
      <c r="E68" s="262">
        <v>0</v>
      </c>
      <c r="F68" s="262">
        <v>0</v>
      </c>
      <c r="G68" s="262">
        <v>0</v>
      </c>
      <c r="H68" s="263">
        <v>0</v>
      </c>
      <c r="I68" s="267">
        <v>50000</v>
      </c>
      <c r="J68" s="262">
        <v>50000</v>
      </c>
      <c r="K68" s="262">
        <v>0</v>
      </c>
      <c r="L68" s="262">
        <v>0</v>
      </c>
      <c r="M68" s="263">
        <v>0</v>
      </c>
    </row>
    <row r="69" spans="1:13" s="306" customFormat="1" ht="30" customHeight="1" thickBot="1">
      <c r="A69" s="606" t="s">
        <v>48</v>
      </c>
      <c r="B69" s="598"/>
      <c r="C69" s="599"/>
      <c r="D69" s="301">
        <f>SUM(D10+D14+D20+D26+D30+D38+D43+D47+D52+D58+D64)</f>
        <v>36000</v>
      </c>
      <c r="E69" s="302">
        <f>SUM(E10+E14+E20+E26+E30+E38+E43+E47+E52+E58+E64)</f>
        <v>9000</v>
      </c>
      <c r="F69" s="302">
        <f aca="true" t="shared" si="11" ref="F69:M69">SUM(F10+F14+F20+F26+F30+F38+F43+F47+F52+F58+F64)</f>
        <v>0</v>
      </c>
      <c r="G69" s="302">
        <f t="shared" si="11"/>
        <v>0</v>
      </c>
      <c r="H69" s="303">
        <f t="shared" si="11"/>
        <v>0</v>
      </c>
      <c r="I69" s="499">
        <f t="shared" si="11"/>
        <v>1699024</v>
      </c>
      <c r="J69" s="302">
        <f t="shared" si="11"/>
        <v>274988</v>
      </c>
      <c r="K69" s="302">
        <f t="shared" si="11"/>
        <v>89785</v>
      </c>
      <c r="L69" s="302">
        <f t="shared" si="11"/>
        <v>0</v>
      </c>
      <c r="M69" s="303">
        <f t="shared" si="11"/>
        <v>0</v>
      </c>
    </row>
  </sheetData>
  <mergeCells count="12">
    <mergeCell ref="L1:M1"/>
    <mergeCell ref="A3:M3"/>
    <mergeCell ref="D5:H5"/>
    <mergeCell ref="I5:M5"/>
    <mergeCell ref="A69:C69"/>
    <mergeCell ref="I6:I7"/>
    <mergeCell ref="E6:H6"/>
    <mergeCell ref="J6:M6"/>
    <mergeCell ref="A5:A7"/>
    <mergeCell ref="B5:B7"/>
    <mergeCell ref="C5:C7"/>
    <mergeCell ref="D6:D7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13"/>
  <sheetViews>
    <sheetView showGridLines="0" view="pageBreakPreview" zoomScaleSheetLayoutView="100" workbookViewId="0" topLeftCell="D1">
      <selection activeCell="F2" sqref="F2"/>
    </sheetView>
  </sheetViews>
  <sheetFormatPr defaultColWidth="9.140625" defaultRowHeight="12.75"/>
  <cols>
    <col min="1" max="2" width="9.140625" style="148" customWidth="1"/>
    <col min="3" max="3" width="49.421875" style="148" bestFit="1" customWidth="1"/>
    <col min="4" max="4" width="9.421875" style="148" bestFit="1" customWidth="1"/>
    <col min="5" max="5" width="8.421875" style="148" bestFit="1" customWidth="1"/>
    <col min="6" max="6" width="15.28125" style="148" customWidth="1"/>
    <col min="7" max="7" width="10.8515625" style="148" bestFit="1" customWidth="1"/>
    <col min="8" max="8" width="11.140625" style="148" customWidth="1"/>
    <col min="9" max="9" width="12.00390625" style="148" bestFit="1" customWidth="1"/>
    <col min="10" max="10" width="10.421875" style="148" bestFit="1" customWidth="1"/>
    <col min="11" max="11" width="15.140625" style="148" customWidth="1"/>
    <col min="12" max="12" width="10.8515625" style="148" bestFit="1" customWidth="1"/>
    <col min="13" max="13" width="14.57421875" style="148" customWidth="1"/>
    <col min="14" max="16384" width="9.140625" style="148" customWidth="1"/>
  </cols>
  <sheetData>
    <row r="1" spans="1:13" s="71" customFormat="1" ht="56.25" customHeight="1">
      <c r="A1" s="72"/>
      <c r="B1" s="72"/>
      <c r="C1" s="72"/>
      <c r="D1" s="72"/>
      <c r="E1" s="72"/>
      <c r="F1" s="73"/>
      <c r="G1" s="72"/>
      <c r="H1" s="72"/>
      <c r="I1" s="21"/>
      <c r="J1" s="21"/>
      <c r="K1" s="21"/>
      <c r="L1" s="626" t="s">
        <v>361</v>
      </c>
      <c r="M1" s="626"/>
    </row>
    <row r="2" spans="1:13" s="71" customFormat="1" ht="12.75">
      <c r="A2" s="72"/>
      <c r="B2" s="72"/>
      <c r="C2" s="72"/>
      <c r="D2" s="72"/>
      <c r="E2" s="72"/>
      <c r="F2" s="72"/>
      <c r="G2" s="72"/>
      <c r="H2" s="72"/>
      <c r="I2" s="21"/>
      <c r="J2" s="21"/>
      <c r="K2" s="21"/>
      <c r="L2" s="21"/>
      <c r="M2" s="21"/>
    </row>
    <row r="3" spans="1:13" s="71" customFormat="1" ht="32.25" customHeight="1">
      <c r="A3" s="614" t="s">
        <v>300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</row>
    <row r="4" spans="1:13" s="71" customFormat="1" ht="15.75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 t="s">
        <v>302</v>
      </c>
    </row>
    <row r="5" spans="1:13" s="71" customFormat="1" ht="12.75">
      <c r="A5" s="596" t="s">
        <v>1</v>
      </c>
      <c r="B5" s="622" t="s">
        <v>2</v>
      </c>
      <c r="C5" s="624" t="s">
        <v>4</v>
      </c>
      <c r="D5" s="627" t="s">
        <v>37</v>
      </c>
      <c r="E5" s="628"/>
      <c r="F5" s="628"/>
      <c r="G5" s="628"/>
      <c r="H5" s="629"/>
      <c r="I5" s="627" t="s">
        <v>38</v>
      </c>
      <c r="J5" s="628"/>
      <c r="K5" s="628"/>
      <c r="L5" s="628"/>
      <c r="M5" s="629"/>
    </row>
    <row r="6" spans="1:13" s="71" customFormat="1" ht="12.75">
      <c r="A6" s="597"/>
      <c r="B6" s="623"/>
      <c r="C6" s="625"/>
      <c r="D6" s="600" t="s">
        <v>40</v>
      </c>
      <c r="E6" s="602" t="s">
        <v>41</v>
      </c>
      <c r="F6" s="602"/>
      <c r="G6" s="602"/>
      <c r="H6" s="595"/>
      <c r="I6" s="600" t="s">
        <v>40</v>
      </c>
      <c r="J6" s="602" t="s">
        <v>41</v>
      </c>
      <c r="K6" s="602"/>
      <c r="L6" s="602"/>
      <c r="M6" s="595"/>
    </row>
    <row r="7" spans="1:13" s="71" customFormat="1" ht="51.75" thickBot="1">
      <c r="A7" s="597"/>
      <c r="B7" s="623"/>
      <c r="C7" s="625"/>
      <c r="D7" s="601"/>
      <c r="E7" s="115" t="s">
        <v>42</v>
      </c>
      <c r="F7" s="115" t="s">
        <v>43</v>
      </c>
      <c r="G7" s="115" t="s">
        <v>44</v>
      </c>
      <c r="H7" s="116" t="s">
        <v>295</v>
      </c>
      <c r="I7" s="601"/>
      <c r="J7" s="115" t="s">
        <v>42</v>
      </c>
      <c r="K7" s="115" t="s">
        <v>43</v>
      </c>
      <c r="L7" s="115" t="s">
        <v>44</v>
      </c>
      <c r="M7" s="116" t="s">
        <v>295</v>
      </c>
    </row>
    <row r="8" spans="1:13" s="78" customFormat="1" ht="12" thickBot="1">
      <c r="A8" s="117">
        <v>1</v>
      </c>
      <c r="B8" s="118">
        <v>2</v>
      </c>
      <c r="C8" s="128">
        <v>3</v>
      </c>
      <c r="D8" s="117">
        <v>4</v>
      </c>
      <c r="E8" s="118">
        <v>5</v>
      </c>
      <c r="F8" s="118">
        <v>6</v>
      </c>
      <c r="G8" s="118">
        <v>7</v>
      </c>
      <c r="H8" s="119">
        <v>8</v>
      </c>
      <c r="I8" s="117">
        <v>9</v>
      </c>
      <c r="J8" s="118">
        <v>10</v>
      </c>
      <c r="K8" s="118">
        <v>11</v>
      </c>
      <c r="L8" s="118">
        <v>12</v>
      </c>
      <c r="M8" s="119">
        <v>13</v>
      </c>
    </row>
    <row r="9" spans="1:13" s="71" customFormat="1" ht="12.75">
      <c r="A9" s="120"/>
      <c r="B9" s="74"/>
      <c r="C9" s="131"/>
      <c r="D9" s="267"/>
      <c r="E9" s="262"/>
      <c r="F9" s="262"/>
      <c r="G9" s="262"/>
      <c r="H9" s="263"/>
      <c r="I9" s="267"/>
      <c r="J9" s="262"/>
      <c r="K9" s="262"/>
      <c r="L9" s="262"/>
      <c r="M9" s="263"/>
    </row>
    <row r="10" spans="1:13" s="76" customFormat="1" ht="12.75">
      <c r="A10" s="122">
        <v>600</v>
      </c>
      <c r="B10" s="75"/>
      <c r="C10" s="253" t="s">
        <v>22</v>
      </c>
      <c r="D10" s="258">
        <f aca="true" t="shared" si="0" ref="D10:M10">SUM(D11:D12)</f>
        <v>0</v>
      </c>
      <c r="E10" s="259">
        <f t="shared" si="0"/>
        <v>0</v>
      </c>
      <c r="F10" s="259">
        <f t="shared" si="0"/>
        <v>0</v>
      </c>
      <c r="G10" s="259">
        <f t="shared" si="0"/>
        <v>0</v>
      </c>
      <c r="H10" s="260">
        <f t="shared" si="0"/>
        <v>0</v>
      </c>
      <c r="I10" s="258">
        <f t="shared" si="0"/>
        <v>620000</v>
      </c>
      <c r="J10" s="259">
        <f t="shared" si="0"/>
        <v>0</v>
      </c>
      <c r="K10" s="259">
        <f t="shared" si="0"/>
        <v>0</v>
      </c>
      <c r="L10" s="259">
        <f t="shared" si="0"/>
        <v>0</v>
      </c>
      <c r="M10" s="275">
        <f t="shared" si="0"/>
        <v>0</v>
      </c>
    </row>
    <row r="11" spans="1:13" s="71" customFormat="1" ht="12.75">
      <c r="A11" s="120"/>
      <c r="B11" s="74"/>
      <c r="C11" s="131"/>
      <c r="D11" s="267"/>
      <c r="E11" s="262"/>
      <c r="F11" s="262"/>
      <c r="G11" s="262"/>
      <c r="H11" s="263"/>
      <c r="I11" s="267"/>
      <c r="J11" s="262"/>
      <c r="K11" s="262"/>
      <c r="L11" s="262"/>
      <c r="M11" s="263"/>
    </row>
    <row r="12" spans="1:13" s="71" customFormat="1" ht="13.5" thickBot="1">
      <c r="A12" s="121"/>
      <c r="B12" s="77">
        <v>60014</v>
      </c>
      <c r="C12" s="132" t="s">
        <v>299</v>
      </c>
      <c r="D12" s="264">
        <v>0</v>
      </c>
      <c r="E12" s="265">
        <v>0</v>
      </c>
      <c r="F12" s="265">
        <v>0</v>
      </c>
      <c r="G12" s="265">
        <v>0</v>
      </c>
      <c r="H12" s="266">
        <v>0</v>
      </c>
      <c r="I12" s="264">
        <v>620000</v>
      </c>
      <c r="J12" s="265">
        <v>0</v>
      </c>
      <c r="K12" s="265">
        <v>0</v>
      </c>
      <c r="L12" s="265">
        <v>0</v>
      </c>
      <c r="M12" s="266">
        <v>0</v>
      </c>
    </row>
    <row r="13" spans="1:13" s="306" customFormat="1" ht="30" customHeight="1" thickBot="1">
      <c r="A13" s="606" t="s">
        <v>48</v>
      </c>
      <c r="B13" s="598"/>
      <c r="C13" s="599"/>
      <c r="D13" s="301">
        <f aca="true" t="shared" si="1" ref="D13:M13">SUM(D10)</f>
        <v>0</v>
      </c>
      <c r="E13" s="302">
        <f t="shared" si="1"/>
        <v>0</v>
      </c>
      <c r="F13" s="302">
        <f t="shared" si="1"/>
        <v>0</v>
      </c>
      <c r="G13" s="302">
        <f t="shared" si="1"/>
        <v>0</v>
      </c>
      <c r="H13" s="303">
        <f t="shared" si="1"/>
        <v>0</v>
      </c>
      <c r="I13" s="304">
        <f t="shared" si="1"/>
        <v>620000</v>
      </c>
      <c r="J13" s="302">
        <f t="shared" si="1"/>
        <v>0</v>
      </c>
      <c r="K13" s="302">
        <f t="shared" si="1"/>
        <v>0</v>
      </c>
      <c r="L13" s="302">
        <f t="shared" si="1"/>
        <v>0</v>
      </c>
      <c r="M13" s="305">
        <f t="shared" si="1"/>
        <v>0</v>
      </c>
    </row>
  </sheetData>
  <mergeCells count="12">
    <mergeCell ref="L1:M1"/>
    <mergeCell ref="A3:M3"/>
    <mergeCell ref="D5:H5"/>
    <mergeCell ref="I5:M5"/>
    <mergeCell ref="A13:C13"/>
    <mergeCell ref="I6:I7"/>
    <mergeCell ref="E6:H6"/>
    <mergeCell ref="J6:M6"/>
    <mergeCell ref="A5:A7"/>
    <mergeCell ref="B5:B7"/>
    <mergeCell ref="C5:C7"/>
    <mergeCell ref="D6:D7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26"/>
  <sheetViews>
    <sheetView showGridLines="0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9.140625" style="2" customWidth="1"/>
    <col min="2" max="2" width="8.8515625" style="2" bestFit="1" customWidth="1"/>
    <col min="3" max="3" width="41.7109375" style="2" bestFit="1" customWidth="1"/>
    <col min="4" max="4" width="23.140625" style="2" customWidth="1"/>
    <col min="5" max="5" width="23.140625" style="2" bestFit="1" customWidth="1"/>
    <col min="6" max="16384" width="9.140625" style="2" customWidth="1"/>
  </cols>
  <sheetData>
    <row r="1" spans="1:5" s="4" customFormat="1" ht="63.75">
      <c r="A1" s="5"/>
      <c r="B1" s="6"/>
      <c r="C1" s="6"/>
      <c r="D1" s="7"/>
      <c r="E1" s="73" t="s">
        <v>362</v>
      </c>
    </row>
    <row r="2" spans="1:6" s="4" customFormat="1" ht="12.75">
      <c r="A2" s="5"/>
      <c r="B2" s="6"/>
      <c r="C2" s="6"/>
      <c r="D2" s="7"/>
      <c r="E2" s="73"/>
      <c r="F2" s="5"/>
    </row>
    <row r="3" spans="1:5" s="4" customFormat="1" ht="24.75" customHeight="1">
      <c r="A3" s="614" t="s">
        <v>8</v>
      </c>
      <c r="B3" s="614"/>
      <c r="C3" s="614"/>
      <c r="D3" s="614"/>
      <c r="E3" s="614"/>
    </row>
    <row r="4" spans="1:5" s="4" customFormat="1" ht="15.75" thickBot="1">
      <c r="A4" s="165"/>
      <c r="B4" s="165"/>
      <c r="C4" s="165"/>
      <c r="D4" s="165"/>
      <c r="E4" s="166" t="s">
        <v>302</v>
      </c>
    </row>
    <row r="5" spans="1:5" s="4" customFormat="1" ht="27.75" customHeight="1" thickBot="1">
      <c r="A5" s="47" t="s">
        <v>1</v>
      </c>
      <c r="B5" s="48" t="s">
        <v>2</v>
      </c>
      <c r="C5" s="48" t="s">
        <v>4</v>
      </c>
      <c r="D5" s="10" t="s">
        <v>5</v>
      </c>
      <c r="E5" s="49" t="s">
        <v>6</v>
      </c>
    </row>
    <row r="6" spans="1:5" s="134" customFormat="1" ht="12" thickBot="1">
      <c r="A6" s="100">
        <v>1</v>
      </c>
      <c r="B6" s="101">
        <v>2</v>
      </c>
      <c r="C6" s="101">
        <v>3</v>
      </c>
      <c r="D6" s="102">
        <v>4</v>
      </c>
      <c r="E6" s="103">
        <v>5</v>
      </c>
    </row>
    <row r="7" spans="1:5" s="4" customFormat="1" ht="35.25" customHeight="1">
      <c r="A7" s="18">
        <v>400</v>
      </c>
      <c r="B7" s="14"/>
      <c r="C7" s="135" t="s">
        <v>19</v>
      </c>
      <c r="D7" s="276">
        <f>SUM(D8)</f>
        <v>500000</v>
      </c>
      <c r="E7" s="277">
        <f>SUM(E8)</f>
        <v>1200000</v>
      </c>
    </row>
    <row r="8" spans="1:5" s="4" customFormat="1" ht="24.75" customHeight="1">
      <c r="A8" s="137"/>
      <c r="B8" s="282">
        <v>40002</v>
      </c>
      <c r="C8" s="3" t="s">
        <v>20</v>
      </c>
      <c r="D8" s="278">
        <v>500000</v>
      </c>
      <c r="E8" s="279">
        <v>1200000</v>
      </c>
    </row>
    <row r="9" spans="1:5" s="4" customFormat="1" ht="24.75" customHeight="1">
      <c r="A9" s="99">
        <v>600</v>
      </c>
      <c r="B9" s="282"/>
      <c r="C9" s="83" t="s">
        <v>22</v>
      </c>
      <c r="D9" s="84">
        <f>SUM(D10)</f>
        <v>0</v>
      </c>
      <c r="E9" s="104">
        <f>SUM(E10)</f>
        <v>100000</v>
      </c>
    </row>
    <row r="10" spans="1:5" s="4" customFormat="1" ht="24.75" customHeight="1">
      <c r="A10" s="136"/>
      <c r="B10" s="282">
        <v>60016</v>
      </c>
      <c r="C10" s="3" t="s">
        <v>23</v>
      </c>
      <c r="D10" s="278">
        <v>0</v>
      </c>
      <c r="E10" s="279">
        <v>100000</v>
      </c>
    </row>
    <row r="11" spans="1:5" s="4" customFormat="1" ht="24.75" customHeight="1">
      <c r="A11" s="99">
        <v>630</v>
      </c>
      <c r="B11" s="282"/>
      <c r="C11" s="83" t="s">
        <v>31</v>
      </c>
      <c r="D11" s="84">
        <f>SUM(D12)</f>
        <v>0</v>
      </c>
      <c r="E11" s="279">
        <f>SUM(E12)</f>
        <v>500000</v>
      </c>
    </row>
    <row r="12" spans="1:5" s="4" customFormat="1" ht="24.75" customHeight="1">
      <c r="A12" s="138"/>
      <c r="B12" s="282">
        <v>63003</v>
      </c>
      <c r="C12" s="3" t="s">
        <v>34</v>
      </c>
      <c r="D12" s="278">
        <v>0</v>
      </c>
      <c r="E12" s="279">
        <v>500000</v>
      </c>
    </row>
    <row r="13" spans="1:5" s="4" customFormat="1" ht="24.75" customHeight="1">
      <c r="A13" s="99">
        <v>710</v>
      </c>
      <c r="B13" s="282"/>
      <c r="C13" s="83" t="s">
        <v>301</v>
      </c>
      <c r="D13" s="84">
        <f>SUM(D14)</f>
        <v>0</v>
      </c>
      <c r="E13" s="104">
        <f>SUM(E14)</f>
        <v>175000</v>
      </c>
    </row>
    <row r="14" spans="1:5" s="4" customFormat="1" ht="24.75" customHeight="1">
      <c r="A14" s="136"/>
      <c r="B14" s="282">
        <v>71095</v>
      </c>
      <c r="C14" s="3" t="s">
        <v>7</v>
      </c>
      <c r="D14" s="278">
        <v>0</v>
      </c>
      <c r="E14" s="279">
        <v>175000</v>
      </c>
    </row>
    <row r="15" spans="1:5" s="4" customFormat="1" ht="24.75" customHeight="1">
      <c r="A15" s="99">
        <v>801</v>
      </c>
      <c r="B15" s="282"/>
      <c r="C15" s="83" t="s">
        <v>14</v>
      </c>
      <c r="D15" s="84">
        <f>SUM(D16)</f>
        <v>0</v>
      </c>
      <c r="E15" s="104">
        <f>SUM(E16)</f>
        <v>600000</v>
      </c>
    </row>
    <row r="16" spans="1:5" s="4" customFormat="1" ht="24.75" customHeight="1">
      <c r="A16" s="137"/>
      <c r="B16" s="282">
        <v>80101</v>
      </c>
      <c r="C16" s="3" t="s">
        <v>25</v>
      </c>
      <c r="D16" s="278">
        <v>0</v>
      </c>
      <c r="E16" s="279">
        <v>600000</v>
      </c>
    </row>
    <row r="17" spans="1:5" s="4" customFormat="1" ht="24.75" customHeight="1">
      <c r="A17" s="99">
        <v>851</v>
      </c>
      <c r="B17" s="282"/>
      <c r="C17" s="83" t="s">
        <v>15</v>
      </c>
      <c r="D17" s="84">
        <f>SUM(D18)</f>
        <v>0</v>
      </c>
      <c r="E17" s="104">
        <f>SUM(E18)</f>
        <v>20000</v>
      </c>
    </row>
    <row r="18" spans="1:5" s="4" customFormat="1" ht="24.75" customHeight="1">
      <c r="A18" s="137"/>
      <c r="B18" s="282">
        <v>85195</v>
      </c>
      <c r="C18" s="3" t="s">
        <v>7</v>
      </c>
      <c r="D18" s="278">
        <v>0</v>
      </c>
      <c r="E18" s="279">
        <v>20000</v>
      </c>
    </row>
    <row r="19" spans="1:5" s="4" customFormat="1" ht="35.25" customHeight="1">
      <c r="A19" s="99">
        <v>900</v>
      </c>
      <c r="B19" s="282"/>
      <c r="C19" s="83" t="s">
        <v>11</v>
      </c>
      <c r="D19" s="84">
        <f>SUM(D20:D21)</f>
        <v>0</v>
      </c>
      <c r="E19" s="104">
        <f>SUM(E20:E21)</f>
        <v>4500000</v>
      </c>
    </row>
    <row r="20" spans="1:5" s="4" customFormat="1" ht="22.5" customHeight="1">
      <c r="A20" s="19"/>
      <c r="B20" s="282">
        <v>90001</v>
      </c>
      <c r="C20" s="3" t="s">
        <v>13</v>
      </c>
      <c r="D20" s="278">
        <v>0</v>
      </c>
      <c r="E20" s="279">
        <v>4400000</v>
      </c>
    </row>
    <row r="21" spans="1:5" s="4" customFormat="1" ht="25.5" customHeight="1">
      <c r="A21" s="137"/>
      <c r="B21" s="282">
        <v>90095</v>
      </c>
      <c r="C21" s="3" t="s">
        <v>7</v>
      </c>
      <c r="D21" s="278">
        <v>0</v>
      </c>
      <c r="E21" s="279">
        <v>100000</v>
      </c>
    </row>
    <row r="22" spans="1:5" s="4" customFormat="1" ht="34.5" customHeight="1">
      <c r="A22" s="99">
        <v>921</v>
      </c>
      <c r="B22" s="282"/>
      <c r="C22" s="83" t="s">
        <v>17</v>
      </c>
      <c r="D22" s="278">
        <f>SUM(D23)</f>
        <v>0</v>
      </c>
      <c r="E22" s="279">
        <f>SUM(E23)</f>
        <v>31500</v>
      </c>
    </row>
    <row r="23" spans="1:5" s="4" customFormat="1" ht="25.5" customHeight="1">
      <c r="A23" s="137"/>
      <c r="B23" s="282">
        <v>92109</v>
      </c>
      <c r="C23" s="3" t="s">
        <v>18</v>
      </c>
      <c r="D23" s="278">
        <v>0</v>
      </c>
      <c r="E23" s="279">
        <v>31500</v>
      </c>
    </row>
    <row r="24" spans="1:5" s="4" customFormat="1" ht="26.25" customHeight="1">
      <c r="A24" s="99">
        <v>926</v>
      </c>
      <c r="B24" s="282"/>
      <c r="C24" s="83" t="s">
        <v>348</v>
      </c>
      <c r="D24" s="278">
        <f>SUM(D25)</f>
        <v>0</v>
      </c>
      <c r="E24" s="279">
        <f>SUM(E25)</f>
        <v>80000</v>
      </c>
    </row>
    <row r="25" spans="1:5" s="4" customFormat="1" ht="25.5" customHeight="1" thickBot="1">
      <c r="A25" s="137"/>
      <c r="B25" s="282">
        <v>92601</v>
      </c>
      <c r="C25" s="3" t="s">
        <v>349</v>
      </c>
      <c r="D25" s="278">
        <v>0</v>
      </c>
      <c r="E25" s="279">
        <v>80000</v>
      </c>
    </row>
    <row r="26" spans="1:5" ht="28.5" customHeight="1" thickBot="1">
      <c r="A26" s="630" t="s">
        <v>48</v>
      </c>
      <c r="B26" s="631"/>
      <c r="C26" s="631"/>
      <c r="D26" s="280">
        <f>SUM(D7+D9+D11+D13+D15+D17+D19+D22+D24)</f>
        <v>500000</v>
      </c>
      <c r="E26" s="281">
        <f>SUM(E7+E9+E11+E13+E15+E17+E19+E22+E24)</f>
        <v>7206500</v>
      </c>
    </row>
  </sheetData>
  <mergeCells count="2">
    <mergeCell ref="A3:E3"/>
    <mergeCell ref="A26:C2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10"/>
  <sheetViews>
    <sheetView showGridLines="0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9.140625" style="148" customWidth="1"/>
    <col min="2" max="2" width="8.8515625" style="148" bestFit="1" customWidth="1"/>
    <col min="3" max="3" width="41.7109375" style="148" bestFit="1" customWidth="1"/>
    <col min="4" max="4" width="23.140625" style="148" customWidth="1"/>
    <col min="5" max="5" width="23.140625" style="148" bestFit="1" customWidth="1"/>
    <col min="6" max="16384" width="9.140625" style="148" customWidth="1"/>
  </cols>
  <sheetData>
    <row r="1" spans="1:5" s="4" customFormat="1" ht="63.75">
      <c r="A1" s="5"/>
      <c r="B1" s="6"/>
      <c r="C1" s="6"/>
      <c r="D1" s="7"/>
      <c r="E1" s="73" t="s">
        <v>363</v>
      </c>
    </row>
    <row r="2" spans="1:6" s="4" customFormat="1" ht="12.75">
      <c r="A2" s="5"/>
      <c r="B2" s="6"/>
      <c r="C2" s="6"/>
      <c r="D2" s="7"/>
      <c r="E2" s="73"/>
      <c r="F2" s="5"/>
    </row>
    <row r="3" spans="1:6" s="4" customFormat="1" ht="12.75">
      <c r="A3" s="5"/>
      <c r="B3" s="6"/>
      <c r="C3" s="6"/>
      <c r="D3" s="7"/>
      <c r="E3" s="73"/>
      <c r="F3" s="5"/>
    </row>
    <row r="4" spans="1:5" s="4" customFormat="1" ht="32.25" customHeight="1">
      <c r="A4" s="614" t="s">
        <v>347</v>
      </c>
      <c r="B4" s="614"/>
      <c r="C4" s="614"/>
      <c r="D4" s="614"/>
      <c r="E4" s="614"/>
    </row>
    <row r="5" spans="1:5" s="4" customFormat="1" ht="15.75" thickBot="1">
      <c r="A5" s="165"/>
      <c r="B5" s="165"/>
      <c r="C5" s="165"/>
      <c r="D5" s="165"/>
      <c r="E5" s="166" t="s">
        <v>302</v>
      </c>
    </row>
    <row r="6" spans="1:5" s="4" customFormat="1" ht="27.75" customHeight="1" thickBot="1">
      <c r="A6" s="47" t="s">
        <v>1</v>
      </c>
      <c r="B6" s="48" t="s">
        <v>2</v>
      </c>
      <c r="C6" s="48" t="s">
        <v>4</v>
      </c>
      <c r="D6" s="10" t="s">
        <v>5</v>
      </c>
      <c r="E6" s="49" t="s">
        <v>6</v>
      </c>
    </row>
    <row r="7" spans="1:5" s="134" customFormat="1" ht="12" thickBot="1">
      <c r="A7" s="100">
        <v>1</v>
      </c>
      <c r="B7" s="101">
        <v>2</v>
      </c>
      <c r="C7" s="101">
        <v>3</v>
      </c>
      <c r="D7" s="102">
        <v>4</v>
      </c>
      <c r="E7" s="103">
        <v>5</v>
      </c>
    </row>
    <row r="8" spans="1:5" s="4" customFormat="1" ht="24.75" customHeight="1">
      <c r="A8" s="99">
        <v>600</v>
      </c>
      <c r="B8" s="282"/>
      <c r="C8" s="83" t="s">
        <v>22</v>
      </c>
      <c r="D8" s="84">
        <f>SUM(D9)</f>
        <v>0</v>
      </c>
      <c r="E8" s="104">
        <f>SUM(E9)</f>
        <v>180000</v>
      </c>
    </row>
    <row r="9" spans="1:5" s="4" customFormat="1" ht="24.75" customHeight="1" thickBot="1">
      <c r="A9" s="136"/>
      <c r="B9" s="282">
        <v>60014</v>
      </c>
      <c r="C9" s="3" t="s">
        <v>299</v>
      </c>
      <c r="D9" s="278">
        <v>0</v>
      </c>
      <c r="E9" s="279">
        <v>180000</v>
      </c>
    </row>
    <row r="10" spans="1:5" ht="28.5" customHeight="1" thickBot="1">
      <c r="A10" s="630" t="s">
        <v>48</v>
      </c>
      <c r="B10" s="631"/>
      <c r="C10" s="631"/>
      <c r="D10" s="280">
        <f>SUM(D8)</f>
        <v>0</v>
      </c>
      <c r="E10" s="281">
        <f>SUM(E8)</f>
        <v>180000</v>
      </c>
    </row>
  </sheetData>
  <mergeCells count="2">
    <mergeCell ref="A4:E4"/>
    <mergeCell ref="A10:C10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15"/>
  <sheetViews>
    <sheetView showGridLines="0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4.7109375" style="184" customWidth="1"/>
    <col min="2" max="2" width="30.57421875" style="184" customWidth="1"/>
    <col min="3" max="3" width="13.57421875" style="184" customWidth="1"/>
    <col min="4" max="4" width="12.421875" style="184" customWidth="1"/>
    <col min="5" max="5" width="12.140625" style="184" customWidth="1"/>
    <col min="6" max="6" width="12.00390625" style="184" customWidth="1"/>
    <col min="7" max="16384" width="9.140625" style="184" customWidth="1"/>
  </cols>
  <sheetData>
    <row r="1" spans="5:6" ht="57.75" customHeight="1">
      <c r="E1" s="639" t="s">
        <v>364</v>
      </c>
      <c r="F1" s="639"/>
    </row>
    <row r="3" spans="1:6" ht="20.25" customHeight="1">
      <c r="A3" s="642" t="s">
        <v>311</v>
      </c>
      <c r="B3" s="642"/>
      <c r="C3" s="642"/>
      <c r="D3" s="642"/>
      <c r="E3" s="642"/>
      <c r="F3" s="642"/>
    </row>
    <row r="4" spans="1:6" s="26" customFormat="1" ht="12.75">
      <c r="A4" s="643" t="s">
        <v>312</v>
      </c>
      <c r="B4" s="643"/>
      <c r="C4" s="643"/>
      <c r="D4" s="643"/>
      <c r="E4" s="643"/>
      <c r="F4" s="643"/>
    </row>
    <row r="5" ht="12">
      <c r="F5" s="632" t="s">
        <v>302</v>
      </c>
    </row>
    <row r="6" ht="12.75" thickBot="1">
      <c r="F6" s="633"/>
    </row>
    <row r="7" spans="1:6" ht="27.75" customHeight="1" thickBot="1">
      <c r="A7" s="644" t="s">
        <v>318</v>
      </c>
      <c r="B7" s="646" t="s">
        <v>313</v>
      </c>
      <c r="C7" s="636" t="s">
        <v>333</v>
      </c>
      <c r="D7" s="637"/>
      <c r="E7" s="637"/>
      <c r="F7" s="638"/>
    </row>
    <row r="8" spans="1:6" ht="12.75">
      <c r="A8" s="645"/>
      <c r="B8" s="647"/>
      <c r="C8" s="640" t="s">
        <v>5</v>
      </c>
      <c r="D8" s="641"/>
      <c r="E8" s="640" t="s">
        <v>6</v>
      </c>
      <c r="F8" s="641"/>
    </row>
    <row r="9" spans="1:6" ht="26.25" thickBot="1">
      <c r="A9" s="645"/>
      <c r="B9" s="647"/>
      <c r="C9" s="351" t="s">
        <v>67</v>
      </c>
      <c r="D9" s="352" t="s">
        <v>68</v>
      </c>
      <c r="E9" s="351" t="s">
        <v>67</v>
      </c>
      <c r="F9" s="352" t="s">
        <v>68</v>
      </c>
    </row>
    <row r="10" spans="1:6" s="26" customFormat="1" ht="12" thickBot="1">
      <c r="A10" s="464">
        <v>1</v>
      </c>
      <c r="B10" s="465">
        <v>2</v>
      </c>
      <c r="C10" s="466">
        <v>3</v>
      </c>
      <c r="D10" s="467">
        <v>4</v>
      </c>
      <c r="E10" s="466">
        <v>5</v>
      </c>
      <c r="F10" s="467">
        <v>6</v>
      </c>
    </row>
    <row r="11" spans="1:6" ht="12.75">
      <c r="A11" s="162"/>
      <c r="B11" s="356"/>
      <c r="C11" s="357"/>
      <c r="D11" s="358"/>
      <c r="E11" s="357"/>
      <c r="F11" s="358"/>
    </row>
    <row r="12" spans="1:6" ht="12.75">
      <c r="A12" s="161">
        <v>1</v>
      </c>
      <c r="B12" s="353" t="s">
        <v>316</v>
      </c>
      <c r="C12" s="354">
        <v>0</v>
      </c>
      <c r="D12" s="355">
        <v>0</v>
      </c>
      <c r="E12" s="354">
        <v>16500</v>
      </c>
      <c r="F12" s="355">
        <v>0</v>
      </c>
    </row>
    <row r="13" spans="1:6" ht="12.75">
      <c r="A13" s="162"/>
      <c r="B13" s="356"/>
      <c r="C13" s="357"/>
      <c r="D13" s="358"/>
      <c r="E13" s="357"/>
      <c r="F13" s="358"/>
    </row>
    <row r="14" spans="1:6" ht="13.5" thickBot="1">
      <c r="A14" s="160">
        <v>2</v>
      </c>
      <c r="B14" s="359" t="s">
        <v>317</v>
      </c>
      <c r="C14" s="360">
        <v>0</v>
      </c>
      <c r="D14" s="361">
        <v>0</v>
      </c>
      <c r="E14" s="360">
        <v>0</v>
      </c>
      <c r="F14" s="361">
        <v>4500</v>
      </c>
    </row>
    <row r="15" spans="1:6" s="350" customFormat="1" ht="31.5" customHeight="1" thickBot="1">
      <c r="A15" s="634" t="s">
        <v>48</v>
      </c>
      <c r="B15" s="635"/>
      <c r="C15" s="362">
        <f>SUM(C11:C14)</f>
        <v>0</v>
      </c>
      <c r="D15" s="363">
        <f>SUM(D11:D14)</f>
        <v>0</v>
      </c>
      <c r="E15" s="362">
        <f>SUM(E11:E14)</f>
        <v>16500</v>
      </c>
      <c r="F15" s="363">
        <f>SUM(F11:F14)</f>
        <v>4500</v>
      </c>
    </row>
  </sheetData>
  <mergeCells count="10">
    <mergeCell ref="F5:F6"/>
    <mergeCell ref="A15:B15"/>
    <mergeCell ref="C7:F7"/>
    <mergeCell ref="E1:F1"/>
    <mergeCell ref="C8:D8"/>
    <mergeCell ref="E8:F8"/>
    <mergeCell ref="A3:F3"/>
    <mergeCell ref="A4:F4"/>
    <mergeCell ref="A7:A9"/>
    <mergeCell ref="B7:B9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Q109"/>
  <sheetViews>
    <sheetView showGridLines="0" view="pageBreakPreview" zoomScaleSheetLayoutView="100" workbookViewId="0" topLeftCell="D1">
      <selection activeCell="G1" sqref="G1"/>
    </sheetView>
  </sheetViews>
  <sheetFormatPr defaultColWidth="9.140625" defaultRowHeight="12.75"/>
  <cols>
    <col min="1" max="1" width="7.7109375" style="316" bestFit="1" customWidth="1"/>
    <col min="2" max="2" width="34.421875" style="316" customWidth="1"/>
    <col min="3" max="4" width="9.421875" style="316" bestFit="1" customWidth="1"/>
    <col min="5" max="5" width="12.421875" style="316" bestFit="1" customWidth="1"/>
    <col min="6" max="6" width="13.57421875" style="316" customWidth="1"/>
    <col min="7" max="7" width="13.421875" style="316" customWidth="1"/>
    <col min="8" max="8" width="15.28125" style="316" customWidth="1"/>
    <col min="9" max="9" width="15.00390625" style="316" customWidth="1"/>
    <col min="10" max="10" width="12.7109375" style="316" customWidth="1"/>
    <col min="11" max="11" width="12.421875" style="316" bestFit="1" customWidth="1"/>
    <col min="12" max="12" width="14.140625" style="316" bestFit="1" customWidth="1"/>
    <col min="13" max="13" width="14.421875" style="316" customWidth="1"/>
    <col min="14" max="14" width="14.140625" style="316" customWidth="1"/>
    <col min="15" max="15" width="12.57421875" style="316" bestFit="1" customWidth="1"/>
    <col min="16" max="16" width="12.00390625" style="316" bestFit="1" customWidth="1"/>
    <col min="17" max="17" width="12.57421875" style="316" bestFit="1" customWidth="1"/>
    <col min="18" max="18" width="10.28125" style="316" customWidth="1"/>
    <col min="19" max="16384" width="9.00390625" style="316" customWidth="1"/>
  </cols>
  <sheetData>
    <row r="1" spans="12:14" ht="51" customHeight="1">
      <c r="L1" s="317"/>
      <c r="M1" s="639" t="s">
        <v>365</v>
      </c>
      <c r="N1" s="639"/>
    </row>
    <row r="2" spans="1:14" ht="15">
      <c r="A2" s="648" t="s">
        <v>216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4.25" customHeight="1" thickBot="1">
      <c r="A3" s="318"/>
      <c r="L3" s="319"/>
      <c r="M3" s="319"/>
      <c r="N3" s="390" t="s">
        <v>302</v>
      </c>
    </row>
    <row r="4" spans="1:14" s="392" customFormat="1" ht="12" customHeight="1">
      <c r="A4" s="649" t="s">
        <v>49</v>
      </c>
      <c r="B4" s="652" t="s">
        <v>50</v>
      </c>
      <c r="C4" s="649" t="s">
        <v>1</v>
      </c>
      <c r="D4" s="655" t="s">
        <v>2</v>
      </c>
      <c r="E4" s="658" t="s">
        <v>51</v>
      </c>
      <c r="F4" s="660" t="s">
        <v>52</v>
      </c>
      <c r="G4" s="662" t="s">
        <v>53</v>
      </c>
      <c r="H4" s="660"/>
      <c r="I4" s="663"/>
      <c r="J4" s="663"/>
      <c r="K4" s="655"/>
      <c r="L4" s="664" t="s">
        <v>54</v>
      </c>
      <c r="M4" s="391" t="s">
        <v>53</v>
      </c>
      <c r="N4" s="671" t="s">
        <v>55</v>
      </c>
    </row>
    <row r="5" spans="1:14" s="392" customFormat="1" ht="12" customHeight="1">
      <c r="A5" s="650"/>
      <c r="B5" s="653"/>
      <c r="C5" s="650"/>
      <c r="D5" s="656"/>
      <c r="E5" s="659"/>
      <c r="F5" s="661"/>
      <c r="G5" s="673" t="s">
        <v>56</v>
      </c>
      <c r="H5" s="675" t="s">
        <v>42</v>
      </c>
      <c r="I5" s="676" t="s">
        <v>53</v>
      </c>
      <c r="J5" s="677"/>
      <c r="K5" s="656"/>
      <c r="L5" s="665"/>
      <c r="M5" s="675" t="s">
        <v>57</v>
      </c>
      <c r="N5" s="672"/>
    </row>
    <row r="6" spans="1:14" s="392" customFormat="1" ht="64.5" thickBot="1">
      <c r="A6" s="651"/>
      <c r="B6" s="654"/>
      <c r="C6" s="651"/>
      <c r="D6" s="657"/>
      <c r="E6" s="659"/>
      <c r="F6" s="661"/>
      <c r="G6" s="674"/>
      <c r="H6" s="661"/>
      <c r="I6" s="315" t="s">
        <v>58</v>
      </c>
      <c r="J6" s="393" t="s">
        <v>59</v>
      </c>
      <c r="K6" s="394" t="s">
        <v>323</v>
      </c>
      <c r="L6" s="665"/>
      <c r="M6" s="661"/>
      <c r="N6" s="672"/>
    </row>
    <row r="7" spans="1:14" s="475" customFormat="1" ht="12" thickBot="1">
      <c r="A7" s="468">
        <v>1</v>
      </c>
      <c r="B7" s="469">
        <v>2</v>
      </c>
      <c r="C7" s="468">
        <v>3</v>
      </c>
      <c r="D7" s="470">
        <v>4</v>
      </c>
      <c r="E7" s="471">
        <v>5</v>
      </c>
      <c r="F7" s="472">
        <v>6</v>
      </c>
      <c r="G7" s="472">
        <v>7</v>
      </c>
      <c r="H7" s="472">
        <v>8</v>
      </c>
      <c r="I7" s="472">
        <v>9</v>
      </c>
      <c r="J7" s="472">
        <v>10</v>
      </c>
      <c r="K7" s="472">
        <v>11</v>
      </c>
      <c r="L7" s="473">
        <v>12</v>
      </c>
      <c r="M7" s="472">
        <v>13</v>
      </c>
      <c r="N7" s="474">
        <v>14</v>
      </c>
    </row>
    <row r="8" spans="1:15" s="392" customFormat="1" ht="13.5" customHeight="1">
      <c r="A8" s="666">
        <v>1</v>
      </c>
      <c r="B8" s="399" t="s">
        <v>310</v>
      </c>
      <c r="C8" s="667" t="s">
        <v>61</v>
      </c>
      <c r="D8" s="668"/>
      <c r="E8" s="400">
        <f aca="true" t="shared" si="0" ref="E8:N8">SUM(E9:E11)</f>
        <v>51400</v>
      </c>
      <c r="F8" s="401">
        <f t="shared" si="0"/>
        <v>2399738</v>
      </c>
      <c r="G8" s="401">
        <f t="shared" si="0"/>
        <v>12050</v>
      </c>
      <c r="H8" s="402">
        <f>SUM(H9:H11)</f>
        <v>2387688</v>
      </c>
      <c r="I8" s="401">
        <f>SUM(I9:I11)</f>
        <v>2387688</v>
      </c>
      <c r="J8" s="401">
        <f t="shared" si="0"/>
        <v>0</v>
      </c>
      <c r="K8" s="403">
        <f t="shared" si="0"/>
        <v>0</v>
      </c>
      <c r="L8" s="400">
        <f>SUM(L9:L11)</f>
        <v>2399738</v>
      </c>
      <c r="M8" s="401">
        <f t="shared" si="0"/>
        <v>0</v>
      </c>
      <c r="N8" s="404">
        <f t="shared" si="0"/>
        <v>51400</v>
      </c>
      <c r="O8" s="405"/>
    </row>
    <row r="9" spans="1:15" s="392" customFormat="1" ht="13.5" customHeight="1">
      <c r="A9" s="666"/>
      <c r="B9" s="669"/>
      <c r="C9" s="406">
        <v>801</v>
      </c>
      <c r="D9" s="407">
        <v>80101</v>
      </c>
      <c r="E9" s="408">
        <v>50000</v>
      </c>
      <c r="F9" s="409">
        <f>SUM(G9:H9)</f>
        <v>2350038</v>
      </c>
      <c r="G9" s="410">
        <v>12050</v>
      </c>
      <c r="H9" s="411">
        <f>SUM(I9:K9)</f>
        <v>2337988</v>
      </c>
      <c r="I9" s="410">
        <v>2337988</v>
      </c>
      <c r="J9" s="410">
        <v>0</v>
      </c>
      <c r="K9" s="411"/>
      <c r="L9" s="412">
        <f>SUM(E9+F9-N9)</f>
        <v>2350038</v>
      </c>
      <c r="M9" s="413"/>
      <c r="N9" s="414">
        <v>50000</v>
      </c>
      <c r="O9" s="405"/>
    </row>
    <row r="10" spans="1:15" s="392" customFormat="1" ht="13.5" customHeight="1">
      <c r="A10" s="666"/>
      <c r="B10" s="670"/>
      <c r="C10" s="406">
        <v>801</v>
      </c>
      <c r="D10" s="407">
        <v>80146</v>
      </c>
      <c r="E10" s="408">
        <v>1400</v>
      </c>
      <c r="F10" s="409">
        <f>SUM(G10:H10)</f>
        <v>19900</v>
      </c>
      <c r="G10" s="410">
        <v>0</v>
      </c>
      <c r="H10" s="411">
        <f>SUM(I10:K10)</f>
        <v>19900</v>
      </c>
      <c r="I10" s="410">
        <v>19900</v>
      </c>
      <c r="J10" s="410">
        <v>0</v>
      </c>
      <c r="K10" s="411">
        <v>0</v>
      </c>
      <c r="L10" s="412">
        <f>SUM(E10+F10-N10)</f>
        <v>19900</v>
      </c>
      <c r="M10" s="413"/>
      <c r="N10" s="414">
        <v>1400</v>
      </c>
      <c r="O10" s="405"/>
    </row>
    <row r="11" spans="1:15" s="392" customFormat="1" ht="13.5" customHeight="1" thickBot="1">
      <c r="A11" s="666"/>
      <c r="B11" s="670"/>
      <c r="C11" s="416">
        <v>854</v>
      </c>
      <c r="D11" s="415">
        <v>85415</v>
      </c>
      <c r="E11" s="417">
        <v>0</v>
      </c>
      <c r="F11" s="418">
        <f>SUM(G11:H11)</f>
        <v>29800</v>
      </c>
      <c r="G11" s="419" t="s">
        <v>62</v>
      </c>
      <c r="H11" s="420">
        <f>SUM(I11)</f>
        <v>29800</v>
      </c>
      <c r="I11" s="421">
        <v>29800</v>
      </c>
      <c r="J11" s="422"/>
      <c r="K11" s="423"/>
      <c r="L11" s="424">
        <f>SUM(E11+F11-N11)</f>
        <v>29800</v>
      </c>
      <c r="M11" s="425"/>
      <c r="N11" s="426">
        <v>0</v>
      </c>
      <c r="O11" s="405"/>
    </row>
    <row r="12" spans="1:15" s="392" customFormat="1" ht="13.5" customHeight="1">
      <c r="A12" s="678">
        <v>2</v>
      </c>
      <c r="B12" s="427" t="s">
        <v>322</v>
      </c>
      <c r="C12" s="680" t="s">
        <v>61</v>
      </c>
      <c r="D12" s="681"/>
      <c r="E12" s="428">
        <f aca="true" t="shared" si="1" ref="E12:K12">SUM(E13:E15)</f>
        <v>56000</v>
      </c>
      <c r="F12" s="429">
        <f t="shared" si="1"/>
        <v>2678600</v>
      </c>
      <c r="G12" s="428">
        <f t="shared" si="1"/>
        <v>18300</v>
      </c>
      <c r="H12" s="429">
        <f t="shared" si="1"/>
        <v>2660300</v>
      </c>
      <c r="I12" s="429">
        <f t="shared" si="1"/>
        <v>2660300</v>
      </c>
      <c r="J12" s="430">
        <f t="shared" si="1"/>
        <v>0</v>
      </c>
      <c r="K12" s="428">
        <f t="shared" si="1"/>
        <v>0</v>
      </c>
      <c r="L12" s="431">
        <f>SUM(L13:L15)</f>
        <v>2678600</v>
      </c>
      <c r="M12" s="429">
        <f>SUM(M13:M15)</f>
        <v>0</v>
      </c>
      <c r="N12" s="432">
        <f>SUM(N13:N15)</f>
        <v>56000</v>
      </c>
      <c r="O12" s="405"/>
    </row>
    <row r="13" spans="1:15" s="392" customFormat="1" ht="13.5" customHeight="1">
      <c r="A13" s="679"/>
      <c r="B13" s="669"/>
      <c r="C13" s="406">
        <v>801</v>
      </c>
      <c r="D13" s="407">
        <v>80110</v>
      </c>
      <c r="E13" s="433">
        <v>56000</v>
      </c>
      <c r="F13" s="409">
        <f>SUM(G13:H13)</f>
        <v>2650300</v>
      </c>
      <c r="G13" s="411">
        <v>18300</v>
      </c>
      <c r="H13" s="410">
        <f>SUM(I13:K13)</f>
        <v>2632000</v>
      </c>
      <c r="I13" s="410">
        <v>2632000</v>
      </c>
      <c r="J13" s="434">
        <v>0</v>
      </c>
      <c r="K13" s="411"/>
      <c r="L13" s="412">
        <f>SUM(E13+F13-N13)</f>
        <v>2650300</v>
      </c>
      <c r="M13" s="410"/>
      <c r="N13" s="414">
        <v>56000</v>
      </c>
      <c r="O13" s="405"/>
    </row>
    <row r="14" spans="1:15" s="392" customFormat="1" ht="13.5" customHeight="1">
      <c r="A14" s="679"/>
      <c r="B14" s="670"/>
      <c r="C14" s="406">
        <v>801</v>
      </c>
      <c r="D14" s="407">
        <v>80146</v>
      </c>
      <c r="E14" s="435">
        <v>0</v>
      </c>
      <c r="F14" s="409">
        <f>SUM(G14:H14)</f>
        <v>22000</v>
      </c>
      <c r="G14" s="436">
        <v>0</v>
      </c>
      <c r="H14" s="410">
        <f>SUM(I14:K14)</f>
        <v>22000</v>
      </c>
      <c r="I14" s="410">
        <v>22000</v>
      </c>
      <c r="J14" s="434">
        <v>0</v>
      </c>
      <c r="K14" s="411">
        <v>0</v>
      </c>
      <c r="L14" s="412">
        <f>SUM(E14+F14-N14)</f>
        <v>22000</v>
      </c>
      <c r="M14" s="410"/>
      <c r="N14" s="414">
        <v>0</v>
      </c>
      <c r="O14" s="405"/>
    </row>
    <row r="15" spans="1:15" s="392" customFormat="1" ht="13.5" customHeight="1" thickBot="1">
      <c r="A15" s="437"/>
      <c r="B15" s="682"/>
      <c r="C15" s="438">
        <v>854</v>
      </c>
      <c r="D15" s="439">
        <v>85415</v>
      </c>
      <c r="E15" s="440">
        <v>0</v>
      </c>
      <c r="F15" s="441">
        <f>SUM(G15:H15)</f>
        <v>6300</v>
      </c>
      <c r="G15" s="442">
        <v>0</v>
      </c>
      <c r="H15" s="443">
        <f>SUM(I15:K15)</f>
        <v>6300</v>
      </c>
      <c r="I15" s="443">
        <v>6300</v>
      </c>
      <c r="J15" s="444"/>
      <c r="K15" s="445"/>
      <c r="L15" s="446">
        <f>SUM(E15+F15-N15)</f>
        <v>6300</v>
      </c>
      <c r="M15" s="443"/>
      <c r="N15" s="447">
        <v>0</v>
      </c>
      <c r="O15" s="405"/>
    </row>
    <row r="16" spans="1:15" s="392" customFormat="1" ht="21.75" customHeight="1" thickBot="1">
      <c r="A16" s="683" t="s">
        <v>48</v>
      </c>
      <c r="B16" s="684"/>
      <c r="C16" s="685"/>
      <c r="D16" s="686"/>
      <c r="E16" s="448">
        <f>SUM(E8+E12)</f>
        <v>107400</v>
      </c>
      <c r="F16" s="449">
        <f aca="true" t="shared" si="2" ref="F16:N16">SUM(F8+F12)</f>
        <v>5078338</v>
      </c>
      <c r="G16" s="449">
        <f t="shared" si="2"/>
        <v>30350</v>
      </c>
      <c r="H16" s="449">
        <f t="shared" si="2"/>
        <v>5047988</v>
      </c>
      <c r="I16" s="449">
        <f t="shared" si="2"/>
        <v>5047988</v>
      </c>
      <c r="J16" s="449">
        <f t="shared" si="2"/>
        <v>0</v>
      </c>
      <c r="K16" s="450">
        <f t="shared" si="2"/>
        <v>0</v>
      </c>
      <c r="L16" s="451">
        <f t="shared" si="2"/>
        <v>5078338</v>
      </c>
      <c r="M16" s="449">
        <f t="shared" si="2"/>
        <v>0</v>
      </c>
      <c r="N16" s="449">
        <f t="shared" si="2"/>
        <v>107400</v>
      </c>
      <c r="O16" s="405"/>
    </row>
    <row r="17" ht="12">
      <c r="Q17" s="320"/>
    </row>
    <row r="18" ht="12">
      <c r="Q18" s="320"/>
    </row>
    <row r="19" spans="9:17" ht="12">
      <c r="I19" s="320"/>
      <c r="Q19" s="320"/>
    </row>
    <row r="20" ht="12">
      <c r="Q20" s="320"/>
    </row>
    <row r="21" ht="12">
      <c r="Q21" s="320"/>
    </row>
    <row r="22" ht="12">
      <c r="Q22" s="320"/>
    </row>
    <row r="23" ht="12">
      <c r="Q23" s="320"/>
    </row>
    <row r="24" spans="6:17" ht="12">
      <c r="F24" s="320"/>
      <c r="Q24" s="320"/>
    </row>
    <row r="25" spans="6:17" ht="12">
      <c r="F25" s="320"/>
      <c r="Q25" s="320"/>
    </row>
    <row r="26" spans="6:17" ht="12">
      <c r="F26" s="320"/>
      <c r="Q26" s="320"/>
    </row>
    <row r="27" spans="6:17" ht="12">
      <c r="F27" s="320"/>
      <c r="Q27" s="320"/>
    </row>
    <row r="28" spans="6:17" ht="12">
      <c r="F28" s="320"/>
      <c r="Q28" s="320"/>
    </row>
    <row r="29" spans="6:17" ht="12">
      <c r="F29" s="320"/>
      <c r="Q29" s="320"/>
    </row>
    <row r="30" spans="6:17" ht="12">
      <c r="F30" s="320"/>
      <c r="Q30" s="320"/>
    </row>
    <row r="31" spans="6:17" ht="12">
      <c r="F31" s="320"/>
      <c r="Q31" s="320"/>
    </row>
    <row r="32" spans="6:17" ht="12">
      <c r="F32" s="320"/>
      <c r="Q32" s="320"/>
    </row>
    <row r="33" ht="12">
      <c r="Q33" s="320"/>
    </row>
    <row r="34" ht="12">
      <c r="Q34" s="320"/>
    </row>
    <row r="35" ht="12">
      <c r="Q35" s="320"/>
    </row>
    <row r="36" ht="12">
      <c r="Q36" s="320"/>
    </row>
    <row r="37" ht="12">
      <c r="Q37" s="320"/>
    </row>
    <row r="38" ht="12">
      <c r="Q38" s="320"/>
    </row>
    <row r="39" ht="12">
      <c r="Q39" s="320"/>
    </row>
    <row r="40" ht="12">
      <c r="Q40" s="320"/>
    </row>
    <row r="41" ht="12">
      <c r="Q41" s="320"/>
    </row>
    <row r="42" ht="12">
      <c r="Q42" s="320"/>
    </row>
    <row r="43" ht="12">
      <c r="Q43" s="320"/>
    </row>
    <row r="44" ht="12">
      <c r="Q44" s="320"/>
    </row>
    <row r="45" ht="12">
      <c r="Q45" s="320"/>
    </row>
    <row r="46" ht="12">
      <c r="Q46" s="320"/>
    </row>
    <row r="47" ht="12">
      <c r="Q47" s="320"/>
    </row>
    <row r="48" ht="12">
      <c r="Q48" s="320"/>
    </row>
    <row r="49" ht="12">
      <c r="Q49" s="320"/>
    </row>
    <row r="50" ht="12">
      <c r="Q50" s="320"/>
    </row>
    <row r="51" ht="12">
      <c r="Q51" s="320"/>
    </row>
    <row r="52" ht="12">
      <c r="Q52" s="320"/>
    </row>
    <row r="53" ht="12">
      <c r="Q53" s="320"/>
    </row>
    <row r="54" ht="12">
      <c r="Q54" s="320"/>
    </row>
    <row r="55" ht="12">
      <c r="Q55" s="320"/>
    </row>
    <row r="56" ht="12">
      <c r="Q56" s="320"/>
    </row>
    <row r="57" ht="12">
      <c r="Q57" s="320"/>
    </row>
    <row r="58" ht="12">
      <c r="Q58" s="320"/>
    </row>
    <row r="59" ht="12">
      <c r="Q59" s="320"/>
    </row>
    <row r="60" ht="12">
      <c r="Q60" s="320"/>
    </row>
    <row r="61" ht="12">
      <c r="Q61" s="320"/>
    </row>
    <row r="62" ht="12">
      <c r="Q62" s="320"/>
    </row>
    <row r="63" ht="12">
      <c r="Q63" s="320"/>
    </row>
    <row r="64" ht="12">
      <c r="Q64" s="320"/>
    </row>
    <row r="65" ht="12">
      <c r="Q65" s="320"/>
    </row>
    <row r="66" ht="12">
      <c r="Q66" s="320"/>
    </row>
    <row r="67" ht="12">
      <c r="Q67" s="320"/>
    </row>
    <row r="68" ht="12">
      <c r="Q68" s="320"/>
    </row>
    <row r="69" ht="12">
      <c r="Q69" s="320"/>
    </row>
    <row r="70" ht="12">
      <c r="Q70" s="320"/>
    </row>
    <row r="71" ht="12">
      <c r="Q71" s="320"/>
    </row>
    <row r="72" ht="12">
      <c r="Q72" s="320"/>
    </row>
    <row r="73" ht="12">
      <c r="Q73" s="320"/>
    </row>
    <row r="74" ht="12">
      <c r="Q74" s="320"/>
    </row>
    <row r="75" ht="12">
      <c r="Q75" s="320"/>
    </row>
    <row r="76" ht="12">
      <c r="Q76" s="320"/>
    </row>
    <row r="77" ht="12">
      <c r="Q77" s="320"/>
    </row>
    <row r="78" ht="12">
      <c r="Q78" s="320"/>
    </row>
    <row r="79" ht="12">
      <c r="Q79" s="320"/>
    </row>
    <row r="80" ht="12">
      <c r="Q80" s="320"/>
    </row>
    <row r="81" ht="12">
      <c r="Q81" s="320"/>
    </row>
    <row r="82" ht="12">
      <c r="Q82" s="320"/>
    </row>
    <row r="83" ht="12">
      <c r="Q83" s="320"/>
    </row>
    <row r="84" ht="12">
      <c r="Q84" s="320"/>
    </row>
    <row r="85" ht="12">
      <c r="Q85" s="320"/>
    </row>
    <row r="86" ht="12">
      <c r="Q86" s="320"/>
    </row>
    <row r="87" ht="12">
      <c r="Q87" s="320"/>
    </row>
    <row r="88" ht="12">
      <c r="Q88" s="320"/>
    </row>
    <row r="89" ht="12">
      <c r="Q89" s="320"/>
    </row>
    <row r="90" ht="12">
      <c r="Q90" s="320"/>
    </row>
    <row r="91" ht="12">
      <c r="Q91" s="320"/>
    </row>
    <row r="92" ht="12">
      <c r="Q92" s="320"/>
    </row>
    <row r="93" ht="12">
      <c r="Q93" s="320"/>
    </row>
    <row r="94" ht="12">
      <c r="Q94" s="320"/>
    </row>
    <row r="95" ht="12">
      <c r="Q95" s="320"/>
    </row>
    <row r="96" ht="12">
      <c r="Q96" s="320"/>
    </row>
    <row r="97" ht="12">
      <c r="Q97" s="320"/>
    </row>
    <row r="98" ht="12">
      <c r="Q98" s="320"/>
    </row>
    <row r="99" ht="12">
      <c r="Q99" s="320"/>
    </row>
    <row r="100" ht="12">
      <c r="Q100" s="320"/>
    </row>
    <row r="101" ht="12">
      <c r="Q101" s="320"/>
    </row>
    <row r="102" ht="12">
      <c r="Q102" s="320"/>
    </row>
    <row r="103" ht="12">
      <c r="Q103" s="320"/>
    </row>
    <row r="104" ht="12">
      <c r="Q104" s="320"/>
    </row>
    <row r="105" ht="12">
      <c r="Q105" s="320"/>
    </row>
    <row r="106" ht="12">
      <c r="Q106" s="320"/>
    </row>
    <row r="107" ht="12">
      <c r="Q107" s="320"/>
    </row>
    <row r="108" ht="12">
      <c r="Q108" s="320"/>
    </row>
    <row r="109" ht="12">
      <c r="Q109" s="320"/>
    </row>
  </sheetData>
  <mergeCells count="22">
    <mergeCell ref="A12:A14"/>
    <mergeCell ref="C12:D12"/>
    <mergeCell ref="B13:B15"/>
    <mergeCell ref="A16:D16"/>
    <mergeCell ref="A8:A11"/>
    <mergeCell ref="C8:D8"/>
    <mergeCell ref="B9:B11"/>
    <mergeCell ref="N4:N6"/>
    <mergeCell ref="G5:G6"/>
    <mergeCell ref="H5:H6"/>
    <mergeCell ref="I5:K5"/>
    <mergeCell ref="M5:M6"/>
    <mergeCell ref="M1:N1"/>
    <mergeCell ref="A2:N2"/>
    <mergeCell ref="A4:A6"/>
    <mergeCell ref="B4:B6"/>
    <mergeCell ref="C4:C6"/>
    <mergeCell ref="D4:D6"/>
    <mergeCell ref="E4:E6"/>
    <mergeCell ref="F4:F6"/>
    <mergeCell ref="G4:K4"/>
    <mergeCell ref="L4:L6"/>
  </mergeCells>
  <printOptions horizontalCentered="1"/>
  <pageMargins left="0.7874015748031497" right="0.7874015748031497" top="0.7874015748031497" bottom="0.3937007874015748" header="0.5118110236220472" footer="0.5118110236220472"/>
  <pageSetup horizontalDpi="1200" verticalDpi="1200" orientation="landscape" paperSize="9" scale="65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showGridLines="0" view="pageBreakPreview" zoomScaleSheetLayoutView="100" workbookViewId="0" topLeftCell="A1">
      <selection activeCell="C1" sqref="C1"/>
    </sheetView>
  </sheetViews>
  <sheetFormatPr defaultColWidth="9.140625" defaultRowHeight="12.75"/>
  <cols>
    <col min="1" max="1" width="5.00390625" style="0" bestFit="1" customWidth="1"/>
    <col min="2" max="2" width="47.8515625" style="0" customWidth="1"/>
    <col min="3" max="3" width="6.00390625" style="0" bestFit="1" customWidth="1"/>
    <col min="4" max="4" width="8.8515625" style="0" bestFit="1" customWidth="1"/>
    <col min="5" max="5" width="12.421875" style="0" customWidth="1"/>
    <col min="6" max="6" width="11.00390625" style="0" bestFit="1" customWidth="1"/>
    <col min="7" max="7" width="13.140625" style="0" customWidth="1"/>
    <col min="8" max="8" width="11.00390625" style="0" bestFit="1" customWidth="1"/>
  </cols>
  <sheetData>
    <row r="1" spans="1:8" s="148" customFormat="1" ht="53.25" customHeight="1">
      <c r="A1" s="147"/>
      <c r="B1" s="147"/>
      <c r="C1" s="147"/>
      <c r="D1" s="147"/>
      <c r="E1" s="147"/>
      <c r="G1" s="639" t="s">
        <v>366</v>
      </c>
      <c r="H1" s="639"/>
    </row>
    <row r="2" spans="1:8" s="148" customFormat="1" ht="60.75" customHeight="1">
      <c r="A2" s="687" t="s">
        <v>306</v>
      </c>
      <c r="B2" s="687"/>
      <c r="C2" s="687"/>
      <c r="D2" s="687"/>
      <c r="E2" s="687"/>
      <c r="F2" s="687"/>
      <c r="G2" s="687"/>
      <c r="H2" s="687"/>
    </row>
    <row r="3" spans="1:8" s="148" customFormat="1" ht="15.75" thickBot="1">
      <c r="A3" s="254"/>
      <c r="B3" s="254"/>
      <c r="C3" s="254"/>
      <c r="D3" s="254"/>
      <c r="E3" s="254"/>
      <c r="F3" s="254"/>
      <c r="G3" s="166"/>
      <c r="H3" s="166" t="s">
        <v>302</v>
      </c>
    </row>
    <row r="4" spans="1:8" s="148" customFormat="1" ht="12.75">
      <c r="A4" s="697" t="s">
        <v>66</v>
      </c>
      <c r="B4" s="700" t="s">
        <v>307</v>
      </c>
      <c r="C4" s="700" t="s">
        <v>1</v>
      </c>
      <c r="D4" s="700" t="s">
        <v>2</v>
      </c>
      <c r="E4" s="693" t="s">
        <v>332</v>
      </c>
      <c r="F4" s="694"/>
      <c r="G4" s="694"/>
      <c r="H4" s="695"/>
    </row>
    <row r="5" spans="1:8" s="148" customFormat="1" ht="12.75">
      <c r="A5" s="698"/>
      <c r="B5" s="701"/>
      <c r="C5" s="701"/>
      <c r="D5" s="701"/>
      <c r="E5" s="688" t="s">
        <v>5</v>
      </c>
      <c r="F5" s="696"/>
      <c r="G5" s="688" t="s">
        <v>6</v>
      </c>
      <c r="H5" s="689"/>
    </row>
    <row r="6" spans="1:8" s="148" customFormat="1" ht="26.25" thickBot="1">
      <c r="A6" s="699"/>
      <c r="B6" s="702"/>
      <c r="C6" s="702"/>
      <c r="D6" s="702"/>
      <c r="E6" s="16" t="s">
        <v>67</v>
      </c>
      <c r="F6" s="16" t="s">
        <v>68</v>
      </c>
      <c r="G6" s="16" t="s">
        <v>67</v>
      </c>
      <c r="H6" s="146" t="s">
        <v>68</v>
      </c>
    </row>
    <row r="7" spans="1:8" s="70" customFormat="1" ht="12" thickBot="1">
      <c r="A7" s="483">
        <v>1</v>
      </c>
      <c r="B7" s="484">
        <v>2</v>
      </c>
      <c r="C7" s="484">
        <v>3</v>
      </c>
      <c r="D7" s="484">
        <v>4</v>
      </c>
      <c r="E7" s="152">
        <v>5</v>
      </c>
      <c r="F7" s="152">
        <v>6</v>
      </c>
      <c r="G7" s="152">
        <v>7</v>
      </c>
      <c r="H7" s="153">
        <v>8</v>
      </c>
    </row>
    <row r="8" spans="1:8" s="148" customFormat="1" ht="12.75">
      <c r="A8" s="476"/>
      <c r="B8" s="477"/>
      <c r="C8" s="478"/>
      <c r="D8" s="478"/>
      <c r="E8" s="479"/>
      <c r="F8" s="480"/>
      <c r="G8" s="482"/>
      <c r="H8" s="481"/>
    </row>
    <row r="9" spans="1:8" s="46" customFormat="1" ht="12.75">
      <c r="A9" s="364">
        <v>1</v>
      </c>
      <c r="B9" s="365" t="s">
        <v>308</v>
      </c>
      <c r="C9" s="366">
        <v>851</v>
      </c>
      <c r="D9" s="366"/>
      <c r="E9" s="367"/>
      <c r="F9" s="368"/>
      <c r="G9" s="368"/>
      <c r="H9" s="369"/>
    </row>
    <row r="10" spans="1:8" s="46" customFormat="1" ht="12.75">
      <c r="A10" s="364"/>
      <c r="B10" s="365" t="s">
        <v>41</v>
      </c>
      <c r="C10" s="366"/>
      <c r="D10" s="366"/>
      <c r="E10" s="370"/>
      <c r="F10" s="368"/>
      <c r="G10" s="368"/>
      <c r="H10" s="369"/>
    </row>
    <row r="11" spans="1:8" s="46" customFormat="1" ht="25.5">
      <c r="A11" s="371"/>
      <c r="B11" s="372" t="s">
        <v>334</v>
      </c>
      <c r="C11" s="366">
        <v>851</v>
      </c>
      <c r="D11" s="373">
        <v>85195</v>
      </c>
      <c r="E11" s="374">
        <v>0</v>
      </c>
      <c r="F11" s="374">
        <v>0</v>
      </c>
      <c r="G11" s="262">
        <v>0</v>
      </c>
      <c r="H11" s="274">
        <v>20000</v>
      </c>
    </row>
    <row r="12" spans="1:8" s="46" customFormat="1" ht="12.75">
      <c r="A12" s="371"/>
      <c r="B12" s="372"/>
      <c r="C12" s="366"/>
      <c r="D12" s="366"/>
      <c r="E12" s="374"/>
      <c r="F12" s="374"/>
      <c r="G12" s="262"/>
      <c r="H12" s="274"/>
    </row>
    <row r="13" spans="1:8" s="46" customFormat="1" ht="12.75">
      <c r="A13" s="371">
        <v>2</v>
      </c>
      <c r="B13" s="365" t="s">
        <v>343</v>
      </c>
      <c r="C13" s="366">
        <v>854</v>
      </c>
      <c r="D13" s="366"/>
      <c r="E13" s="374"/>
      <c r="F13" s="374"/>
      <c r="G13" s="262"/>
      <c r="H13" s="274"/>
    </row>
    <row r="14" spans="1:8" s="46" customFormat="1" ht="12.75">
      <c r="A14" s="371"/>
      <c r="B14" s="365" t="s">
        <v>41</v>
      </c>
      <c r="C14" s="366"/>
      <c r="D14" s="366"/>
      <c r="E14" s="374"/>
      <c r="F14" s="374"/>
      <c r="G14" s="262"/>
      <c r="H14" s="274"/>
    </row>
    <row r="15" spans="1:8" s="46" customFormat="1" ht="12.75">
      <c r="A15" s="371"/>
      <c r="B15" s="365" t="s">
        <v>341</v>
      </c>
      <c r="C15" s="366">
        <v>854</v>
      </c>
      <c r="D15" s="366">
        <v>85413</v>
      </c>
      <c r="E15" s="374">
        <v>5000</v>
      </c>
      <c r="F15" s="374">
        <v>0</v>
      </c>
      <c r="G15" s="262">
        <v>0</v>
      </c>
      <c r="H15" s="274">
        <v>0</v>
      </c>
    </row>
    <row r="16" spans="1:8" s="46" customFormat="1" ht="12.75">
      <c r="A16" s="371"/>
      <c r="B16" s="365"/>
      <c r="C16" s="366"/>
      <c r="D16" s="366"/>
      <c r="E16" s="374"/>
      <c r="F16" s="374"/>
      <c r="G16" s="262"/>
      <c r="H16" s="274"/>
    </row>
    <row r="17" spans="1:8" s="46" customFormat="1" ht="12.75">
      <c r="A17" s="371">
        <v>3</v>
      </c>
      <c r="B17" s="365" t="s">
        <v>344</v>
      </c>
      <c r="C17" s="366"/>
      <c r="D17" s="366"/>
      <c r="E17" s="374"/>
      <c r="F17" s="374"/>
      <c r="G17" s="262"/>
      <c r="H17" s="274"/>
    </row>
    <row r="18" spans="1:8" s="46" customFormat="1" ht="12.75">
      <c r="A18" s="371"/>
      <c r="B18" s="365" t="s">
        <v>345</v>
      </c>
      <c r="C18" s="366">
        <v>921</v>
      </c>
      <c r="D18" s="366"/>
      <c r="E18" s="374"/>
      <c r="F18" s="374"/>
      <c r="G18" s="262"/>
      <c r="H18" s="274"/>
    </row>
    <row r="19" spans="1:8" s="46" customFormat="1" ht="12.75">
      <c r="A19" s="371"/>
      <c r="B19" s="365" t="s">
        <v>41</v>
      </c>
      <c r="C19" s="366"/>
      <c r="D19" s="366"/>
      <c r="E19" s="374"/>
      <c r="F19" s="374"/>
      <c r="G19" s="262"/>
      <c r="H19" s="274"/>
    </row>
    <row r="20" spans="1:8" s="46" customFormat="1" ht="12.75">
      <c r="A20" s="371"/>
      <c r="B20" s="365" t="s">
        <v>346</v>
      </c>
      <c r="C20" s="366">
        <v>921</v>
      </c>
      <c r="D20" s="366">
        <v>92195</v>
      </c>
      <c r="E20" s="374">
        <v>0</v>
      </c>
      <c r="F20" s="374">
        <v>0</v>
      </c>
      <c r="G20" s="262">
        <v>5000</v>
      </c>
      <c r="H20" s="274">
        <v>0</v>
      </c>
    </row>
    <row r="21" spans="1:8" s="46" customFormat="1" ht="12.75">
      <c r="A21" s="371"/>
      <c r="B21" s="365"/>
      <c r="C21" s="366"/>
      <c r="D21" s="366"/>
      <c r="E21" s="374"/>
      <c r="F21" s="374"/>
      <c r="G21" s="262"/>
      <c r="H21" s="274"/>
    </row>
    <row r="22" spans="1:8" s="46" customFormat="1" ht="12.75">
      <c r="A22" s="371">
        <v>4</v>
      </c>
      <c r="B22" s="365" t="s">
        <v>342</v>
      </c>
      <c r="C22" s="366">
        <v>926</v>
      </c>
      <c r="D22" s="366">
        <v>92605</v>
      </c>
      <c r="E22" s="374">
        <v>0</v>
      </c>
      <c r="F22" s="374">
        <v>0</v>
      </c>
      <c r="G22" s="262">
        <v>50000</v>
      </c>
      <c r="H22" s="274">
        <v>0</v>
      </c>
    </row>
    <row r="23" spans="1:8" s="46" customFormat="1" ht="20.25" customHeight="1" thickBot="1">
      <c r="A23" s="371"/>
      <c r="B23" s="365" t="s">
        <v>309</v>
      </c>
      <c r="C23" s="366"/>
      <c r="D23" s="500"/>
      <c r="E23" s="375"/>
      <c r="F23" s="374"/>
      <c r="G23" s="374"/>
      <c r="H23" s="376"/>
    </row>
    <row r="24" spans="1:8" s="22" customFormat="1" ht="29.25" customHeight="1" thickBot="1">
      <c r="A24" s="690" t="s">
        <v>48</v>
      </c>
      <c r="B24" s="691"/>
      <c r="C24" s="691"/>
      <c r="D24" s="692"/>
      <c r="E24" s="485">
        <f>SUM(E11:E23)</f>
        <v>5000</v>
      </c>
      <c r="F24" s="485">
        <f>SUM(F11:F23)</f>
        <v>0</v>
      </c>
      <c r="G24" s="485">
        <f>SUM(G11:G23)</f>
        <v>55000</v>
      </c>
      <c r="H24" s="486">
        <f>SUM(H11:H23)</f>
        <v>20000</v>
      </c>
    </row>
  </sheetData>
  <mergeCells count="10">
    <mergeCell ref="A2:H2"/>
    <mergeCell ref="G5:H5"/>
    <mergeCell ref="A24:D24"/>
    <mergeCell ref="G1:H1"/>
    <mergeCell ref="E4:H4"/>
    <mergeCell ref="E5:F5"/>
    <mergeCell ref="A4:A6"/>
    <mergeCell ref="B4:B6"/>
    <mergeCell ref="C4:C6"/>
    <mergeCell ref="D4:D6"/>
  </mergeCells>
  <printOptions horizontalCentered="1"/>
  <pageMargins left="0.7874015748031497" right="0.3937007874015748" top="0.7874015748031497" bottom="0.984251968503937" header="0.5118110236220472" footer="0.5118110236220472"/>
  <pageSetup horizontalDpi="1200" verticalDpi="12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17"/>
  <sheetViews>
    <sheetView showGridLines="0"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5.00390625" style="2" bestFit="1" customWidth="1"/>
    <col min="2" max="2" width="36.421875" style="2" customWidth="1"/>
    <col min="3" max="4" width="9.140625" style="2" customWidth="1"/>
    <col min="5" max="5" width="10.8515625" style="2" bestFit="1" customWidth="1"/>
    <col min="6" max="6" width="11.00390625" style="2" bestFit="1" customWidth="1"/>
    <col min="7" max="7" width="10.8515625" style="2" bestFit="1" customWidth="1"/>
    <col min="8" max="8" width="11.00390625" style="2" bestFit="1" customWidth="1"/>
    <col min="9" max="16384" width="9.140625" style="2" customWidth="1"/>
  </cols>
  <sheetData>
    <row r="1" spans="1:9" s="148" customFormat="1" ht="53.25" customHeight="1">
      <c r="A1" s="147"/>
      <c r="B1" s="147"/>
      <c r="C1" s="147"/>
      <c r="D1" s="147"/>
      <c r="E1" s="147"/>
      <c r="F1" s="639" t="s">
        <v>367</v>
      </c>
      <c r="G1" s="639"/>
      <c r="H1" s="639"/>
      <c r="I1" s="149"/>
    </row>
    <row r="2" spans="1:8" ht="60.75" customHeight="1">
      <c r="A2" s="687" t="s">
        <v>65</v>
      </c>
      <c r="B2" s="687"/>
      <c r="C2" s="687"/>
      <c r="D2" s="687"/>
      <c r="E2" s="687"/>
      <c r="F2" s="687"/>
      <c r="G2" s="687"/>
      <c r="H2" s="687"/>
    </row>
    <row r="3" spans="1:8" ht="15.75" thickBot="1">
      <c r="A3" s="254"/>
      <c r="B3" s="254"/>
      <c r="C3" s="254"/>
      <c r="D3" s="254"/>
      <c r="E3" s="254"/>
      <c r="F3" s="254"/>
      <c r="G3" s="254"/>
      <c r="H3" s="166" t="s">
        <v>302</v>
      </c>
    </row>
    <row r="4" spans="1:8" ht="30.75" customHeight="1">
      <c r="A4" s="697" t="s">
        <v>66</v>
      </c>
      <c r="B4" s="700" t="s">
        <v>39</v>
      </c>
      <c r="C4" s="700" t="s">
        <v>1</v>
      </c>
      <c r="D4" s="700" t="s">
        <v>2</v>
      </c>
      <c r="E4" s="693" t="s">
        <v>332</v>
      </c>
      <c r="F4" s="694"/>
      <c r="G4" s="694"/>
      <c r="H4" s="695"/>
    </row>
    <row r="5" spans="1:8" ht="15" customHeight="1">
      <c r="A5" s="698"/>
      <c r="B5" s="701"/>
      <c r="C5" s="701"/>
      <c r="D5" s="701"/>
      <c r="E5" s="688" t="s">
        <v>5</v>
      </c>
      <c r="F5" s="696"/>
      <c r="G5" s="688" t="s">
        <v>6</v>
      </c>
      <c r="H5" s="689"/>
    </row>
    <row r="6" spans="1:8" ht="26.25" thickBot="1">
      <c r="A6" s="699"/>
      <c r="B6" s="702"/>
      <c r="C6" s="702"/>
      <c r="D6" s="702"/>
      <c r="E6" s="16" t="s">
        <v>67</v>
      </c>
      <c r="F6" s="16" t="s">
        <v>68</v>
      </c>
      <c r="G6" s="16" t="s">
        <v>67</v>
      </c>
      <c r="H6" s="146" t="s">
        <v>68</v>
      </c>
    </row>
    <row r="7" spans="1:8" s="70" customFormat="1" ht="12" thickBot="1">
      <c r="A7" s="151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3">
        <v>8</v>
      </c>
    </row>
    <row r="8" spans="1:8" ht="12.75">
      <c r="A8" s="377"/>
      <c r="B8" s="378"/>
      <c r="C8" s="379"/>
      <c r="D8" s="379"/>
      <c r="E8" s="379"/>
      <c r="F8" s="379"/>
      <c r="G8" s="379"/>
      <c r="H8" s="380"/>
    </row>
    <row r="9" spans="1:8" ht="12.75">
      <c r="A9" s="377">
        <v>1</v>
      </c>
      <c r="B9" s="381" t="s">
        <v>319</v>
      </c>
      <c r="C9" s="379"/>
      <c r="D9" s="379"/>
      <c r="E9" s="379"/>
      <c r="F9" s="379"/>
      <c r="G9" s="379"/>
      <c r="H9" s="380"/>
    </row>
    <row r="10" spans="1:8" ht="12.75">
      <c r="A10" s="382"/>
      <c r="B10" s="379"/>
      <c r="C10" s="379"/>
      <c r="D10" s="379"/>
      <c r="E10" s="379"/>
      <c r="F10" s="379"/>
      <c r="G10" s="379"/>
      <c r="H10" s="380"/>
    </row>
    <row r="11" spans="1:8" ht="12.75">
      <c r="A11" s="314"/>
      <c r="B11" s="383" t="s">
        <v>321</v>
      </c>
      <c r="C11" s="150">
        <v>921</v>
      </c>
      <c r="D11" s="150">
        <v>92109</v>
      </c>
      <c r="E11" s="387">
        <v>0</v>
      </c>
      <c r="F11" s="387">
        <v>0</v>
      </c>
      <c r="G11" s="387">
        <v>205000</v>
      </c>
      <c r="H11" s="388">
        <v>0</v>
      </c>
    </row>
    <row r="12" spans="1:8" ht="12.75">
      <c r="A12" s="314"/>
      <c r="B12" s="383"/>
      <c r="C12" s="150"/>
      <c r="D12" s="150"/>
      <c r="E12" s="387"/>
      <c r="F12" s="387"/>
      <c r="G12" s="387"/>
      <c r="H12" s="388"/>
    </row>
    <row r="13" spans="1:8" ht="12.75">
      <c r="A13" s="314">
        <v>2</v>
      </c>
      <c r="B13" s="384" t="s">
        <v>320</v>
      </c>
      <c r="C13" s="150"/>
      <c r="D13" s="150"/>
      <c r="E13" s="387"/>
      <c r="F13" s="387"/>
      <c r="G13" s="387"/>
      <c r="H13" s="388"/>
    </row>
    <row r="14" spans="1:8" ht="12.75">
      <c r="A14" s="314"/>
      <c r="B14" s="383"/>
      <c r="C14" s="150"/>
      <c r="D14" s="150"/>
      <c r="E14" s="387"/>
      <c r="F14" s="387"/>
      <c r="G14" s="387"/>
      <c r="H14" s="388"/>
    </row>
    <row r="15" spans="1:8" ht="51">
      <c r="A15" s="314"/>
      <c r="B15" s="383" t="s">
        <v>335</v>
      </c>
      <c r="C15" s="150">
        <v>851</v>
      </c>
      <c r="D15" s="150">
        <v>85154</v>
      </c>
      <c r="E15" s="387">
        <v>4000</v>
      </c>
      <c r="F15" s="387">
        <v>0</v>
      </c>
      <c r="G15" s="387">
        <v>0</v>
      </c>
      <c r="H15" s="388">
        <v>0</v>
      </c>
    </row>
    <row r="16" spans="1:8" ht="13.5" thickBot="1">
      <c r="A16" s="314"/>
      <c r="B16" s="385"/>
      <c r="C16" s="386"/>
      <c r="D16" s="386"/>
      <c r="E16" s="387"/>
      <c r="F16" s="387"/>
      <c r="G16" s="387"/>
      <c r="H16" s="388"/>
    </row>
    <row r="17" spans="1:8" s="22" customFormat="1" ht="29.25" customHeight="1" thickBot="1">
      <c r="A17" s="690" t="s">
        <v>48</v>
      </c>
      <c r="B17" s="691"/>
      <c r="C17" s="691"/>
      <c r="D17" s="692"/>
      <c r="E17" s="389">
        <f>SUM(E11:E15)</f>
        <v>4000</v>
      </c>
      <c r="F17" s="389">
        <f>SUM(F11:F15)</f>
        <v>0</v>
      </c>
      <c r="G17" s="389">
        <f>SUM(G11:G15)</f>
        <v>205000</v>
      </c>
      <c r="H17" s="459">
        <f>SUM(H11:H15)</f>
        <v>0</v>
      </c>
    </row>
  </sheetData>
  <mergeCells count="10">
    <mergeCell ref="A17:D17"/>
    <mergeCell ref="E5:F5"/>
    <mergeCell ref="G5:H5"/>
    <mergeCell ref="F1:H1"/>
    <mergeCell ref="A2:H2"/>
    <mergeCell ref="E4:H4"/>
    <mergeCell ref="A4:A6"/>
    <mergeCell ref="B4:B6"/>
    <mergeCell ref="C4:C6"/>
    <mergeCell ref="D4:D6"/>
  </mergeCells>
  <printOptions horizontalCentered="1"/>
  <pageMargins left="0.7874015748031497" right="0.7874015748031497" top="0.7874015748031497" bottom="0.3937007874015748" header="0.5118110236220472" footer="0.5118110236220472"/>
  <pageSetup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2006-04-27T09:41:08Z</cp:lastPrinted>
  <dcterms:created xsi:type="dcterms:W3CDTF">2004-09-09T06:31:16Z</dcterms:created>
  <dcterms:modified xsi:type="dcterms:W3CDTF">2006-04-27T09:53:36Z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