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'Arkusz1'!$A$2:$M$141</definedName>
  </definedNames>
  <calcPr fullCalcOnLoad="1"/>
</workbook>
</file>

<file path=xl/sharedStrings.xml><?xml version="1.0" encoding="utf-8"?>
<sst xmlns="http://schemas.openxmlformats.org/spreadsheetml/2006/main" count="212" uniqueCount="111">
  <si>
    <t>Lp.</t>
  </si>
  <si>
    <t>Nazwa zadania</t>
  </si>
  <si>
    <t>Wartość inwestycji w tys. zł</t>
  </si>
  <si>
    <t>Uwagi</t>
  </si>
  <si>
    <t>2006 r.</t>
  </si>
  <si>
    <t>2007 r.</t>
  </si>
  <si>
    <t>2008 r.</t>
  </si>
  <si>
    <t>DZIAŁ 400  WYTWARZANIE I ZAOPATRYWANIE W ENERGIĘ ELEKTRYCZNĄ, GAZ I WODĘ</t>
  </si>
  <si>
    <t>I.</t>
  </si>
  <si>
    <t>1.</t>
  </si>
  <si>
    <t>2.</t>
  </si>
  <si>
    <t>3.</t>
  </si>
  <si>
    <t>4.</t>
  </si>
  <si>
    <t>5.</t>
  </si>
  <si>
    <t>Budowa stacji uzdatniania wody w Policach ul. Grzybowa, w tym:</t>
  </si>
  <si>
    <t xml:space="preserve">   środki z budżetu Gminy</t>
  </si>
  <si>
    <t>Wykonanie wodociągu przesyłowego Tanowo-Pilchowo, w tym:</t>
  </si>
  <si>
    <t xml:space="preserve">   środki własne ZWiK</t>
  </si>
  <si>
    <t>Modernizacja stacji uzdatniania wody w Dębostrowie, w tym:</t>
  </si>
  <si>
    <t>6.</t>
  </si>
  <si>
    <t>Modernizacja wodociągu przesyłowego Police-Jasienica wraz z sieci rozdzielczą, w tym:</t>
  </si>
  <si>
    <t>7.</t>
  </si>
  <si>
    <t>8.</t>
  </si>
  <si>
    <t>Modernizacja sieci wodociągowej w Policach ul. Tanowska 8 - "Trójbaza", w tym:</t>
  </si>
  <si>
    <t xml:space="preserve">   srodki własne ZWiK</t>
  </si>
  <si>
    <t>9.</t>
  </si>
  <si>
    <t>DZIAŁ 900  GOSPODARKA KOMUNALNA I OCHRONA ŚRODOWISKA</t>
  </si>
  <si>
    <t>II.</t>
  </si>
  <si>
    <t>10.</t>
  </si>
  <si>
    <t>Razem Rozdział 90001:</t>
  </si>
  <si>
    <t>11.</t>
  </si>
  <si>
    <t>12.</t>
  </si>
  <si>
    <t>13.</t>
  </si>
  <si>
    <t>RAZEM DZIAŁ 900</t>
  </si>
  <si>
    <t>Razem Rozdział 90095</t>
  </si>
  <si>
    <t>RAZEM DZIAŁ 400</t>
  </si>
  <si>
    <t>OGÓŁEM, w tym:</t>
  </si>
  <si>
    <t xml:space="preserve">   inne fundusze</t>
  </si>
  <si>
    <t>14.</t>
  </si>
  <si>
    <t>Rozdział 90001  Gospodarka ściekowa i ochrona wód</t>
  </si>
  <si>
    <t>Rozdział 90095 Pozostała działalność</t>
  </si>
  <si>
    <t>Modernizacja sieci wodociągowej w Policach-Jasienicy, I Etap: ul. Piastów, Piotra i Pawła, Brzozowa, Krótka, Kolejowa, w tym:</t>
  </si>
  <si>
    <t>Modernizacja sieci wodociągowej  w Policach, ul. Topolowa, Modrzewiowa, Bukowa, w tym:</t>
  </si>
  <si>
    <t>Modernizacja sieci wodociągowej w Bartoszewie, w tym:</t>
  </si>
  <si>
    <r>
      <t xml:space="preserve">Wykonanie uzbrojenia ul. Wiejskiej w Pilchowie, </t>
    </r>
    <r>
      <rPr>
        <b/>
        <i/>
        <sz val="8"/>
        <rFont val="Arial CE"/>
        <family val="0"/>
      </rPr>
      <t>w tym</t>
    </r>
    <r>
      <rPr>
        <b/>
        <sz val="8"/>
        <rFont val="Arial CE"/>
        <family val="0"/>
      </rPr>
      <t>:</t>
    </r>
  </si>
  <si>
    <r>
      <t xml:space="preserve">Wykonanie uzbrojenia ul. Zielonej w Pilchowie, </t>
    </r>
    <r>
      <rPr>
        <b/>
        <i/>
        <sz val="8"/>
        <rFont val="Arial CE"/>
        <family val="0"/>
      </rPr>
      <t>w tym</t>
    </r>
    <r>
      <rPr>
        <b/>
        <sz val="8"/>
        <rFont val="Arial CE"/>
        <family val="0"/>
      </rPr>
      <t>:</t>
    </r>
  </si>
  <si>
    <r>
      <t xml:space="preserve">Wykonanie uzbrojenia terenu w Policach przy ul Piłsudskiego (nowe osiedle), </t>
    </r>
    <r>
      <rPr>
        <b/>
        <i/>
        <sz val="8"/>
        <rFont val="Arial CE"/>
        <family val="0"/>
      </rPr>
      <t>w tym</t>
    </r>
    <r>
      <rPr>
        <b/>
        <sz val="8"/>
        <rFont val="Arial CE"/>
        <family val="0"/>
      </rPr>
      <t>:</t>
    </r>
  </si>
  <si>
    <r>
      <t xml:space="preserve">Zakup samochodów dostawczych (3 szt), </t>
    </r>
    <r>
      <rPr>
        <b/>
        <i/>
        <sz val="8"/>
        <rFont val="Arial CE"/>
        <family val="0"/>
      </rPr>
      <t>w tym:</t>
    </r>
  </si>
  <si>
    <r>
      <t xml:space="preserve">Remont budynku SUW w Trzebieży, </t>
    </r>
    <r>
      <rPr>
        <b/>
        <i/>
        <sz val="8"/>
        <rFont val="Arial CE"/>
        <family val="0"/>
      </rPr>
      <t>w tym:</t>
    </r>
  </si>
  <si>
    <t>15.</t>
  </si>
  <si>
    <t>16.</t>
  </si>
  <si>
    <t>17.</t>
  </si>
  <si>
    <t>18.</t>
  </si>
  <si>
    <t>19.</t>
  </si>
  <si>
    <r>
      <t xml:space="preserve">Zakup samochodu do przewozu wody pitnej, </t>
    </r>
    <r>
      <rPr>
        <b/>
        <i/>
        <sz val="8"/>
        <rFont val="Arial CE"/>
        <family val="0"/>
      </rPr>
      <t>w tym:</t>
    </r>
  </si>
  <si>
    <t>Rozdział 40002  Dostarczanie wody</t>
  </si>
  <si>
    <t>Modernizacja sieci wodociągowej w Policach-Jasienicy, II Etap: ul. Broniewskiego, św. Anny, Ogrodowa, Tartaczna, Podgórna, św. Marcina, w tym:</t>
  </si>
  <si>
    <t xml:space="preserve">   inne fundusze </t>
  </si>
  <si>
    <t>2009 r.</t>
  </si>
  <si>
    <t>zakończenie zadania</t>
  </si>
  <si>
    <t>WPI</t>
  </si>
  <si>
    <t>WPI, partycypacja w kosztach SKBUDB</t>
  </si>
  <si>
    <t>Budowa sieci wodociągowej w Tanowie, w tym:</t>
  </si>
  <si>
    <r>
      <t xml:space="preserve">Modernizacja kolektora kanalizacji sanitarnej w Policach ul. Bankowa, </t>
    </r>
    <r>
      <rPr>
        <b/>
        <i/>
        <sz val="8"/>
        <rFont val="Arial CE"/>
        <family val="0"/>
      </rPr>
      <t>w tym</t>
    </r>
    <r>
      <rPr>
        <b/>
        <sz val="8"/>
        <rFont val="Arial CE"/>
        <family val="0"/>
      </rPr>
      <t>:</t>
    </r>
  </si>
  <si>
    <r>
      <t xml:space="preserve">Zakup komputerów, </t>
    </r>
    <r>
      <rPr>
        <b/>
        <i/>
        <sz val="8"/>
        <rFont val="Arial CE"/>
        <family val="0"/>
      </rPr>
      <t>w tym:</t>
    </r>
  </si>
  <si>
    <t>Zakup programów komputerowych</t>
  </si>
  <si>
    <t xml:space="preserve">2. </t>
  </si>
  <si>
    <t>Transgraniczna ochrona zasobów wód podziemnych - kanalizacja gminy Police:</t>
  </si>
  <si>
    <r>
      <t xml:space="preserve">Sieć wodociągowa w Pilchowie, ul. Warszewska , </t>
    </r>
    <r>
      <rPr>
        <b/>
        <i/>
        <sz val="8"/>
        <rFont val="Arial CE"/>
        <family val="0"/>
      </rPr>
      <t>w tym</t>
    </r>
    <r>
      <rPr>
        <b/>
        <sz val="8"/>
        <rFont val="Arial CE"/>
        <family val="0"/>
      </rPr>
      <t>:</t>
    </r>
  </si>
  <si>
    <t>Koncepcja modernizacji sieci wodociągowej w Pilchowie, w tym:</t>
  </si>
  <si>
    <t>Uzbrojenie w kan. sanitarną + deszczową</t>
  </si>
  <si>
    <r>
      <t xml:space="preserve">Opracowanie dokumentacji ujęć wody (operaty, projekty), </t>
    </r>
    <r>
      <rPr>
        <b/>
        <i/>
        <sz val="8"/>
        <rFont val="Arial CE"/>
        <family val="0"/>
      </rPr>
      <t>w tym:</t>
    </r>
  </si>
  <si>
    <t>III.</t>
  </si>
  <si>
    <t>Modernizacja sieci wodociągowej w Tanowie, Etap I: Szczecińska, Pocztowa, Parkowa, w tym:</t>
  </si>
  <si>
    <t>Modernizacja sieci wodociągowej w Tanowie, Etap II: Leśna, Lipowa, w tym:</t>
  </si>
  <si>
    <t>WIELOLETNI PLAN ROZWOJU I MODERNIZACJI URZĄDZEŃ WODOCIĄGOWYCH I KANALIZACYJNYCH W GMINIE POLICE</t>
  </si>
  <si>
    <t>Nakłady planowane w 2005 r. w tys. zł</t>
  </si>
  <si>
    <t>2010 r.</t>
  </si>
  <si>
    <r>
      <t xml:space="preserve">Wyposażenie laboratorium, </t>
    </r>
    <r>
      <rPr>
        <b/>
        <i/>
        <sz val="8"/>
        <rFont val="Arial CE"/>
        <family val="0"/>
      </rPr>
      <t>w tym:</t>
    </r>
  </si>
  <si>
    <t>Sieci wodociągowa w Starym Leśnie, w tym:</t>
  </si>
  <si>
    <t>Prognozowane nakłady w latach 2006-2010 w tys. zł</t>
  </si>
  <si>
    <t>Nakłady do końca 2004r. w tys. zł</t>
  </si>
  <si>
    <t>Modernizacja sieci wodociągowej wraz z przyłączami w ul. Starzyńskiego w Policach, w tym:</t>
  </si>
  <si>
    <t>Budowa studni 4N - Ujęcie "Grzybowa", w tym:</t>
  </si>
  <si>
    <t>Zagospodarowanie zielenią ujęcia wody przy ul. Tanowskiej w Policach, w tym:</t>
  </si>
  <si>
    <t>Modernizacja sieci wodociągowej wraz z przyłączami w ul. Leśnej w Wieńkowie, w tym:</t>
  </si>
  <si>
    <t>Modernizacja sieci wodociągowej , ul. Ofiar Stutthofu, w tym:</t>
  </si>
  <si>
    <r>
      <t xml:space="preserve">Ocieplenie budynku adm.-technicznego ZWiK w Policach ul Tanowska 3, </t>
    </r>
    <r>
      <rPr>
        <b/>
        <i/>
        <sz val="8"/>
        <rFont val="Arial CE"/>
        <family val="0"/>
      </rPr>
      <t>w tym</t>
    </r>
  </si>
  <si>
    <t>Remont i adaptacja na szatnie budynku kotłowni ZWiK w Policach ul. Dębowa 2, w tym:</t>
  </si>
  <si>
    <t>Modernizacja sieci wodociągowej wraz z przyłączami w Trzebieży, w tym:</t>
  </si>
  <si>
    <r>
      <t xml:space="preserve">ETAP I - Police, Police-Jasienica, Dębostrów, Trzebież, </t>
    </r>
    <r>
      <rPr>
        <b/>
        <i/>
        <sz val="8"/>
        <rFont val="Arial CE"/>
        <family val="0"/>
      </rPr>
      <t>w tym</t>
    </r>
    <r>
      <rPr>
        <b/>
        <sz val="8"/>
        <rFont val="Arial CE"/>
        <family val="0"/>
      </rPr>
      <t>:</t>
    </r>
  </si>
  <si>
    <r>
      <t xml:space="preserve">ETAP II - Police, Niekłończyca, Uniemyśl, Drogoradz, Trzebież, Tanowo, Witorza, Tatynia, Wieńkowo, Trzeszczyn,  </t>
    </r>
    <r>
      <rPr>
        <b/>
        <i/>
        <sz val="8"/>
        <rFont val="Arial CE"/>
        <family val="2"/>
      </rPr>
      <t>w tym</t>
    </r>
    <r>
      <rPr>
        <b/>
        <sz val="8"/>
        <rFont val="Arial CE"/>
        <family val="2"/>
      </rPr>
      <t>:</t>
    </r>
  </si>
  <si>
    <r>
      <t xml:space="preserve">Zakup samochodu osobowo-towarowego typu combi, </t>
    </r>
    <r>
      <rPr>
        <b/>
        <i/>
        <sz val="8"/>
        <rFont val="Arial CE"/>
        <family val="0"/>
      </rPr>
      <t>w tym:</t>
    </r>
  </si>
  <si>
    <t>20.</t>
  </si>
  <si>
    <t>21.</t>
  </si>
  <si>
    <t>22.</t>
  </si>
  <si>
    <t xml:space="preserve">WPI </t>
  </si>
  <si>
    <t>Modernizacja sieci wod-kan w Policach na ul. Barnima 26, w tym:</t>
  </si>
  <si>
    <r>
      <t xml:space="preserve">Zakup przyczepy do wywozu odpadów technologicznych, </t>
    </r>
    <r>
      <rPr>
        <b/>
        <i/>
        <sz val="8"/>
        <rFont val="Arial CE"/>
        <family val="0"/>
      </rPr>
      <t>w tym:</t>
    </r>
  </si>
  <si>
    <r>
      <t xml:space="preserve">Zakup ciągnika rolniczego, </t>
    </r>
    <r>
      <rPr>
        <b/>
        <i/>
        <sz val="8"/>
        <rFont val="Arial CE"/>
        <family val="0"/>
      </rPr>
      <t>w tym:</t>
    </r>
  </si>
  <si>
    <r>
      <t xml:space="preserve">Zakup lokalizatora magnetycznego, </t>
    </r>
    <r>
      <rPr>
        <b/>
        <i/>
        <sz val="8"/>
        <rFont val="Arial CE"/>
        <family val="0"/>
      </rPr>
      <t>w tym:</t>
    </r>
  </si>
  <si>
    <t xml:space="preserve"> inne fundusze</t>
  </si>
  <si>
    <t>Zakup samochodu wieloczynnościowego WUKO, w tym:</t>
  </si>
  <si>
    <t>środki własne ZWiK</t>
  </si>
  <si>
    <t>środki z budżetu Gminy</t>
  </si>
  <si>
    <t>23.</t>
  </si>
  <si>
    <t>Załącznik do Uchwały Rady Miejskiej</t>
  </si>
  <si>
    <t xml:space="preserve">  środki własne ZWiK   </t>
  </si>
  <si>
    <t>Zakup przenośnych aparatów do naliczania należn. za zużytą wodę , tzw. "PSIONÓW"</t>
  </si>
  <si>
    <r>
      <t xml:space="preserve">Modernizacja wodociągu </t>
    </r>
    <r>
      <rPr>
        <b/>
        <sz val="8"/>
        <rFont val="Arial"/>
        <family val="2"/>
      </rPr>
      <t>Ø</t>
    </r>
    <r>
      <rPr>
        <b/>
        <sz val="8"/>
        <rFont val="Arial CE"/>
        <family val="0"/>
      </rPr>
      <t xml:space="preserve"> 400 w ul. Przęsocińskiej w Policach, w tym:</t>
    </r>
  </si>
  <si>
    <t>w Policach Nr XL/308/05 z dnia 29.12.2005r.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</si>
</sst>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_-* #,##0.00000\ _z_ł_-;\-* #,##0.00000\ _z_ł_-;_-* &quot;-&quot;??\ _z_ł_-;_-@_-"/>
    <numFmt numFmtId="168" formatCode="_-* #,##0\ _z_ł_-;\-* #,##0\ _z_ł_-;_-* &quot;-&quot;??\ _z_ł_-;_-@_-"/>
    <numFmt numFmtId="169" formatCode="0.0"/>
  </numFmts>
  <fonts count="14">
    <font>
      <sz val="10"/>
      <name val="Arial CE"/>
      <family val="0"/>
    </font>
    <font>
      <i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b/>
      <sz val="10"/>
      <name val="Arial CE"/>
      <family val="0"/>
    </font>
    <font>
      <b/>
      <sz val="8"/>
      <name val="Arial"/>
      <family val="2"/>
    </font>
    <font>
      <b/>
      <sz val="12"/>
      <name val="Arial CE"/>
      <family val="0"/>
    </font>
    <font>
      <b/>
      <i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color indexed="8"/>
      <name val="Arial CE"/>
      <family val="0"/>
    </font>
    <font>
      <sz val="8"/>
      <color indexed="8"/>
      <name val="Arial CE"/>
      <family val="0"/>
    </font>
    <font>
      <sz val="10"/>
      <color indexed="8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1">
    <xf numFmtId="0" fontId="0" fillId="0" borderId="0" xfId="0" applyAlignment="1">
      <alignment/>
    </xf>
    <xf numFmtId="169" fontId="2" fillId="0" borderId="1" xfId="0" applyNumberFormat="1" applyFont="1" applyBorder="1" applyAlignment="1">
      <alignment horizontal="right"/>
    </xf>
    <xf numFmtId="169" fontId="2" fillId="0" borderId="1" xfId="15" applyNumberFormat="1" applyFont="1" applyBorder="1" applyAlignment="1">
      <alignment horizontal="right" vertical="justify"/>
    </xf>
    <xf numFmtId="0" fontId="0" fillId="0" borderId="0" xfId="0" applyFill="1" applyAlignment="1">
      <alignment/>
    </xf>
    <xf numFmtId="169" fontId="2" fillId="0" borderId="1" xfId="0" applyNumberFormat="1" applyFont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169" fontId="2" fillId="0" borderId="4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justify"/>
    </xf>
    <xf numFmtId="0" fontId="3" fillId="0" borderId="5" xfId="15" applyNumberFormat="1" applyFont="1" applyBorder="1" applyAlignment="1">
      <alignment horizontal="center" vertical="justify"/>
    </xf>
    <xf numFmtId="0" fontId="3" fillId="0" borderId="1" xfId="15" applyNumberFormat="1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justify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5" fillId="0" borderId="0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justify"/>
    </xf>
    <xf numFmtId="0" fontId="0" fillId="0" borderId="6" xfId="0" applyFill="1" applyBorder="1" applyAlignment="1">
      <alignment/>
    </xf>
    <xf numFmtId="169" fontId="2" fillId="0" borderId="7" xfId="0" applyNumberFormat="1" applyFont="1" applyBorder="1" applyAlignment="1">
      <alignment horizontal="right" vertical="top"/>
    </xf>
    <xf numFmtId="169" fontId="2" fillId="0" borderId="8" xfId="0" applyNumberFormat="1" applyFont="1" applyBorder="1" applyAlignment="1">
      <alignment horizontal="right" vertical="top"/>
    </xf>
    <xf numFmtId="169" fontId="3" fillId="0" borderId="9" xfId="15" applyNumberFormat="1" applyFont="1" applyBorder="1" applyAlignment="1">
      <alignment horizontal="right" vertical="top"/>
    </xf>
    <xf numFmtId="169" fontId="2" fillId="0" borderId="10" xfId="0" applyNumberFormat="1" applyFont="1" applyBorder="1" applyAlignment="1">
      <alignment horizontal="right" vertical="top"/>
    </xf>
    <xf numFmtId="169" fontId="3" fillId="0" borderId="9" xfId="0" applyNumberFormat="1" applyFont="1" applyBorder="1" applyAlignment="1">
      <alignment horizontal="right" vertical="top"/>
    </xf>
    <xf numFmtId="169" fontId="2" fillId="0" borderId="9" xfId="0" applyNumberFormat="1" applyFont="1" applyFill="1" applyBorder="1" applyAlignment="1">
      <alignment horizontal="right" vertical="top"/>
    </xf>
    <xf numFmtId="169" fontId="2" fillId="0" borderId="11" xfId="0" applyNumberFormat="1" applyFont="1" applyFill="1" applyBorder="1" applyAlignment="1">
      <alignment horizontal="right" vertical="top"/>
    </xf>
    <xf numFmtId="169" fontId="2" fillId="0" borderId="0" xfId="0" applyNumberFormat="1" applyFont="1" applyFill="1" applyBorder="1" applyAlignment="1">
      <alignment horizontal="right" vertical="top"/>
    </xf>
    <xf numFmtId="169" fontId="2" fillId="0" borderId="11" xfId="0" applyNumberFormat="1" applyFont="1" applyBorder="1" applyAlignment="1">
      <alignment horizontal="right" vertical="top"/>
    </xf>
    <xf numFmtId="169" fontId="2" fillId="0" borderId="8" xfId="0" applyNumberFormat="1" applyFont="1" applyFill="1" applyBorder="1" applyAlignment="1">
      <alignment horizontal="right" vertical="top"/>
    </xf>
    <xf numFmtId="169" fontId="2" fillId="0" borderId="12" xfId="0" applyNumberFormat="1" applyFont="1" applyBorder="1" applyAlignment="1">
      <alignment horizontal="right" vertical="top"/>
    </xf>
    <xf numFmtId="169" fontId="3" fillId="0" borderId="13" xfId="15" applyNumberFormat="1" applyFont="1" applyBorder="1" applyAlignment="1">
      <alignment horizontal="right" vertical="top"/>
    </xf>
    <xf numFmtId="169" fontId="3" fillId="0" borderId="7" xfId="0" applyNumberFormat="1" applyFont="1" applyBorder="1" applyAlignment="1">
      <alignment horizontal="right" vertical="top"/>
    </xf>
    <xf numFmtId="169" fontId="3" fillId="0" borderId="13" xfId="0" applyNumberFormat="1" applyFont="1" applyBorder="1" applyAlignment="1">
      <alignment horizontal="right" vertical="top"/>
    </xf>
    <xf numFmtId="169" fontId="3" fillId="0" borderId="14" xfId="0" applyNumberFormat="1" applyFont="1" applyBorder="1" applyAlignment="1">
      <alignment horizontal="right" vertical="top"/>
    </xf>
    <xf numFmtId="169" fontId="3" fillId="0" borderId="11" xfId="0" applyNumberFormat="1" applyFont="1" applyBorder="1" applyAlignment="1">
      <alignment horizontal="right" vertical="top"/>
    </xf>
    <xf numFmtId="169" fontId="3" fillId="0" borderId="15" xfId="0" applyNumberFormat="1" applyFont="1" applyBorder="1" applyAlignment="1">
      <alignment horizontal="right" vertical="top"/>
    </xf>
    <xf numFmtId="169" fontId="3" fillId="0" borderId="0" xfId="0" applyNumberFormat="1" applyFont="1" applyBorder="1" applyAlignment="1">
      <alignment horizontal="right" vertical="top"/>
    </xf>
    <xf numFmtId="169" fontId="5" fillId="0" borderId="16" xfId="15" applyNumberFormat="1" applyFont="1" applyBorder="1" applyAlignment="1">
      <alignment horizontal="right" vertical="top"/>
    </xf>
    <xf numFmtId="169" fontId="5" fillId="0" borderId="16" xfId="0" applyNumberFormat="1" applyFont="1" applyBorder="1" applyAlignment="1">
      <alignment horizontal="right" vertical="top"/>
    </xf>
    <xf numFmtId="169" fontId="5" fillId="0" borderId="17" xfId="0" applyNumberFormat="1" applyFont="1" applyBorder="1" applyAlignment="1">
      <alignment horizontal="right" vertical="top"/>
    </xf>
    <xf numFmtId="169" fontId="4" fillId="3" borderId="18" xfId="15" applyNumberFormat="1" applyFont="1" applyFill="1" applyBorder="1" applyAlignment="1">
      <alignment horizontal="right"/>
    </xf>
    <xf numFmtId="169" fontId="4" fillId="3" borderId="19" xfId="0" applyNumberFormat="1" applyFont="1" applyFill="1" applyBorder="1" applyAlignment="1">
      <alignment horizontal="right"/>
    </xf>
    <xf numFmtId="169" fontId="4" fillId="3" borderId="13" xfId="0" applyNumberFormat="1" applyFont="1" applyFill="1" applyBorder="1" applyAlignment="1">
      <alignment horizontal="right"/>
    </xf>
    <xf numFmtId="169" fontId="4" fillId="3" borderId="0" xfId="15" applyNumberFormat="1" applyFont="1" applyFill="1" applyBorder="1" applyAlignment="1">
      <alignment horizontal="right"/>
    </xf>
    <xf numFmtId="169" fontId="4" fillId="3" borderId="0" xfId="0" applyNumberFormat="1" applyFont="1" applyFill="1" applyBorder="1" applyAlignment="1">
      <alignment horizontal="right"/>
    </xf>
    <xf numFmtId="169" fontId="4" fillId="3" borderId="13" xfId="15" applyNumberFormat="1" applyFont="1" applyFill="1" applyBorder="1" applyAlignment="1">
      <alignment horizontal="right"/>
    </xf>
    <xf numFmtId="169" fontId="4" fillId="3" borderId="7" xfId="0" applyNumberFormat="1" applyFont="1" applyFill="1" applyBorder="1" applyAlignment="1">
      <alignment horizontal="right"/>
    </xf>
    <xf numFmtId="169" fontId="4" fillId="3" borderId="20" xfId="0" applyNumberFormat="1" applyFont="1" applyFill="1" applyBorder="1" applyAlignment="1">
      <alignment horizontal="right"/>
    </xf>
    <xf numFmtId="169" fontId="4" fillId="3" borderId="21" xfId="0" applyNumberFormat="1" applyFont="1" applyFill="1" applyBorder="1" applyAlignment="1">
      <alignment horizontal="right"/>
    </xf>
    <xf numFmtId="169" fontId="4" fillId="3" borderId="13" xfId="15" applyNumberFormat="1" applyFont="1" applyFill="1" applyBorder="1" applyAlignment="1">
      <alignment horizontal="right" vertical="justify"/>
    </xf>
    <xf numFmtId="169" fontId="4" fillId="3" borderId="22" xfId="0" applyNumberFormat="1" applyFont="1" applyFill="1" applyBorder="1" applyAlignment="1">
      <alignment horizontal="right"/>
    </xf>
    <xf numFmtId="169" fontId="4" fillId="3" borderId="23" xfId="0" applyNumberFormat="1" applyFont="1" applyFill="1" applyBorder="1" applyAlignment="1">
      <alignment horizontal="right"/>
    </xf>
    <xf numFmtId="169" fontId="4" fillId="3" borderId="18" xfId="0" applyNumberFormat="1" applyFont="1" applyFill="1" applyBorder="1" applyAlignment="1">
      <alignment horizontal="right"/>
    </xf>
    <xf numFmtId="169" fontId="4" fillId="3" borderId="24" xfId="0" applyNumberFormat="1" applyFont="1" applyFill="1" applyBorder="1" applyAlignment="1">
      <alignment horizontal="right"/>
    </xf>
    <xf numFmtId="169" fontId="4" fillId="4" borderId="13" xfId="15" applyNumberFormat="1" applyFont="1" applyFill="1" applyBorder="1" applyAlignment="1">
      <alignment horizontal="right"/>
    </xf>
    <xf numFmtId="169" fontId="4" fillId="4" borderId="7" xfId="0" applyNumberFormat="1" applyFont="1" applyFill="1" applyBorder="1" applyAlignment="1">
      <alignment horizontal="right"/>
    </xf>
    <xf numFmtId="169" fontId="4" fillId="4" borderId="20" xfId="0" applyNumberFormat="1" applyFont="1" applyFill="1" applyBorder="1" applyAlignment="1">
      <alignment horizontal="right"/>
    </xf>
    <xf numFmtId="169" fontId="4" fillId="4" borderId="13" xfId="0" applyNumberFormat="1" applyFont="1" applyFill="1" applyBorder="1" applyAlignment="1">
      <alignment horizontal="right"/>
    </xf>
    <xf numFmtId="169" fontId="4" fillId="4" borderId="25" xfId="0" applyNumberFormat="1" applyFont="1" applyFill="1" applyBorder="1" applyAlignment="1">
      <alignment horizontal="right"/>
    </xf>
    <xf numFmtId="169" fontId="4" fillId="4" borderId="0" xfId="0" applyNumberFormat="1" applyFont="1" applyFill="1" applyBorder="1" applyAlignment="1">
      <alignment horizontal="right"/>
    </xf>
    <xf numFmtId="169" fontId="4" fillId="4" borderId="24" xfId="0" applyNumberFormat="1" applyFont="1" applyFill="1" applyBorder="1" applyAlignment="1">
      <alignment horizontal="right"/>
    </xf>
    <xf numFmtId="169" fontId="4" fillId="4" borderId="19" xfId="0" applyNumberFormat="1" applyFont="1" applyFill="1" applyBorder="1" applyAlignment="1">
      <alignment horizontal="right"/>
    </xf>
    <xf numFmtId="169" fontId="4" fillId="4" borderId="26" xfId="0" applyNumberFormat="1" applyFont="1" applyFill="1" applyBorder="1" applyAlignment="1">
      <alignment horizontal="right"/>
    </xf>
    <xf numFmtId="169" fontId="4" fillId="4" borderId="18" xfId="0" applyNumberFormat="1" applyFont="1" applyFill="1" applyBorder="1" applyAlignment="1">
      <alignment horizontal="right"/>
    </xf>
    <xf numFmtId="169" fontId="4" fillId="4" borderId="27" xfId="0" applyNumberFormat="1" applyFont="1" applyFill="1" applyBorder="1" applyAlignment="1">
      <alignment horizontal="right"/>
    </xf>
    <xf numFmtId="169" fontId="3" fillId="4" borderId="19" xfId="0" applyNumberFormat="1" applyFont="1" applyFill="1" applyBorder="1" applyAlignment="1">
      <alignment horizontal="right"/>
    </xf>
    <xf numFmtId="169" fontId="3" fillId="4" borderId="26" xfId="0" applyNumberFormat="1" applyFont="1" applyFill="1" applyBorder="1" applyAlignment="1">
      <alignment horizontal="right"/>
    </xf>
    <xf numFmtId="169" fontId="4" fillId="4" borderId="18" xfId="15" applyNumberFormat="1" applyFont="1" applyFill="1" applyBorder="1" applyAlignment="1">
      <alignment horizontal="right"/>
    </xf>
    <xf numFmtId="169" fontId="3" fillId="4" borderId="18" xfId="0" applyNumberFormat="1" applyFont="1" applyFill="1" applyBorder="1" applyAlignment="1">
      <alignment horizontal="right"/>
    </xf>
    <xf numFmtId="169" fontId="4" fillId="5" borderId="28" xfId="0" applyNumberFormat="1" applyFont="1" applyFill="1" applyBorder="1" applyAlignment="1">
      <alignment horizontal="right"/>
    </xf>
    <xf numFmtId="169" fontId="4" fillId="5" borderId="18" xfId="15" applyNumberFormat="1" applyFont="1" applyFill="1" applyBorder="1" applyAlignment="1">
      <alignment horizontal="right"/>
    </xf>
    <xf numFmtId="169" fontId="4" fillId="5" borderId="19" xfId="0" applyNumberFormat="1" applyFont="1" applyFill="1" applyBorder="1" applyAlignment="1">
      <alignment horizontal="right"/>
    </xf>
    <xf numFmtId="169" fontId="4" fillId="5" borderId="23" xfId="0" applyNumberFormat="1" applyFont="1" applyFill="1" applyBorder="1" applyAlignment="1">
      <alignment horizontal="right"/>
    </xf>
    <xf numFmtId="169" fontId="4" fillId="5" borderId="29" xfId="0" applyNumberFormat="1" applyFont="1" applyFill="1" applyBorder="1" applyAlignment="1">
      <alignment horizontal="right"/>
    </xf>
    <xf numFmtId="169" fontId="4" fillId="5" borderId="18" xfId="0" applyNumberFormat="1" applyFont="1" applyFill="1" applyBorder="1" applyAlignment="1">
      <alignment horizontal="right"/>
    </xf>
    <xf numFmtId="169" fontId="4" fillId="5" borderId="30" xfId="0" applyNumberFormat="1" applyFont="1" applyFill="1" applyBorder="1" applyAlignment="1">
      <alignment horizontal="right"/>
    </xf>
    <xf numFmtId="169" fontId="4" fillId="5" borderId="26" xfId="0" applyNumberFormat="1" applyFont="1" applyFill="1" applyBorder="1" applyAlignment="1">
      <alignment horizontal="right"/>
    </xf>
    <xf numFmtId="169" fontId="4" fillId="5" borderId="7" xfId="0" applyNumberFormat="1" applyFont="1" applyFill="1" applyBorder="1" applyAlignment="1">
      <alignment horizontal="right"/>
    </xf>
    <xf numFmtId="169" fontId="4" fillId="5" borderId="13" xfId="15" applyNumberFormat="1" applyFont="1" applyFill="1" applyBorder="1" applyAlignment="1">
      <alignment horizontal="right"/>
    </xf>
    <xf numFmtId="169" fontId="4" fillId="5" borderId="20" xfId="0" applyNumberFormat="1" applyFont="1" applyFill="1" applyBorder="1" applyAlignment="1">
      <alignment horizontal="right"/>
    </xf>
    <xf numFmtId="169" fontId="4" fillId="5" borderId="1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31" xfId="0" applyFont="1" applyBorder="1" applyAlignment="1">
      <alignment horizontal="center" vertical="justify"/>
    </xf>
    <xf numFmtId="0" fontId="3" fillId="0" borderId="32" xfId="0" applyFont="1" applyBorder="1" applyAlignment="1">
      <alignment horizontal="center" vertical="justify"/>
    </xf>
    <xf numFmtId="0" fontId="3" fillId="0" borderId="33" xfId="0" applyFont="1" applyBorder="1" applyAlignment="1">
      <alignment horizontal="center" vertical="justify"/>
    </xf>
    <xf numFmtId="169" fontId="4" fillId="5" borderId="26" xfId="15" applyNumberFormat="1" applyFont="1" applyFill="1" applyBorder="1" applyAlignment="1">
      <alignment horizontal="left"/>
    </xf>
    <xf numFmtId="169" fontId="4" fillId="5" borderId="27" xfId="0" applyNumberFormat="1" applyFont="1" applyFill="1" applyBorder="1" applyAlignment="1">
      <alignment horizontal="right"/>
    </xf>
    <xf numFmtId="169" fontId="2" fillId="0" borderId="14" xfId="0" applyNumberFormat="1" applyFont="1" applyFill="1" applyBorder="1" applyAlignment="1">
      <alignment horizontal="right" vertical="top"/>
    </xf>
    <xf numFmtId="169" fontId="3" fillId="0" borderId="34" xfId="0" applyNumberFormat="1" applyFont="1" applyFill="1" applyBorder="1" applyAlignment="1">
      <alignment horizontal="right" vertical="top"/>
    </xf>
    <xf numFmtId="0" fontId="3" fillId="0" borderId="35" xfId="0" applyFont="1" applyBorder="1" applyAlignment="1">
      <alignment horizontal="center" vertical="justify"/>
    </xf>
    <xf numFmtId="169" fontId="3" fillId="0" borderId="9" xfId="0" applyNumberFormat="1" applyFont="1" applyFill="1" applyBorder="1" applyAlignment="1">
      <alignment horizontal="right" vertical="top"/>
    </xf>
    <xf numFmtId="169" fontId="4" fillId="5" borderId="24" xfId="0" applyNumberFormat="1" applyFont="1" applyFill="1" applyBorder="1" applyAlignment="1">
      <alignment horizontal="right"/>
    </xf>
    <xf numFmtId="169" fontId="4" fillId="3" borderId="22" xfId="15" applyNumberFormat="1" applyFont="1" applyFill="1" applyBorder="1" applyAlignment="1">
      <alignment horizontal="right"/>
    </xf>
    <xf numFmtId="169" fontId="2" fillId="0" borderId="36" xfId="15" applyNumberFormat="1" applyFont="1" applyBorder="1" applyAlignment="1">
      <alignment horizontal="right" vertical="top"/>
    </xf>
    <xf numFmtId="0" fontId="3" fillId="0" borderId="32" xfId="15" applyNumberFormat="1" applyFont="1" applyBorder="1" applyAlignment="1">
      <alignment horizontal="center" vertical="justify"/>
    </xf>
    <xf numFmtId="169" fontId="3" fillId="0" borderId="8" xfId="0" applyNumberFormat="1" applyFont="1" applyFill="1" applyBorder="1" applyAlignment="1">
      <alignment horizontal="right" vertical="top"/>
    </xf>
    <xf numFmtId="169" fontId="4" fillId="4" borderId="22" xfId="0" applyNumberFormat="1" applyFont="1" applyFill="1" applyBorder="1" applyAlignment="1">
      <alignment horizontal="right"/>
    </xf>
    <xf numFmtId="169" fontId="3" fillId="0" borderId="36" xfId="0" applyNumberFormat="1" applyFont="1" applyFill="1" applyBorder="1" applyAlignment="1">
      <alignment horizontal="right" vertical="top"/>
    </xf>
    <xf numFmtId="169" fontId="4" fillId="5" borderId="23" xfId="15" applyNumberFormat="1" applyFont="1" applyFill="1" applyBorder="1" applyAlignment="1">
      <alignment horizontal="right"/>
    </xf>
    <xf numFmtId="169" fontId="2" fillId="0" borderId="10" xfId="15" applyNumberFormat="1" applyFont="1" applyFill="1" applyBorder="1" applyAlignment="1">
      <alignment horizontal="right" vertical="top"/>
    </xf>
    <xf numFmtId="169" fontId="4" fillId="4" borderId="20" xfId="15" applyNumberFormat="1" applyFont="1" applyFill="1" applyBorder="1" applyAlignment="1">
      <alignment horizontal="right"/>
    </xf>
    <xf numFmtId="0" fontId="3" fillId="0" borderId="37" xfId="0" applyFont="1" applyBorder="1" applyAlignment="1">
      <alignment horizontal="left" vertical="justify"/>
    </xf>
    <xf numFmtId="0" fontId="3" fillId="0" borderId="16" xfId="0" applyFont="1" applyBorder="1" applyAlignment="1">
      <alignment horizontal="left" vertical="justify"/>
    </xf>
    <xf numFmtId="0" fontId="3" fillId="0" borderId="38" xfId="0" applyFont="1" applyBorder="1" applyAlignment="1">
      <alignment horizontal="left" vertical="justify"/>
    </xf>
    <xf numFmtId="169" fontId="2" fillId="0" borderId="10" xfId="15" applyNumberFormat="1" applyFont="1" applyBorder="1" applyAlignment="1">
      <alignment horizontal="right" vertical="top"/>
    </xf>
    <xf numFmtId="169" fontId="4" fillId="3" borderId="23" xfId="15" applyNumberFormat="1" applyFont="1" applyFill="1" applyBorder="1" applyAlignment="1">
      <alignment horizontal="right"/>
    </xf>
    <xf numFmtId="169" fontId="2" fillId="0" borderId="39" xfId="15" applyNumberFormat="1" applyFont="1" applyBorder="1" applyAlignment="1">
      <alignment horizontal="right"/>
    </xf>
    <xf numFmtId="169" fontId="2" fillId="0" borderId="39" xfId="0" applyNumberFormat="1" applyFont="1" applyBorder="1" applyAlignment="1">
      <alignment horizontal="right"/>
    </xf>
    <xf numFmtId="0" fontId="0" fillId="0" borderId="1" xfId="0" applyFill="1" applyBorder="1" applyAlignment="1">
      <alignment/>
    </xf>
    <xf numFmtId="49" fontId="3" fillId="0" borderId="40" xfId="0" applyNumberFormat="1" applyFont="1" applyFill="1" applyBorder="1" applyAlignment="1">
      <alignment vertical="justify" readingOrder="1"/>
    </xf>
    <xf numFmtId="49" fontId="3" fillId="0" borderId="38" xfId="0" applyNumberFormat="1" applyFont="1" applyFill="1" applyBorder="1" applyAlignment="1">
      <alignment vertical="justify" readingOrder="1"/>
    </xf>
    <xf numFmtId="0" fontId="3" fillId="0" borderId="2" xfId="15" applyNumberFormat="1" applyFont="1" applyBorder="1" applyAlignment="1">
      <alignment horizontal="center" vertical="justify"/>
    </xf>
    <xf numFmtId="169" fontId="3" fillId="0" borderId="12" xfId="0" applyNumberFormat="1" applyFont="1" applyFill="1" applyBorder="1" applyAlignment="1">
      <alignment vertical="top"/>
    </xf>
    <xf numFmtId="169" fontId="4" fillId="3" borderId="29" xfId="0" applyNumberFormat="1" applyFont="1" applyFill="1" applyBorder="1" applyAlignment="1">
      <alignment horizontal="right"/>
    </xf>
    <xf numFmtId="0" fontId="3" fillId="0" borderId="40" xfId="0" applyFont="1" applyFill="1" applyBorder="1" applyAlignment="1">
      <alignment horizontal="left" vertical="justify"/>
    </xf>
    <xf numFmtId="169" fontId="3" fillId="0" borderId="40" xfId="0" applyNumberFormat="1" applyFont="1" applyFill="1" applyBorder="1" applyAlignment="1">
      <alignment horizontal="left" vertical="justify"/>
    </xf>
    <xf numFmtId="0" fontId="3" fillId="0" borderId="27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9" fontId="2" fillId="0" borderId="5" xfId="0" applyNumberFormat="1" applyFont="1" applyBorder="1" applyAlignment="1">
      <alignment/>
    </xf>
    <xf numFmtId="169" fontId="2" fillId="0" borderId="4" xfId="0" applyNumberFormat="1" applyFont="1" applyFill="1" applyBorder="1" applyAlignment="1">
      <alignment/>
    </xf>
    <xf numFmtId="0" fontId="2" fillId="0" borderId="3" xfId="0" applyFont="1" applyBorder="1" applyAlignment="1">
      <alignment horizontal="center" vertical="justify"/>
    </xf>
    <xf numFmtId="169" fontId="4" fillId="4" borderId="21" xfId="0" applyNumberFormat="1" applyFont="1" applyFill="1" applyBorder="1" applyAlignment="1">
      <alignment horizontal="right"/>
    </xf>
    <xf numFmtId="169" fontId="4" fillId="4" borderId="23" xfId="15" applyNumberFormat="1" applyFont="1" applyFill="1" applyBorder="1" applyAlignment="1">
      <alignment horizontal="right"/>
    </xf>
    <xf numFmtId="169" fontId="4" fillId="4" borderId="29" xfId="0" applyNumberFormat="1" applyFont="1" applyFill="1" applyBorder="1" applyAlignment="1">
      <alignment horizontal="right"/>
    </xf>
    <xf numFmtId="169" fontId="2" fillId="0" borderId="0" xfId="15" applyNumberFormat="1" applyFont="1" applyFill="1" applyBorder="1" applyAlignment="1">
      <alignment horizontal="right" vertical="top"/>
    </xf>
    <xf numFmtId="169" fontId="4" fillId="3" borderId="28" xfId="0" applyNumberFormat="1" applyFont="1" applyFill="1" applyBorder="1" applyAlignment="1">
      <alignment horizontal="right"/>
    </xf>
    <xf numFmtId="169" fontId="2" fillId="0" borderId="41" xfId="0" applyNumberFormat="1" applyFont="1" applyBorder="1" applyAlignment="1">
      <alignment horizontal="right" vertical="top"/>
    </xf>
    <xf numFmtId="169" fontId="3" fillId="0" borderId="41" xfId="0" applyNumberFormat="1" applyFont="1" applyFill="1" applyBorder="1" applyAlignment="1">
      <alignment horizontal="right" vertical="top"/>
    </xf>
    <xf numFmtId="169" fontId="2" fillId="0" borderId="42" xfId="15" applyNumberFormat="1" applyFont="1" applyBorder="1" applyAlignment="1">
      <alignment horizontal="right"/>
    </xf>
    <xf numFmtId="169" fontId="2" fillId="0" borderId="43" xfId="0" applyNumberFormat="1" applyFont="1" applyBorder="1" applyAlignment="1">
      <alignment horizontal="right"/>
    </xf>
    <xf numFmtId="169" fontId="2" fillId="0" borderId="44" xfId="0" applyNumberFormat="1" applyFont="1" applyBorder="1" applyAlignment="1">
      <alignment horizontal="right"/>
    </xf>
    <xf numFmtId="169" fontId="2" fillId="0" borderId="42" xfId="0" applyNumberFormat="1" applyFont="1" applyBorder="1" applyAlignment="1">
      <alignment horizontal="right"/>
    </xf>
    <xf numFmtId="169" fontId="3" fillId="0" borderId="36" xfId="0" applyNumberFormat="1" applyFont="1" applyBorder="1" applyAlignment="1">
      <alignment horizontal="right" vertical="top"/>
    </xf>
    <xf numFmtId="169" fontId="2" fillId="0" borderId="36" xfId="0" applyNumberFormat="1" applyFont="1" applyBorder="1" applyAlignment="1">
      <alignment horizontal="right" vertical="top"/>
    </xf>
    <xf numFmtId="0" fontId="0" fillId="5" borderId="0" xfId="0" applyFill="1" applyBorder="1" applyAlignment="1">
      <alignment/>
    </xf>
    <xf numFmtId="0" fontId="3" fillId="0" borderId="2" xfId="0" applyFont="1" applyBorder="1" applyAlignment="1">
      <alignment horizontal="center" vertical="justify"/>
    </xf>
    <xf numFmtId="0" fontId="3" fillId="0" borderId="14" xfId="0" applyFont="1" applyBorder="1" applyAlignment="1">
      <alignment vertical="justify"/>
    </xf>
    <xf numFmtId="0" fontId="3" fillId="0" borderId="4" xfId="0" applyFont="1" applyBorder="1" applyAlignment="1">
      <alignment horizontal="center" vertical="justify"/>
    </xf>
    <xf numFmtId="169" fontId="3" fillId="0" borderId="17" xfId="0" applyNumberFormat="1" applyFont="1" applyFill="1" applyBorder="1" applyAlignment="1">
      <alignment horizontal="center"/>
    </xf>
    <xf numFmtId="169" fontId="3" fillId="0" borderId="4" xfId="0" applyNumberFormat="1" applyFont="1" applyFill="1" applyBorder="1" applyAlignment="1">
      <alignment/>
    </xf>
    <xf numFmtId="169" fontId="3" fillId="0" borderId="45" xfId="15" applyNumberFormat="1" applyFont="1" applyBorder="1" applyAlignment="1">
      <alignment horizontal="right" vertical="top"/>
    </xf>
    <xf numFmtId="169" fontId="2" fillId="0" borderId="20" xfId="15" applyNumberFormat="1" applyFont="1" applyBorder="1" applyAlignment="1">
      <alignment horizontal="right" vertical="top"/>
    </xf>
    <xf numFmtId="169" fontId="4" fillId="5" borderId="42" xfId="15" applyNumberFormat="1" applyFont="1" applyFill="1" applyBorder="1" applyAlignment="1">
      <alignment horizontal="right"/>
    </xf>
    <xf numFmtId="169" fontId="4" fillId="5" borderId="43" xfId="0" applyNumberFormat="1" applyFont="1" applyFill="1" applyBorder="1" applyAlignment="1">
      <alignment horizontal="right"/>
    </xf>
    <xf numFmtId="169" fontId="3" fillId="0" borderId="22" xfId="0" applyNumberFormat="1" applyFont="1" applyBorder="1" applyAlignment="1">
      <alignment horizontal="right" vertical="top"/>
    </xf>
    <xf numFmtId="169" fontId="2" fillId="0" borderId="4" xfId="0" applyNumberFormat="1" applyFont="1" applyBorder="1" applyAlignment="1">
      <alignment/>
    </xf>
    <xf numFmtId="169" fontId="2" fillId="0" borderId="46" xfId="0" applyNumberFormat="1" applyFont="1" applyBorder="1" applyAlignment="1">
      <alignment horizontal="right" vertical="top"/>
    </xf>
    <xf numFmtId="169" fontId="3" fillId="0" borderId="24" xfId="0" applyNumberFormat="1" applyFont="1" applyBorder="1" applyAlignment="1">
      <alignment horizontal="right" vertical="top"/>
    </xf>
    <xf numFmtId="0" fontId="3" fillId="0" borderId="40" xfId="0" applyFont="1" applyFill="1" applyBorder="1" applyAlignment="1">
      <alignment horizontal="center" vertical="justify"/>
    </xf>
    <xf numFmtId="169" fontId="2" fillId="4" borderId="0" xfId="0" applyNumberFormat="1" applyFont="1" applyFill="1" applyBorder="1" applyAlignment="1">
      <alignment horizontal="right"/>
    </xf>
    <xf numFmtId="169" fontId="4" fillId="5" borderId="47" xfId="0" applyNumberFormat="1" applyFont="1" applyFill="1" applyBorder="1" applyAlignment="1">
      <alignment horizontal="right"/>
    </xf>
    <xf numFmtId="169" fontId="4" fillId="5" borderId="6" xfId="0" applyNumberFormat="1" applyFont="1" applyFill="1" applyBorder="1" applyAlignment="1">
      <alignment horizontal="right"/>
    </xf>
    <xf numFmtId="169" fontId="4" fillId="5" borderId="42" xfId="0" applyNumberFormat="1" applyFont="1" applyFill="1" applyBorder="1" applyAlignment="1">
      <alignment horizontal="right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center" vertical="justify"/>
    </xf>
    <xf numFmtId="169" fontId="2" fillId="0" borderId="48" xfId="0" applyNumberFormat="1" applyFont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2" fillId="0" borderId="41" xfId="0" applyNumberFormat="1" applyFont="1" applyFill="1" applyBorder="1" applyAlignment="1">
      <alignment horizontal="right" vertical="top"/>
    </xf>
    <xf numFmtId="169" fontId="4" fillId="5" borderId="21" xfId="0" applyNumberFormat="1" applyFont="1" applyFill="1" applyBorder="1" applyAlignment="1">
      <alignment horizontal="right"/>
    </xf>
    <xf numFmtId="169" fontId="2" fillId="0" borderId="39" xfId="0" applyNumberFormat="1" applyFont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169" fontId="4" fillId="0" borderId="39" xfId="0" applyNumberFormat="1" applyFont="1" applyBorder="1" applyAlignment="1">
      <alignment horizontal="center"/>
    </xf>
    <xf numFmtId="169" fontId="4" fillId="3" borderId="27" xfId="0" applyNumberFormat="1" applyFont="1" applyFill="1" applyBorder="1" applyAlignment="1">
      <alignment horizontal="right"/>
    </xf>
    <xf numFmtId="169" fontId="4" fillId="3" borderId="26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center" vertical="justify"/>
    </xf>
    <xf numFmtId="0" fontId="4" fillId="0" borderId="38" xfId="0" applyFont="1" applyFill="1" applyBorder="1" applyAlignment="1">
      <alignment/>
    </xf>
    <xf numFmtId="0" fontId="4" fillId="4" borderId="25" xfId="0" applyFont="1" applyFill="1" applyBorder="1" applyAlignment="1">
      <alignment vertical="justify"/>
    </xf>
    <xf numFmtId="169" fontId="8" fillId="4" borderId="37" xfId="15" applyNumberFormat="1" applyFont="1" applyFill="1" applyBorder="1" applyAlignment="1">
      <alignment horizontal="right"/>
    </xf>
    <xf numFmtId="169" fontId="8" fillId="4" borderId="37" xfId="0" applyNumberFormat="1" applyFont="1" applyFill="1" applyBorder="1" applyAlignment="1">
      <alignment horizontal="right"/>
    </xf>
    <xf numFmtId="169" fontId="8" fillId="4" borderId="24" xfId="0" applyNumberFormat="1" applyFont="1" applyFill="1" applyBorder="1" applyAlignment="1">
      <alignment horizontal="right"/>
    </xf>
    <xf numFmtId="0" fontId="4" fillId="3" borderId="25" xfId="0" applyFont="1" applyFill="1" applyBorder="1" applyAlignment="1">
      <alignment vertical="justify"/>
    </xf>
    <xf numFmtId="169" fontId="8" fillId="3" borderId="37" xfId="15" applyNumberFormat="1" applyFont="1" applyFill="1" applyBorder="1" applyAlignment="1">
      <alignment horizontal="right"/>
    </xf>
    <xf numFmtId="169" fontId="8" fillId="3" borderId="37" xfId="0" applyNumberFormat="1" applyFont="1" applyFill="1" applyBorder="1" applyAlignment="1">
      <alignment horizontal="right"/>
    </xf>
    <xf numFmtId="169" fontId="8" fillId="3" borderId="24" xfId="0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/>
    </xf>
    <xf numFmtId="169" fontId="8" fillId="5" borderId="39" xfId="15" applyNumberFormat="1" applyFont="1" applyFill="1" applyBorder="1" applyAlignment="1">
      <alignment horizontal="right"/>
    </xf>
    <xf numFmtId="169" fontId="8" fillId="5" borderId="39" xfId="0" applyNumberFormat="1" applyFont="1" applyFill="1" applyBorder="1" applyAlignment="1">
      <alignment horizontal="right"/>
    </xf>
    <xf numFmtId="169" fontId="8" fillId="5" borderId="49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 vertical="top"/>
    </xf>
    <xf numFmtId="169" fontId="3" fillId="0" borderId="21" xfId="0" applyNumberFormat="1" applyFont="1" applyFill="1" applyBorder="1" applyAlignment="1">
      <alignment horizontal="right" vertical="top"/>
    </xf>
    <xf numFmtId="169" fontId="3" fillId="0" borderId="50" xfId="0" applyNumberFormat="1" applyFont="1" applyFill="1" applyBorder="1" applyAlignment="1">
      <alignment horizontal="right" vertical="top"/>
    </xf>
    <xf numFmtId="169" fontId="3" fillId="0" borderId="9" xfId="15" applyNumberFormat="1" applyFont="1" applyFill="1" applyBorder="1" applyAlignment="1">
      <alignment horizontal="right" vertical="top"/>
    </xf>
    <xf numFmtId="169" fontId="3" fillId="0" borderId="15" xfId="0" applyNumberFormat="1" applyFont="1" applyFill="1" applyBorder="1" applyAlignment="1">
      <alignment horizontal="right" vertical="top"/>
    </xf>
    <xf numFmtId="169" fontId="3" fillId="0" borderId="14" xfId="0" applyNumberFormat="1" applyFont="1" applyFill="1" applyBorder="1" applyAlignment="1">
      <alignment horizontal="right" vertical="top"/>
    </xf>
    <xf numFmtId="169" fontId="3" fillId="0" borderId="13" xfId="15" applyNumberFormat="1" applyFont="1" applyFill="1" applyBorder="1" applyAlignment="1">
      <alignment horizontal="right" vertical="top"/>
    </xf>
    <xf numFmtId="169" fontId="3" fillId="0" borderId="7" xfId="0" applyNumberFormat="1" applyFont="1" applyFill="1" applyBorder="1" applyAlignment="1">
      <alignment horizontal="right" vertical="top"/>
    </xf>
    <xf numFmtId="169" fontId="3" fillId="0" borderId="10" xfId="0" applyNumberFormat="1" applyFont="1" applyFill="1" applyBorder="1" applyAlignment="1">
      <alignment horizontal="right" vertical="top"/>
    </xf>
    <xf numFmtId="169" fontId="3" fillId="0" borderId="0" xfId="0" applyNumberFormat="1" applyFont="1" applyFill="1" applyBorder="1" applyAlignment="1">
      <alignment horizontal="right" vertical="top"/>
    </xf>
    <xf numFmtId="169" fontId="3" fillId="0" borderId="10" xfId="0" applyNumberFormat="1" applyFont="1" applyBorder="1" applyAlignment="1">
      <alignment horizontal="right" vertical="top"/>
    </xf>
    <xf numFmtId="169" fontId="3" fillId="0" borderId="9" xfId="15" applyNumberFormat="1" applyFont="1" applyBorder="1" applyAlignment="1">
      <alignment horizontal="right" vertical="justify"/>
    </xf>
    <xf numFmtId="169" fontId="3" fillId="0" borderId="10" xfId="0" applyNumberFormat="1" applyFont="1" applyBorder="1" applyAlignment="1">
      <alignment horizontal="right" vertical="justify"/>
    </xf>
    <xf numFmtId="169" fontId="3" fillId="0" borderId="9" xfId="0" applyNumberFormat="1" applyFont="1" applyBorder="1" applyAlignment="1">
      <alignment horizontal="right" vertical="justify"/>
    </xf>
    <xf numFmtId="0" fontId="0" fillId="0" borderId="0" xfId="0" applyFont="1" applyFill="1" applyBorder="1" applyAlignment="1">
      <alignment vertical="justify"/>
    </xf>
    <xf numFmtId="169" fontId="3" fillId="0" borderId="50" xfId="15" applyNumberFormat="1" applyFont="1" applyFill="1" applyBorder="1" applyAlignment="1">
      <alignment horizontal="right" vertical="top"/>
    </xf>
    <xf numFmtId="169" fontId="3" fillId="0" borderId="12" xfId="0" applyNumberFormat="1" applyFont="1" applyFill="1" applyBorder="1" applyAlignment="1">
      <alignment horizontal="right" vertical="top"/>
    </xf>
    <xf numFmtId="169" fontId="3" fillId="0" borderId="22" xfId="0" applyNumberFormat="1" applyFont="1" applyFill="1" applyBorder="1" applyAlignment="1">
      <alignment horizontal="right" vertical="top"/>
    </xf>
    <xf numFmtId="169" fontId="3" fillId="0" borderId="13" xfId="0" applyNumberFormat="1" applyFont="1" applyFill="1" applyBorder="1" applyAlignment="1">
      <alignment horizontal="right" vertical="top"/>
    </xf>
    <xf numFmtId="169" fontId="3" fillId="0" borderId="9" xfId="15" applyNumberFormat="1" applyFont="1" applyFill="1" applyBorder="1" applyAlignment="1">
      <alignment horizontal="right"/>
    </xf>
    <xf numFmtId="169" fontId="3" fillId="0" borderId="15" xfId="0" applyNumberFormat="1" applyFont="1" applyFill="1" applyBorder="1" applyAlignment="1">
      <alignment horizontal="right"/>
    </xf>
    <xf numFmtId="169" fontId="3" fillId="0" borderId="36" xfId="0" applyNumberFormat="1" applyFont="1" applyFill="1" applyBorder="1" applyAlignment="1">
      <alignment horizontal="right"/>
    </xf>
    <xf numFmtId="169" fontId="3" fillId="0" borderId="9" xfId="0" applyNumberFormat="1" applyFont="1" applyFill="1" applyBorder="1" applyAlignment="1">
      <alignment horizontal="right"/>
    </xf>
    <xf numFmtId="169" fontId="3" fillId="0" borderId="21" xfId="0" applyNumberFormat="1" applyFont="1" applyFill="1" applyBorder="1" applyAlignment="1">
      <alignment horizontal="right"/>
    </xf>
    <xf numFmtId="169" fontId="3" fillId="0" borderId="8" xfId="15" applyNumberFormat="1" applyFont="1" applyBorder="1" applyAlignment="1">
      <alignment horizontal="right" vertical="top"/>
    </xf>
    <xf numFmtId="169" fontId="3" fillId="0" borderId="17" xfId="0" applyNumberFormat="1" applyFont="1" applyBorder="1" applyAlignment="1">
      <alignment horizontal="right" vertical="top"/>
    </xf>
    <xf numFmtId="169" fontId="3" fillId="0" borderId="51" xfId="0" applyNumberFormat="1" applyFont="1" applyBorder="1" applyAlignment="1">
      <alignment horizontal="right" vertical="top"/>
    </xf>
    <xf numFmtId="169" fontId="3" fillId="0" borderId="8" xfId="0" applyNumberFormat="1" applyFont="1" applyBorder="1" applyAlignment="1">
      <alignment horizontal="right" vertical="top"/>
    </xf>
    <xf numFmtId="169" fontId="3" fillId="0" borderId="50" xfId="0" applyNumberFormat="1" applyFont="1" applyBorder="1" applyAlignment="1">
      <alignment horizontal="right" vertical="top"/>
    </xf>
    <xf numFmtId="169" fontId="3" fillId="0" borderId="20" xfId="0" applyNumberFormat="1" applyFont="1" applyBorder="1" applyAlignment="1">
      <alignment horizontal="right" vertical="top"/>
    </xf>
    <xf numFmtId="169" fontId="3" fillId="0" borderId="41" xfId="0" applyNumberFormat="1" applyFont="1" applyBorder="1" applyAlignment="1">
      <alignment horizontal="right" vertical="top"/>
    </xf>
    <xf numFmtId="169" fontId="0" fillId="0" borderId="9" xfId="0" applyNumberFormat="1" applyFont="1" applyBorder="1" applyAlignment="1">
      <alignment horizontal="right" vertical="top"/>
    </xf>
    <xf numFmtId="169" fontId="3" fillId="0" borderId="13" xfId="0" applyNumberFormat="1" applyFont="1" applyFill="1" applyBorder="1" applyAlignment="1">
      <alignment horizontal="right"/>
    </xf>
    <xf numFmtId="169" fontId="3" fillId="0" borderId="22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169" fontId="3" fillId="0" borderId="41" xfId="0" applyNumberFormat="1" applyFont="1" applyFill="1" applyBorder="1" applyAlignment="1">
      <alignment horizontal="right"/>
    </xf>
    <xf numFmtId="0" fontId="3" fillId="0" borderId="37" xfId="0" applyFont="1" applyFill="1" applyBorder="1" applyAlignment="1">
      <alignment horizontal="left" vertical="justify"/>
    </xf>
    <xf numFmtId="169" fontId="2" fillId="0" borderId="17" xfId="0" applyNumberFormat="1" applyFont="1" applyFill="1" applyBorder="1" applyAlignment="1">
      <alignment horizontal="right" vertical="top"/>
    </xf>
    <xf numFmtId="169" fontId="3" fillId="0" borderId="24" xfId="0" applyNumberFormat="1" applyFont="1" applyFill="1" applyBorder="1" applyAlignment="1">
      <alignment horizontal="right" vertical="top"/>
    </xf>
    <xf numFmtId="169" fontId="3" fillId="0" borderId="7" xfId="0" applyNumberFormat="1" applyFont="1" applyFill="1" applyBorder="1" applyAlignment="1">
      <alignment horizontal="right"/>
    </xf>
    <xf numFmtId="169" fontId="2" fillId="0" borderId="15" xfId="0" applyNumberFormat="1" applyFont="1" applyFill="1" applyBorder="1" applyAlignment="1">
      <alignment horizontal="right" vertical="top"/>
    </xf>
    <xf numFmtId="0" fontId="3" fillId="0" borderId="38" xfId="0" applyFont="1" applyFill="1" applyBorder="1" applyAlignment="1">
      <alignment horizontal="left"/>
    </xf>
    <xf numFmtId="169" fontId="3" fillId="0" borderId="20" xfId="0" applyNumberFormat="1" applyFont="1" applyFill="1" applyBorder="1" applyAlignment="1">
      <alignment horizontal="right" vertical="top"/>
    </xf>
    <xf numFmtId="0" fontId="3" fillId="0" borderId="25" xfId="0" applyFont="1" applyBorder="1" applyAlignment="1">
      <alignment horizontal="center" vertical="justify"/>
    </xf>
    <xf numFmtId="0" fontId="3" fillId="0" borderId="25" xfId="0" applyFont="1" applyFill="1" applyBorder="1" applyAlignment="1">
      <alignment horizontal="center" vertical="justify"/>
    </xf>
    <xf numFmtId="0" fontId="2" fillId="0" borderId="25" xfId="0" applyFont="1" applyBorder="1" applyAlignment="1">
      <alignment horizontal="left" vertical="justify"/>
    </xf>
    <xf numFmtId="0" fontId="2" fillId="0" borderId="0" xfId="0" applyFont="1" applyBorder="1" applyAlignment="1">
      <alignment horizontal="left" vertical="justify"/>
    </xf>
    <xf numFmtId="0" fontId="3" fillId="0" borderId="24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left"/>
    </xf>
    <xf numFmtId="0" fontId="4" fillId="5" borderId="30" xfId="0" applyFont="1" applyFill="1" applyBorder="1" applyAlignment="1">
      <alignment/>
    </xf>
    <xf numFmtId="0" fontId="3" fillId="0" borderId="40" xfId="0" applyFont="1" applyBorder="1" applyAlignment="1">
      <alignment horizontal="center" vertical="justify"/>
    </xf>
    <xf numFmtId="0" fontId="3" fillId="0" borderId="38" xfId="0" applyFont="1" applyBorder="1" applyAlignment="1">
      <alignment horizontal="center" vertical="justify"/>
    </xf>
    <xf numFmtId="0" fontId="4" fillId="4" borderId="3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24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left"/>
    </xf>
    <xf numFmtId="169" fontId="3" fillId="5" borderId="21" xfId="0" applyNumberFormat="1" applyFont="1" applyFill="1" applyBorder="1" applyAlignment="1">
      <alignment horizontal="right" vertical="top"/>
    </xf>
    <xf numFmtId="169" fontId="2" fillId="5" borderId="7" xfId="0" applyNumberFormat="1" applyFont="1" applyFill="1" applyBorder="1" applyAlignment="1">
      <alignment horizontal="right" vertical="top"/>
    </xf>
    <xf numFmtId="169" fontId="3" fillId="5" borderId="13" xfId="15" applyNumberFormat="1" applyFont="1" applyFill="1" applyBorder="1" applyAlignment="1">
      <alignment horizontal="right" vertical="top"/>
    </xf>
    <xf numFmtId="169" fontId="3" fillId="5" borderId="7" xfId="0" applyNumberFormat="1" applyFont="1" applyFill="1" applyBorder="1" applyAlignment="1">
      <alignment horizontal="right" vertical="top"/>
    </xf>
    <xf numFmtId="169" fontId="2" fillId="0" borderId="22" xfId="0" applyNumberFormat="1" applyFont="1" applyBorder="1" applyAlignment="1">
      <alignment horizontal="right" vertical="top"/>
    </xf>
    <xf numFmtId="169" fontId="3" fillId="3" borderId="13" xfId="15" applyNumberFormat="1" applyFont="1" applyFill="1" applyBorder="1" applyAlignment="1">
      <alignment horizontal="right" vertical="top"/>
    </xf>
    <xf numFmtId="169" fontId="3" fillId="3" borderId="7" xfId="0" applyNumberFormat="1" applyFont="1" applyFill="1" applyBorder="1" applyAlignment="1">
      <alignment horizontal="right" vertical="top"/>
    </xf>
    <xf numFmtId="169" fontId="2" fillId="3" borderId="22" xfId="0" applyNumberFormat="1" applyFont="1" applyFill="1" applyBorder="1" applyAlignment="1">
      <alignment horizontal="right" vertical="top"/>
    </xf>
    <xf numFmtId="169" fontId="3" fillId="3" borderId="0" xfId="0" applyNumberFormat="1" applyFont="1" applyFill="1" applyBorder="1" applyAlignment="1">
      <alignment horizontal="right" vertical="top"/>
    </xf>
    <xf numFmtId="169" fontId="3" fillId="3" borderId="13" xfId="0" applyNumberFormat="1" applyFont="1" applyFill="1" applyBorder="1" applyAlignment="1">
      <alignment horizontal="right" vertical="top"/>
    </xf>
    <xf numFmtId="0" fontId="3" fillId="6" borderId="25" xfId="0" applyFont="1" applyFill="1" applyBorder="1" applyAlignment="1">
      <alignment horizontal="center" vertical="justify"/>
    </xf>
    <xf numFmtId="169" fontId="3" fillId="4" borderId="13" xfId="15" applyNumberFormat="1" applyFont="1" applyFill="1" applyBorder="1" applyAlignment="1">
      <alignment horizontal="right" vertical="top"/>
    </xf>
    <xf numFmtId="169" fontId="3" fillId="4" borderId="7" xfId="0" applyNumberFormat="1" applyFont="1" applyFill="1" applyBorder="1" applyAlignment="1">
      <alignment horizontal="right" vertical="top"/>
    </xf>
    <xf numFmtId="169" fontId="2" fillId="4" borderId="22" xfId="0" applyNumberFormat="1" applyFont="1" applyFill="1" applyBorder="1" applyAlignment="1">
      <alignment horizontal="right" vertical="top"/>
    </xf>
    <xf numFmtId="169" fontId="3" fillId="4" borderId="13" xfId="0" applyNumberFormat="1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left" vertical="justify"/>
    </xf>
    <xf numFmtId="0" fontId="4" fillId="3" borderId="0" xfId="0" applyFont="1" applyFill="1" applyBorder="1" applyAlignment="1">
      <alignment horizontal="left" vertical="justify"/>
    </xf>
    <xf numFmtId="0" fontId="3" fillId="0" borderId="34" xfId="0" applyFont="1" applyBorder="1" applyAlignment="1">
      <alignment horizontal="center" vertical="justify"/>
    </xf>
    <xf numFmtId="0" fontId="3" fillId="0" borderId="30" xfId="0" applyFont="1" applyBorder="1" applyAlignment="1">
      <alignment horizontal="center" vertical="justify"/>
    </xf>
    <xf numFmtId="0" fontId="2" fillId="0" borderId="34" xfId="0" applyFont="1" applyBorder="1" applyAlignment="1">
      <alignment horizontal="left" vertical="justify"/>
    </xf>
    <xf numFmtId="0" fontId="2" fillId="0" borderId="11" xfId="0" applyFont="1" applyBorder="1" applyAlignment="1">
      <alignment horizontal="left" vertical="justify"/>
    </xf>
    <xf numFmtId="0" fontId="2" fillId="0" borderId="34" xfId="0" applyFont="1" applyFill="1" applyBorder="1" applyAlignment="1">
      <alignment horizontal="left" vertical="justify"/>
    </xf>
    <xf numFmtId="0" fontId="2" fillId="0" borderId="11" xfId="0" applyFont="1" applyFill="1" applyBorder="1" applyAlignment="1">
      <alignment horizontal="left" vertical="justify"/>
    </xf>
    <xf numFmtId="0" fontId="2" fillId="0" borderId="14" xfId="0" applyFont="1" applyFill="1" applyBorder="1" applyAlignment="1">
      <alignment horizontal="left" vertical="justify"/>
    </xf>
    <xf numFmtId="0" fontId="3" fillId="0" borderId="40" xfId="0" applyFont="1" applyFill="1" applyBorder="1" applyAlignment="1">
      <alignment horizontal="center"/>
    </xf>
    <xf numFmtId="0" fontId="4" fillId="5" borderId="26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justify"/>
    </xf>
    <xf numFmtId="0" fontId="4" fillId="3" borderId="25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4" borderId="25" xfId="0" applyFont="1" applyFill="1" applyBorder="1" applyAlignment="1">
      <alignment horizontal="left" vertical="justify"/>
    </xf>
    <xf numFmtId="0" fontId="4" fillId="4" borderId="0" xfId="0" applyFont="1" applyFill="1" applyBorder="1" applyAlignment="1">
      <alignment horizontal="left" vertical="justify"/>
    </xf>
    <xf numFmtId="0" fontId="4" fillId="4" borderId="24" xfId="0" applyFont="1" applyFill="1" applyBorder="1" applyAlignment="1">
      <alignment horizontal="left" vertical="justify"/>
    </xf>
    <xf numFmtId="0" fontId="3" fillId="0" borderId="37" xfId="0" applyFont="1" applyBorder="1" applyAlignment="1">
      <alignment horizontal="center" vertical="justify"/>
    </xf>
    <xf numFmtId="0" fontId="4" fillId="3" borderId="26" xfId="0" applyFont="1" applyFill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38" xfId="0" applyFont="1" applyFill="1" applyBorder="1" applyAlignment="1">
      <alignment horizontal="left" vertical="justify"/>
    </xf>
    <xf numFmtId="0" fontId="2" fillId="0" borderId="14" xfId="0" applyFont="1" applyBorder="1" applyAlignment="1">
      <alignment horizontal="left" vertical="justify"/>
    </xf>
    <xf numFmtId="0" fontId="2" fillId="0" borderId="0" xfId="0" applyFont="1" applyFill="1" applyBorder="1" applyAlignment="1">
      <alignment horizontal="left" vertical="justify"/>
    </xf>
    <xf numFmtId="0" fontId="3" fillId="0" borderId="37" xfId="0" applyFont="1" applyFill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2" fillId="0" borderId="48" xfId="0" applyFont="1" applyBorder="1" applyAlignment="1">
      <alignment horizontal="center" vertical="justify"/>
    </xf>
    <xf numFmtId="0" fontId="2" fillId="0" borderId="49" xfId="0" applyFont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169" fontId="2" fillId="2" borderId="48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49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center" vertical="justify"/>
    </xf>
    <xf numFmtId="0" fontId="4" fillId="4" borderId="26" xfId="0" applyFont="1" applyFill="1" applyBorder="1" applyAlignment="1">
      <alignment horizontal="left" vertical="justify"/>
    </xf>
    <xf numFmtId="0" fontId="4" fillId="5" borderId="25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4" fillId="5" borderId="2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50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3" fillId="0" borderId="40" xfId="0" applyFont="1" applyBorder="1" applyAlignment="1">
      <alignment horizontal="center"/>
    </xf>
    <xf numFmtId="0" fontId="4" fillId="3" borderId="26" xfId="0" applyFont="1" applyFill="1" applyBorder="1" applyAlignment="1">
      <alignment horizontal="left" vertical="justify"/>
    </xf>
    <xf numFmtId="0" fontId="4" fillId="5" borderId="30" xfId="0" applyFont="1" applyFill="1" applyBorder="1" applyAlignment="1">
      <alignment horizontal="left"/>
    </xf>
    <xf numFmtId="0" fontId="4" fillId="5" borderId="26" xfId="0" applyFont="1" applyFill="1" applyBorder="1" applyAlignment="1">
      <alignment horizontal="left"/>
    </xf>
    <xf numFmtId="0" fontId="4" fillId="5" borderId="27" xfId="0" applyFont="1" applyFill="1" applyBorder="1" applyAlignment="1">
      <alignment horizontal="left"/>
    </xf>
    <xf numFmtId="0" fontId="2" fillId="0" borderId="3" xfId="0" applyFont="1" applyBorder="1" applyAlignment="1">
      <alignment horizontal="left" vertical="justify"/>
    </xf>
    <xf numFmtId="0" fontId="2" fillId="0" borderId="17" xfId="0" applyFont="1" applyBorder="1" applyAlignment="1">
      <alignment horizontal="left" vertical="justify"/>
    </xf>
    <xf numFmtId="0" fontId="4" fillId="3" borderId="30" xfId="0" applyFont="1" applyFill="1" applyBorder="1" applyAlignment="1">
      <alignment/>
    </xf>
    <xf numFmtId="0" fontId="4" fillId="3" borderId="27" xfId="0" applyFont="1" applyFill="1" applyBorder="1" applyAlignment="1">
      <alignment/>
    </xf>
    <xf numFmtId="0" fontId="2" fillId="0" borderId="34" xfId="0" applyFont="1" applyFill="1" applyBorder="1" applyAlignment="1">
      <alignment horizontal="left" vertical="justify"/>
    </xf>
    <xf numFmtId="0" fontId="2" fillId="0" borderId="14" xfId="0" applyFont="1" applyFill="1" applyBorder="1" applyAlignment="1">
      <alignment horizontal="left" vertical="justify"/>
    </xf>
    <xf numFmtId="0" fontId="2" fillId="2" borderId="48" xfId="0" applyFont="1" applyFill="1" applyBorder="1" applyAlignment="1">
      <alignment horizontal="left"/>
    </xf>
    <xf numFmtId="0" fontId="2" fillId="0" borderId="16" xfId="0" applyFont="1" applyBorder="1" applyAlignment="1">
      <alignment horizontal="center" vertical="justify"/>
    </xf>
    <xf numFmtId="0" fontId="2" fillId="0" borderId="39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left" vertical="justify"/>
    </xf>
    <xf numFmtId="0" fontId="4" fillId="3" borderId="30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0" xfId="0" applyFont="1" applyFill="1" applyBorder="1" applyAlignment="1">
      <alignment horizontal="left" vertical="justify"/>
    </xf>
    <xf numFmtId="0" fontId="2" fillId="0" borderId="5" xfId="0" applyFont="1" applyBorder="1" applyAlignment="1">
      <alignment horizontal="left"/>
    </xf>
    <xf numFmtId="0" fontId="4" fillId="4" borderId="27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 vertical="justify"/>
    </xf>
    <xf numFmtId="169" fontId="3" fillId="0" borderId="14" xfId="0" applyNumberFormat="1" applyFont="1" applyFill="1" applyBorder="1" applyAlignment="1">
      <alignment horizontal="center"/>
    </xf>
    <xf numFmtId="169" fontId="2" fillId="0" borderId="50" xfId="0" applyNumberFormat="1" applyFont="1" applyBorder="1" applyAlignment="1">
      <alignment horizontal="right" vertical="top"/>
    </xf>
    <xf numFmtId="169" fontId="2" fillId="0" borderId="5" xfId="0" applyNumberFormat="1" applyFont="1" applyBorder="1" applyAlignment="1">
      <alignment horizontal="left"/>
    </xf>
    <xf numFmtId="169" fontId="3" fillId="0" borderId="17" xfId="0" applyNumberFormat="1" applyFont="1" applyBorder="1" applyAlignment="1">
      <alignment horizontal="center"/>
    </xf>
    <xf numFmtId="169" fontId="3" fillId="0" borderId="24" xfId="0" applyNumberFormat="1" applyFont="1" applyBorder="1" applyAlignment="1">
      <alignment horizontal="center"/>
    </xf>
    <xf numFmtId="169" fontId="3" fillId="0" borderId="49" xfId="0" applyNumberFormat="1" applyFont="1" applyBorder="1" applyAlignment="1">
      <alignment horizontal="center"/>
    </xf>
    <xf numFmtId="0" fontId="4" fillId="4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5" borderId="6" xfId="0" applyFont="1" applyFill="1" applyBorder="1" applyAlignment="1">
      <alignment/>
    </xf>
    <xf numFmtId="169" fontId="3" fillId="0" borderId="37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/>
    </xf>
    <xf numFmtId="0" fontId="3" fillId="0" borderId="24" xfId="0" applyFont="1" applyBorder="1" applyAlignment="1">
      <alignment horizontal="left" vertical="justify"/>
    </xf>
    <xf numFmtId="0" fontId="3" fillId="0" borderId="27" xfId="0" applyFont="1" applyBorder="1" applyAlignment="1">
      <alignment horizontal="left" vertical="justify"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169" fontId="2" fillId="2" borderId="2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vertical="justify"/>
    </xf>
    <xf numFmtId="0" fontId="2" fillId="0" borderId="25" xfId="0" applyFont="1" applyFill="1" applyBorder="1" applyAlignment="1">
      <alignment horizontal="left" vertical="justify"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38" xfId="0" applyFont="1" applyFill="1" applyBorder="1" applyAlignment="1">
      <alignment horizontal="center"/>
    </xf>
    <xf numFmtId="169" fontId="4" fillId="4" borderId="22" xfId="15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left" vertical="justify"/>
    </xf>
    <xf numFmtId="169" fontId="3" fillId="3" borderId="22" xfId="0" applyNumberFormat="1" applyFont="1" applyFill="1" applyBorder="1" applyAlignment="1">
      <alignment horizontal="right" vertical="top"/>
    </xf>
    <xf numFmtId="169" fontId="3" fillId="3" borderId="21" xfId="0" applyNumberFormat="1" applyFont="1" applyFill="1" applyBorder="1" applyAlignment="1">
      <alignment horizontal="right" vertical="top"/>
    </xf>
    <xf numFmtId="169" fontId="2" fillId="3" borderId="7" xfId="0" applyNumberFormat="1" applyFont="1" applyFill="1" applyBorder="1" applyAlignment="1">
      <alignment horizontal="right" vertical="top"/>
    </xf>
    <xf numFmtId="169" fontId="4" fillId="5" borderId="22" xfId="0" applyNumberFormat="1" applyFont="1" applyFill="1" applyBorder="1" applyAlignment="1">
      <alignment horizontal="right" vertical="top"/>
    </xf>
    <xf numFmtId="0" fontId="4" fillId="5" borderId="0" xfId="0" applyFont="1" applyFill="1" applyBorder="1" applyAlignment="1">
      <alignment horizontal="left" vertical="justify"/>
    </xf>
    <xf numFmtId="0" fontId="4" fillId="4" borderId="25" xfId="0" applyFont="1" applyFill="1" applyBorder="1" applyAlignment="1">
      <alignment horizontal="left" vertical="justify"/>
    </xf>
    <xf numFmtId="0" fontId="4" fillId="3" borderId="25" xfId="0" applyFont="1" applyFill="1" applyBorder="1" applyAlignment="1">
      <alignment horizontal="left" vertical="justify"/>
    </xf>
    <xf numFmtId="0" fontId="4" fillId="5" borderId="38" xfId="0" applyFont="1" applyFill="1" applyBorder="1" applyAlignment="1">
      <alignment/>
    </xf>
    <xf numFmtId="0" fontId="2" fillId="0" borderId="37" xfId="0" applyFont="1" applyBorder="1" applyAlignment="1">
      <alignment horizontal="left" vertical="justify"/>
    </xf>
    <xf numFmtId="0" fontId="4" fillId="4" borderId="37" xfId="0" applyFont="1" applyFill="1" applyBorder="1" applyAlignment="1">
      <alignment horizontal="left"/>
    </xf>
    <xf numFmtId="0" fontId="2" fillId="0" borderId="40" xfId="0" applyFont="1" applyBorder="1" applyAlignment="1">
      <alignment horizontal="left" vertical="justify"/>
    </xf>
    <xf numFmtId="0" fontId="4" fillId="4" borderId="38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169" fontId="2" fillId="0" borderId="1" xfId="0" applyNumberFormat="1" applyFont="1" applyBorder="1" applyAlignment="1">
      <alignment horizontal="left"/>
    </xf>
    <xf numFmtId="169" fontId="2" fillId="0" borderId="16" xfId="0" applyNumberFormat="1" applyFont="1" applyBorder="1" applyAlignment="1">
      <alignment horizontal="right" vertical="top"/>
    </xf>
    <xf numFmtId="0" fontId="4" fillId="4" borderId="37" xfId="0" applyFont="1" applyFill="1" applyBorder="1" applyAlignment="1">
      <alignment/>
    </xf>
    <xf numFmtId="0" fontId="4" fillId="3" borderId="37" xfId="0" applyFont="1" applyFill="1" applyBorder="1" applyAlignment="1">
      <alignment/>
    </xf>
    <xf numFmtId="0" fontId="4" fillId="5" borderId="39" xfId="0" applyFont="1" applyFill="1" applyBorder="1" applyAlignment="1">
      <alignment/>
    </xf>
    <xf numFmtId="0" fontId="4" fillId="3" borderId="24" xfId="0" applyFont="1" applyFill="1" applyBorder="1" applyAlignment="1">
      <alignment horizontal="left" vertical="justify"/>
    </xf>
    <xf numFmtId="0" fontId="4" fillId="3" borderId="27" xfId="0" applyFont="1" applyFill="1" applyBorder="1" applyAlignment="1">
      <alignment horizontal="left" vertical="justify"/>
    </xf>
    <xf numFmtId="0" fontId="2" fillId="0" borderId="24" xfId="0" applyFont="1" applyFill="1" applyBorder="1" applyAlignment="1">
      <alignment horizontal="left" vertical="justify"/>
    </xf>
    <xf numFmtId="0" fontId="4" fillId="5" borderId="27" xfId="0" applyFont="1" applyFill="1" applyBorder="1" applyAlignment="1">
      <alignment/>
    </xf>
    <xf numFmtId="0" fontId="4" fillId="4" borderId="48" xfId="0" applyFont="1" applyFill="1" applyBorder="1" applyAlignment="1">
      <alignment horizontal="left"/>
    </xf>
    <xf numFmtId="0" fontId="4" fillId="4" borderId="49" xfId="0" applyFont="1" applyFill="1" applyBorder="1" applyAlignment="1">
      <alignment horizontal="left"/>
    </xf>
    <xf numFmtId="169" fontId="4" fillId="5" borderId="29" xfId="15" applyNumberFormat="1" applyFont="1" applyFill="1" applyBorder="1" applyAlignment="1">
      <alignment horizontal="right"/>
    </xf>
    <xf numFmtId="169" fontId="2" fillId="0" borderId="22" xfId="15" applyNumberFormat="1" applyFont="1" applyBorder="1" applyAlignment="1">
      <alignment horizontal="right" vertical="top"/>
    </xf>
    <xf numFmtId="169" fontId="4" fillId="3" borderId="29" xfId="15" applyNumberFormat="1" applyFont="1" applyFill="1" applyBorder="1" applyAlignment="1">
      <alignment horizontal="right"/>
    </xf>
    <xf numFmtId="169" fontId="2" fillId="0" borderId="36" xfId="15" applyNumberFormat="1" applyFont="1" applyFill="1" applyBorder="1" applyAlignment="1">
      <alignment horizontal="right" vertical="top"/>
    </xf>
    <xf numFmtId="0" fontId="3" fillId="0" borderId="52" xfId="15" applyNumberFormat="1" applyFont="1" applyBorder="1" applyAlignment="1">
      <alignment horizontal="center" vertical="justify"/>
    </xf>
    <xf numFmtId="169" fontId="2" fillId="0" borderId="46" xfId="15" applyNumberFormat="1" applyFont="1" applyFill="1" applyBorder="1" applyAlignment="1">
      <alignment horizontal="right" vertical="top"/>
    </xf>
    <xf numFmtId="169" fontId="4" fillId="5" borderId="26" xfId="15" applyNumberFormat="1" applyFont="1" applyFill="1" applyBorder="1" applyAlignment="1">
      <alignment horizontal="right"/>
    </xf>
    <xf numFmtId="169" fontId="2" fillId="0" borderId="22" xfId="15" applyNumberFormat="1" applyFont="1" applyFill="1" applyBorder="1" applyAlignment="1">
      <alignment horizontal="right" vertical="top"/>
    </xf>
    <xf numFmtId="169" fontId="2" fillId="0" borderId="11" xfId="15" applyNumberFormat="1" applyFont="1" applyFill="1" applyBorder="1" applyAlignment="1">
      <alignment horizontal="right" vertical="top"/>
    </xf>
    <xf numFmtId="169" fontId="4" fillId="4" borderId="0" xfId="15" applyNumberFormat="1" applyFont="1" applyFill="1" applyBorder="1" applyAlignment="1">
      <alignment horizontal="right"/>
    </xf>
    <xf numFmtId="169" fontId="2" fillId="0" borderId="36" xfId="15" applyNumberFormat="1" applyFont="1" applyFill="1" applyBorder="1" applyAlignment="1">
      <alignment horizontal="right"/>
    </xf>
    <xf numFmtId="169" fontId="4" fillId="4" borderId="29" xfId="15" applyNumberFormat="1" applyFont="1" applyFill="1" applyBorder="1" applyAlignment="1">
      <alignment horizontal="right"/>
    </xf>
    <xf numFmtId="169" fontId="2" fillId="3" borderId="22" xfId="15" applyNumberFormat="1" applyFont="1" applyFill="1" applyBorder="1" applyAlignment="1">
      <alignment horizontal="right" vertical="top"/>
    </xf>
    <xf numFmtId="169" fontId="2" fillId="0" borderId="44" xfId="15" applyNumberFormat="1" applyFont="1" applyBorder="1" applyAlignment="1">
      <alignment horizontal="right"/>
    </xf>
    <xf numFmtId="169" fontId="2" fillId="0" borderId="50" xfId="15" applyNumberFormat="1" applyFont="1" applyBorder="1" applyAlignment="1">
      <alignment horizontal="right" vertical="top"/>
    </xf>
    <xf numFmtId="0" fontId="0" fillId="0" borderId="3" xfId="0" applyBorder="1" applyAlignment="1">
      <alignment/>
    </xf>
    <xf numFmtId="0" fontId="0" fillId="0" borderId="17" xfId="0" applyBorder="1" applyAlignment="1">
      <alignment/>
    </xf>
    <xf numFmtId="0" fontId="4" fillId="4" borderId="30" xfId="0" applyFont="1" applyFill="1" applyBorder="1" applyAlignment="1">
      <alignment horizontal="left" vertical="justify"/>
    </xf>
    <xf numFmtId="0" fontId="4" fillId="4" borderId="27" xfId="0" applyFont="1" applyFill="1" applyBorder="1" applyAlignment="1">
      <alignment horizontal="left" vertical="justify"/>
    </xf>
    <xf numFmtId="0" fontId="2" fillId="3" borderId="25" xfId="0" applyFont="1" applyFill="1" applyBorder="1" applyAlignment="1">
      <alignment horizontal="left" vertical="justify"/>
    </xf>
    <xf numFmtId="0" fontId="2" fillId="3" borderId="24" xfId="0" applyFont="1" applyFill="1" applyBorder="1" applyAlignment="1">
      <alignment horizontal="left" vertical="justify"/>
    </xf>
    <xf numFmtId="0" fontId="2" fillId="5" borderId="25" xfId="0" applyFont="1" applyFill="1" applyBorder="1" applyAlignment="1">
      <alignment horizontal="left" vertical="justify"/>
    </xf>
    <xf numFmtId="0" fontId="2" fillId="5" borderId="24" xfId="0" applyFont="1" applyFill="1" applyBorder="1" applyAlignment="1">
      <alignment horizontal="left" vertical="justify"/>
    </xf>
    <xf numFmtId="0" fontId="8" fillId="0" borderId="34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 vertical="justify"/>
    </xf>
    <xf numFmtId="0" fontId="2" fillId="4" borderId="24" xfId="0" applyFont="1" applyFill="1" applyBorder="1" applyAlignment="1">
      <alignment horizontal="left" vertical="justify"/>
    </xf>
    <xf numFmtId="0" fontId="4" fillId="3" borderId="48" xfId="0" applyFont="1" applyFill="1" applyBorder="1" applyAlignment="1">
      <alignment horizontal="left" vertical="justify"/>
    </xf>
    <xf numFmtId="0" fontId="4" fillId="3" borderId="49" xfId="0" applyFont="1" applyFill="1" applyBorder="1" applyAlignment="1">
      <alignment horizontal="left" vertical="justify"/>
    </xf>
    <xf numFmtId="0" fontId="4" fillId="5" borderId="39" xfId="0" applyFont="1" applyFill="1" applyBorder="1" applyAlignment="1">
      <alignment vertical="justify"/>
    </xf>
    <xf numFmtId="0" fontId="0" fillId="0" borderId="50" xfId="0" applyFill="1" applyBorder="1" applyAlignment="1">
      <alignment/>
    </xf>
    <xf numFmtId="0" fontId="0" fillId="0" borderId="25" xfId="0" applyFill="1" applyBorder="1" applyAlignment="1">
      <alignment horizontal="center"/>
    </xf>
    <xf numFmtId="164" fontId="3" fillId="0" borderId="0" xfId="15" applyNumberFormat="1" applyFont="1" applyFill="1" applyBorder="1" applyAlignment="1">
      <alignment horizontal="right"/>
    </xf>
    <xf numFmtId="164" fontId="0" fillId="0" borderId="0" xfId="15" applyNumberFormat="1" applyFill="1" applyBorder="1" applyAlignment="1">
      <alignment horizontal="center"/>
    </xf>
    <xf numFmtId="164" fontId="0" fillId="0" borderId="0" xfId="15" applyNumberFormat="1" applyFill="1" applyBorder="1" applyAlignment="1">
      <alignment horizontal="right"/>
    </xf>
    <xf numFmtId="164" fontId="3" fillId="0" borderId="0" xfId="15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0" xfId="15" applyNumberFormat="1" applyBorder="1" applyAlignment="1">
      <alignment horizontal="right"/>
    </xf>
    <xf numFmtId="164" fontId="0" fillId="0" borderId="0" xfId="15" applyNumberFormat="1" applyBorder="1" applyAlignment="1">
      <alignment horizontal="center"/>
    </xf>
    <xf numFmtId="0" fontId="0" fillId="0" borderId="0" xfId="0" applyBorder="1" applyAlignment="1">
      <alignment/>
    </xf>
    <xf numFmtId="0" fontId="11" fillId="5" borderId="26" xfId="0" applyFont="1" applyFill="1" applyBorder="1" applyAlignment="1">
      <alignment horizontal="left" vertical="justify"/>
    </xf>
    <xf numFmtId="0" fontId="13" fillId="5" borderId="30" xfId="0" applyFont="1" applyFill="1" applyBorder="1" applyAlignment="1">
      <alignment/>
    </xf>
    <xf numFmtId="0" fontId="11" fillId="5" borderId="27" xfId="0" applyFont="1" applyFill="1" applyBorder="1" applyAlignment="1">
      <alignment horizontal="left" vertical="justify"/>
    </xf>
    <xf numFmtId="169" fontId="11" fillId="5" borderId="26" xfId="15" applyNumberFormat="1" applyFont="1" applyFill="1" applyBorder="1" applyAlignment="1">
      <alignment horizontal="right"/>
    </xf>
    <xf numFmtId="169" fontId="11" fillId="5" borderId="18" xfId="15" applyNumberFormat="1" applyFont="1" applyFill="1" applyBorder="1" applyAlignment="1">
      <alignment horizontal="right"/>
    </xf>
    <xf numFmtId="169" fontId="11" fillId="5" borderId="27" xfId="0" applyNumberFormat="1" applyFont="1" applyFill="1" applyBorder="1" applyAlignment="1">
      <alignment horizontal="right"/>
    </xf>
    <xf numFmtId="169" fontId="11" fillId="5" borderId="26" xfId="0" applyNumberFormat="1" applyFont="1" applyFill="1" applyBorder="1" applyAlignment="1">
      <alignment horizontal="right"/>
    </xf>
    <xf numFmtId="169" fontId="11" fillId="5" borderId="18" xfId="0" applyNumberFormat="1" applyFont="1" applyFill="1" applyBorder="1" applyAlignment="1">
      <alignment horizontal="right"/>
    </xf>
    <xf numFmtId="0" fontId="12" fillId="0" borderId="38" xfId="0" applyFont="1" applyFill="1" applyBorder="1" applyAlignment="1">
      <alignment horizontal="center"/>
    </xf>
    <xf numFmtId="169" fontId="4" fillId="5" borderId="22" xfId="15" applyNumberFormat="1" applyFont="1" applyFill="1" applyBorder="1" applyAlignment="1">
      <alignment horizontal="right" vertical="top"/>
    </xf>
    <xf numFmtId="169" fontId="4" fillId="5" borderId="13" xfId="0" applyNumberFormat="1" applyFont="1" applyFill="1" applyBorder="1" applyAlignment="1">
      <alignment horizontal="right" vertical="top"/>
    </xf>
    <xf numFmtId="169" fontId="4" fillId="5" borderId="0" xfId="0" applyNumberFormat="1" applyFont="1" applyFill="1" applyBorder="1" applyAlignment="1">
      <alignment horizontal="right" vertical="top"/>
    </xf>
    <xf numFmtId="169" fontId="4" fillId="4" borderId="22" xfId="15" applyNumberFormat="1" applyFont="1" applyFill="1" applyBorder="1" applyAlignment="1">
      <alignment horizontal="right" vertical="top"/>
    </xf>
    <xf numFmtId="169" fontId="4" fillId="3" borderId="29" xfId="15" applyNumberFormat="1" applyFont="1" applyFill="1" applyBorder="1" applyAlignment="1">
      <alignment horizontal="right" vertical="top"/>
    </xf>
    <xf numFmtId="169" fontId="4" fillId="4" borderId="0" xfId="0" applyNumberFormat="1" applyFont="1" applyFill="1" applyBorder="1" applyAlignment="1">
      <alignment horizontal="right" vertical="top"/>
    </xf>
    <xf numFmtId="169" fontId="4" fillId="3" borderId="0" xfId="0" applyNumberFormat="1" applyFont="1" applyFill="1" applyBorder="1" applyAlignment="1">
      <alignment horizontal="right" vertical="top"/>
    </xf>
    <xf numFmtId="0" fontId="4" fillId="5" borderId="6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justify"/>
    </xf>
    <xf numFmtId="0" fontId="3" fillId="0" borderId="39" xfId="0" applyFont="1" applyFill="1" applyBorder="1" applyAlignment="1">
      <alignment horizontal="center" vertical="justify"/>
    </xf>
    <xf numFmtId="169" fontId="4" fillId="3" borderId="20" xfId="15" applyNumberFormat="1" applyFont="1" applyFill="1" applyBorder="1" applyAlignment="1">
      <alignment horizontal="right"/>
    </xf>
    <xf numFmtId="169" fontId="2" fillId="0" borderId="25" xfId="15" applyNumberFormat="1" applyFont="1" applyFill="1" applyBorder="1" applyAlignment="1">
      <alignment horizontal="right" vertical="top"/>
    </xf>
    <xf numFmtId="169" fontId="4" fillId="4" borderId="25" xfId="15" applyNumberFormat="1" applyFont="1" applyFill="1" applyBorder="1" applyAlignment="1">
      <alignment horizontal="right"/>
    </xf>
    <xf numFmtId="169" fontId="4" fillId="5" borderId="48" xfId="15" applyNumberFormat="1" applyFont="1" applyFill="1" applyBorder="1" applyAlignment="1">
      <alignment horizontal="right"/>
    </xf>
    <xf numFmtId="0" fontId="2" fillId="7" borderId="4" xfId="0" applyFont="1" applyFill="1" applyBorder="1" applyAlignment="1">
      <alignment horizontal="left" vertical="justify"/>
    </xf>
    <xf numFmtId="0" fontId="3" fillId="0" borderId="48" xfId="0" applyFont="1" applyFill="1" applyBorder="1" applyAlignment="1">
      <alignment horizontal="center" vertical="justify"/>
    </xf>
    <xf numFmtId="0" fontId="4" fillId="5" borderId="39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 vertical="justify"/>
    </xf>
    <xf numFmtId="0" fontId="4" fillId="5" borderId="38" xfId="0" applyFont="1" applyFill="1" applyBorder="1" applyAlignment="1">
      <alignment horizontal="left"/>
    </xf>
    <xf numFmtId="0" fontId="2" fillId="2" borderId="48" xfId="0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169" fontId="2" fillId="0" borderId="22" xfId="15" applyNumberFormat="1" applyFont="1" applyBorder="1" applyAlignment="1">
      <alignment horizontal="right" vertical="justify"/>
    </xf>
    <xf numFmtId="169" fontId="3" fillId="0" borderId="13" xfId="15" applyNumberFormat="1" applyFont="1" applyBorder="1" applyAlignment="1">
      <alignment horizontal="right" vertical="justify"/>
    </xf>
    <xf numFmtId="169" fontId="3" fillId="0" borderId="21" xfId="0" applyNumberFormat="1" applyFont="1" applyBorder="1" applyAlignment="1">
      <alignment horizontal="right" vertical="top"/>
    </xf>
    <xf numFmtId="169" fontId="4" fillId="5" borderId="53" xfId="0" applyNumberFormat="1" applyFont="1" applyFill="1" applyBorder="1" applyAlignment="1">
      <alignment horizontal="right"/>
    </xf>
    <xf numFmtId="169" fontId="2" fillId="0" borderId="11" xfId="15" applyNumberFormat="1" applyFont="1" applyBorder="1" applyAlignment="1">
      <alignment horizontal="right" vertical="justify"/>
    </xf>
    <xf numFmtId="169" fontId="4" fillId="5" borderId="30" xfId="15" applyNumberFormat="1" applyFont="1" applyFill="1" applyBorder="1" applyAlignment="1">
      <alignment horizontal="right"/>
    </xf>
    <xf numFmtId="169" fontId="3" fillId="0" borderId="14" xfId="0" applyNumberFormat="1" applyFont="1" applyBorder="1" applyAlignment="1">
      <alignment horizontal="right" vertical="justify"/>
    </xf>
    <xf numFmtId="169" fontId="3" fillId="0" borderId="21" xfId="15" applyNumberFormat="1" applyFont="1" applyBorder="1" applyAlignment="1">
      <alignment horizontal="right" vertical="justify"/>
    </xf>
    <xf numFmtId="169" fontId="3" fillId="0" borderId="11" xfId="0" applyNumberFormat="1" applyFont="1" applyBorder="1" applyAlignment="1">
      <alignment horizontal="right" vertical="justify"/>
    </xf>
    <xf numFmtId="169" fontId="3" fillId="0" borderId="3" xfId="0" applyNumberFormat="1" applyFont="1" applyBorder="1" applyAlignment="1">
      <alignment horizontal="right" vertical="justify"/>
    </xf>
    <xf numFmtId="169" fontId="3" fillId="0" borderId="8" xfId="0" applyNumberFormat="1" applyFont="1" applyBorder="1" applyAlignment="1">
      <alignment horizontal="right" vertical="justify"/>
    </xf>
    <xf numFmtId="169" fontId="3" fillId="0" borderId="46" xfId="15" applyNumberFormat="1" applyFont="1" applyBorder="1" applyAlignment="1">
      <alignment horizontal="right" vertical="justify"/>
    </xf>
    <xf numFmtId="169" fontId="3" fillId="0" borderId="46" xfId="0" applyNumberFormat="1" applyFont="1" applyBorder="1" applyAlignment="1">
      <alignment horizontal="right" vertical="justify"/>
    </xf>
    <xf numFmtId="169" fontId="3" fillId="0" borderId="12" xfId="0" applyNumberFormat="1" applyFont="1" applyBorder="1" applyAlignment="1">
      <alignment horizontal="right" vertical="justify"/>
    </xf>
    <xf numFmtId="169" fontId="4" fillId="3" borderId="25" xfId="0" applyNumberFormat="1" applyFont="1" applyFill="1" applyBorder="1" applyAlignment="1">
      <alignment horizontal="right"/>
    </xf>
    <xf numFmtId="169" fontId="3" fillId="0" borderId="34" xfId="0" applyNumberFormat="1" applyFont="1" applyBorder="1" applyAlignment="1">
      <alignment horizontal="right" vertical="justify"/>
    </xf>
    <xf numFmtId="0" fontId="4" fillId="3" borderId="26" xfId="0" applyFont="1" applyFill="1" applyBorder="1" applyAlignment="1">
      <alignment/>
    </xf>
    <xf numFmtId="169" fontId="2" fillId="0" borderId="51" xfId="15" applyNumberFormat="1" applyFont="1" applyBorder="1" applyAlignment="1">
      <alignment horizontal="right" vertical="top"/>
    </xf>
    <xf numFmtId="169" fontId="4" fillId="5" borderId="20" xfId="15" applyNumberFormat="1" applyFont="1" applyFill="1" applyBorder="1" applyAlignment="1">
      <alignment horizontal="right"/>
    </xf>
    <xf numFmtId="169" fontId="4" fillId="3" borderId="25" xfId="15" applyNumberFormat="1" applyFont="1" applyFill="1" applyBorder="1" applyAlignment="1">
      <alignment horizontal="right"/>
    </xf>
    <xf numFmtId="169" fontId="4" fillId="5" borderId="25" xfId="15" applyNumberFormat="1" applyFont="1" applyFill="1" applyBorder="1" applyAlignment="1">
      <alignment horizontal="right"/>
    </xf>
    <xf numFmtId="169" fontId="2" fillId="0" borderId="10" xfId="15" applyNumberFormat="1" applyFont="1" applyFill="1" applyBorder="1" applyAlignment="1">
      <alignment horizontal="right"/>
    </xf>
    <xf numFmtId="169" fontId="2" fillId="0" borderId="39" xfId="15" applyNumberFormat="1" applyFont="1" applyBorder="1" applyAlignment="1" applyProtection="1">
      <alignment horizontal="right"/>
      <protection/>
    </xf>
    <xf numFmtId="0" fontId="2" fillId="0" borderId="50" xfId="0" applyFont="1" applyBorder="1" applyAlignment="1">
      <alignment horizontal="left" vertical="justify"/>
    </xf>
    <xf numFmtId="0" fontId="2" fillId="0" borderId="11" xfId="0" applyFont="1" applyFill="1" applyBorder="1" applyAlignment="1">
      <alignment horizontal="left" vertical="justify"/>
    </xf>
    <xf numFmtId="0" fontId="2" fillId="2" borderId="37" xfId="0" applyFont="1" applyFill="1" applyBorder="1" applyAlignment="1">
      <alignment horizontal="center" vertical="justify"/>
    </xf>
    <xf numFmtId="49" fontId="3" fillId="0" borderId="37" xfId="0" applyNumberFormat="1" applyFont="1" applyFill="1" applyBorder="1" applyAlignment="1">
      <alignment vertical="justify" readingOrder="1"/>
    </xf>
    <xf numFmtId="0" fontId="11" fillId="5" borderId="37" xfId="0" applyFont="1" applyFill="1" applyBorder="1" applyAlignment="1">
      <alignment horizontal="left" vertical="justify"/>
    </xf>
    <xf numFmtId="0" fontId="11" fillId="4" borderId="37" xfId="0" applyFont="1" applyFill="1" applyBorder="1" applyAlignment="1">
      <alignment horizontal="left" vertical="justify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0" fontId="2" fillId="0" borderId="39" xfId="0" applyFont="1" applyBorder="1" applyAlignment="1">
      <alignment horizontal="center" vertical="justify"/>
    </xf>
    <xf numFmtId="164" fontId="2" fillId="0" borderId="16" xfId="15" applyNumberFormat="1" applyFont="1" applyBorder="1" applyAlignment="1">
      <alignment horizontal="center" vertical="justify"/>
    </xf>
    <xf numFmtId="164" fontId="2" fillId="0" borderId="39" xfId="15" applyNumberFormat="1" applyFont="1" applyBorder="1" applyAlignment="1">
      <alignment horizontal="center" vertic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2"/>
  <sheetViews>
    <sheetView tabSelected="1" workbookViewId="0" topLeftCell="A1">
      <pane xSplit="1" ySplit="7" topLeftCell="E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3" sqref="M3"/>
    </sheetView>
  </sheetViews>
  <sheetFormatPr defaultColWidth="9.00390625" defaultRowHeight="12.75"/>
  <cols>
    <col min="1" max="1" width="4.125" style="408" customWidth="1"/>
    <col min="2" max="2" width="41.375" style="344" customWidth="1"/>
    <col min="3" max="3" width="0.12890625" style="344" customWidth="1"/>
    <col min="4" max="4" width="0.12890625" style="344" hidden="1" customWidth="1"/>
    <col min="5" max="5" width="18.25390625" style="409" customWidth="1"/>
    <col min="6" max="6" width="10.75390625" style="410" customWidth="1"/>
    <col min="7" max="11" width="10.75390625" style="411" customWidth="1"/>
    <col min="12" max="12" width="10.00390625" style="411" customWidth="1"/>
    <col min="13" max="13" width="36.00390625" style="411" customWidth="1"/>
    <col min="14" max="16384" width="9.125" style="12" customWidth="1"/>
  </cols>
  <sheetData>
    <row r="1" spans="1:13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 t="s">
        <v>106</v>
      </c>
    </row>
    <row r="3" spans="1:13" ht="13.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 t="s">
        <v>110</v>
      </c>
    </row>
    <row r="4" spans="1:13" s="402" customFormat="1" ht="27" customHeight="1" thickBot="1">
      <c r="A4" s="471" t="s">
        <v>75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3"/>
    </row>
    <row r="5" spans="1:13" ht="14.25" customHeight="1" thickBot="1">
      <c r="A5" s="477" t="s">
        <v>0</v>
      </c>
      <c r="B5" s="477" t="s">
        <v>1</v>
      </c>
      <c r="C5" s="121"/>
      <c r="D5" s="280"/>
      <c r="E5" s="479" t="s">
        <v>2</v>
      </c>
      <c r="F5" s="479" t="s">
        <v>81</v>
      </c>
      <c r="G5" s="477" t="s">
        <v>76</v>
      </c>
      <c r="H5" s="474" t="s">
        <v>80</v>
      </c>
      <c r="I5" s="475"/>
      <c r="J5" s="475"/>
      <c r="K5" s="475"/>
      <c r="L5" s="476"/>
      <c r="M5" s="309" t="s">
        <v>3</v>
      </c>
    </row>
    <row r="6" spans="1:13" ht="24" customHeight="1" thickBot="1">
      <c r="A6" s="478"/>
      <c r="B6" s="478"/>
      <c r="C6" s="281"/>
      <c r="D6" s="282"/>
      <c r="E6" s="480"/>
      <c r="F6" s="480"/>
      <c r="G6" s="478"/>
      <c r="H6" s="18" t="s">
        <v>4</v>
      </c>
      <c r="I6" s="18" t="s">
        <v>5</v>
      </c>
      <c r="J6" s="18" t="s">
        <v>6</v>
      </c>
      <c r="K6" s="18" t="s">
        <v>58</v>
      </c>
      <c r="L6" s="18" t="s">
        <v>77</v>
      </c>
      <c r="M6" s="310"/>
    </row>
    <row r="7" spans="1:13" ht="12.75" customHeight="1" thickBot="1">
      <c r="A7" s="8">
        <v>1</v>
      </c>
      <c r="B7" s="11">
        <v>2</v>
      </c>
      <c r="C7" s="83"/>
      <c r="D7" s="85"/>
      <c r="E7" s="9">
        <v>3</v>
      </c>
      <c r="F7" s="112">
        <v>4</v>
      </c>
      <c r="G7" s="8">
        <v>5</v>
      </c>
      <c r="H7" s="8">
        <v>6</v>
      </c>
      <c r="I7" s="11">
        <v>7</v>
      </c>
      <c r="J7" s="8">
        <v>8</v>
      </c>
      <c r="K7" s="11">
        <v>9</v>
      </c>
      <c r="L7" s="8">
        <v>10</v>
      </c>
      <c r="M7" s="8">
        <v>11</v>
      </c>
    </row>
    <row r="8" spans="1:13" ht="14.25" customHeight="1">
      <c r="A8" s="441" t="s">
        <v>8</v>
      </c>
      <c r="B8" s="292" t="s">
        <v>7</v>
      </c>
      <c r="C8" s="292"/>
      <c r="D8" s="294"/>
      <c r="E8" s="293"/>
      <c r="F8" s="293"/>
      <c r="G8" s="293"/>
      <c r="H8" s="293"/>
      <c r="I8" s="293"/>
      <c r="J8" s="293"/>
      <c r="K8" s="293"/>
      <c r="L8" s="293"/>
      <c r="M8" s="294"/>
    </row>
    <row r="9" spans="1:13" ht="13.5" thickBot="1">
      <c r="A9" s="440"/>
      <c r="B9" s="306" t="s">
        <v>55</v>
      </c>
      <c r="C9" s="285"/>
      <c r="D9" s="286"/>
      <c r="E9" s="285"/>
      <c r="F9" s="285"/>
      <c r="G9" s="285"/>
      <c r="H9" s="285"/>
      <c r="I9" s="285"/>
      <c r="J9" s="285"/>
      <c r="K9" s="285"/>
      <c r="L9" s="285"/>
      <c r="M9" s="286"/>
    </row>
    <row r="10" spans="1:13" s="13" customFormat="1" ht="22.5" customHeight="1">
      <c r="A10" s="331" t="s">
        <v>9</v>
      </c>
      <c r="B10" s="227" t="s">
        <v>14</v>
      </c>
      <c r="C10" s="226"/>
      <c r="D10" s="313"/>
      <c r="E10" s="442">
        <f>SUM(F10:L10)</f>
        <v>15642</v>
      </c>
      <c r="F10" s="443">
        <v>437.7</v>
      </c>
      <c r="G10" s="449">
        <v>2704.3</v>
      </c>
      <c r="H10" s="451">
        <v>12500</v>
      </c>
      <c r="I10" s="452"/>
      <c r="J10" s="453"/>
      <c r="K10" s="454"/>
      <c r="L10" s="455"/>
      <c r="M10" s="333" t="s">
        <v>60</v>
      </c>
    </row>
    <row r="11" spans="1:13" ht="12.75">
      <c r="A11" s="279"/>
      <c r="B11" s="268" t="s">
        <v>15</v>
      </c>
      <c r="C11" s="267"/>
      <c r="D11" s="269"/>
      <c r="E11" s="93">
        <f>SUM(F11:L11)</f>
        <v>15642</v>
      </c>
      <c r="F11" s="46">
        <v>437.7</v>
      </c>
      <c r="G11" s="49">
        <v>2704.3</v>
      </c>
      <c r="H11" s="48">
        <v>12500</v>
      </c>
      <c r="I11" s="49"/>
      <c r="J11" s="50"/>
      <c r="K11" s="51"/>
      <c r="L11" s="47"/>
      <c r="M11" s="333"/>
    </row>
    <row r="12" spans="1:13" s="14" customFormat="1" ht="13.5" thickBot="1">
      <c r="A12" s="430"/>
      <c r="B12" s="298" t="s">
        <v>57</v>
      </c>
      <c r="C12" s="297"/>
      <c r="D12" s="299"/>
      <c r="E12" s="77"/>
      <c r="F12" s="71"/>
      <c r="G12" s="70"/>
      <c r="H12" s="73"/>
      <c r="I12" s="70"/>
      <c r="J12" s="71"/>
      <c r="K12" s="74"/>
      <c r="L12" s="72"/>
      <c r="M12" s="334"/>
    </row>
    <row r="13" spans="1:13" ht="21" customHeight="1" hidden="1">
      <c r="A13" s="429" t="s">
        <v>10</v>
      </c>
      <c r="B13" s="260" t="s">
        <v>16</v>
      </c>
      <c r="C13" s="259"/>
      <c r="D13" s="277"/>
      <c r="E13" s="94">
        <v>938.8</v>
      </c>
      <c r="F13" s="22">
        <v>338.8</v>
      </c>
      <c r="G13" s="127">
        <v>600</v>
      </c>
      <c r="H13" s="23">
        <f>SUM(H10:H12)</f>
        <v>25000</v>
      </c>
      <c r="I13" s="24"/>
      <c r="J13" s="24"/>
      <c r="K13" s="24"/>
      <c r="L13" s="36"/>
      <c r="M13" s="137" t="s">
        <v>59</v>
      </c>
    </row>
    <row r="14" spans="1:13" s="13" customFormat="1" ht="22.5" customHeight="1">
      <c r="A14" s="231" t="s">
        <v>10</v>
      </c>
      <c r="B14" s="260" t="s">
        <v>18</v>
      </c>
      <c r="C14" s="259"/>
      <c r="D14" s="277"/>
      <c r="E14" s="446">
        <f aca="true" t="shared" si="0" ref="E14:E27">SUM(F14:L14)</f>
        <v>213</v>
      </c>
      <c r="F14" s="192">
        <v>53</v>
      </c>
      <c r="G14" s="450"/>
      <c r="H14" s="457"/>
      <c r="I14" s="194">
        <v>160</v>
      </c>
      <c r="J14" s="195"/>
      <c r="K14" s="194"/>
      <c r="L14" s="448"/>
      <c r="M14" s="332"/>
    </row>
    <row r="15" spans="1:13" ht="12.75">
      <c r="A15" s="273"/>
      <c r="B15" s="234" t="s">
        <v>17</v>
      </c>
      <c r="C15" s="238"/>
      <c r="D15" s="234"/>
      <c r="E15" s="381">
        <f t="shared" si="0"/>
        <v>53</v>
      </c>
      <c r="F15" s="55">
        <v>53</v>
      </c>
      <c r="G15" s="60"/>
      <c r="H15" s="59"/>
      <c r="I15" s="58"/>
      <c r="J15" s="60"/>
      <c r="K15" s="58"/>
      <c r="L15" s="61"/>
      <c r="M15" s="273"/>
    </row>
    <row r="16" spans="1:13" ht="12.75">
      <c r="A16" s="273"/>
      <c r="B16" s="268" t="s">
        <v>15</v>
      </c>
      <c r="C16" s="267"/>
      <c r="D16" s="268"/>
      <c r="E16" s="44">
        <f t="shared" si="0"/>
        <v>60</v>
      </c>
      <c r="F16" s="46"/>
      <c r="G16" s="45"/>
      <c r="H16" s="456"/>
      <c r="I16" s="43">
        <v>60</v>
      </c>
      <c r="J16" s="45"/>
      <c r="K16" s="43"/>
      <c r="L16" s="54"/>
      <c r="M16" s="273"/>
    </row>
    <row r="17" spans="1:13" ht="12.75">
      <c r="A17" s="232"/>
      <c r="B17" s="298" t="s">
        <v>57</v>
      </c>
      <c r="C17" s="297"/>
      <c r="D17" s="298"/>
      <c r="E17" s="447">
        <f t="shared" si="0"/>
        <v>100</v>
      </c>
      <c r="F17" s="71"/>
      <c r="G17" s="77"/>
      <c r="H17" s="73"/>
      <c r="I17" s="75">
        <v>100</v>
      </c>
      <c r="J17" s="75"/>
      <c r="K17" s="75"/>
      <c r="L17" s="72"/>
      <c r="M17" s="232"/>
    </row>
    <row r="18" spans="1:13" ht="23.25" customHeight="1">
      <c r="A18" s="273" t="s">
        <v>11</v>
      </c>
      <c r="B18" s="227" t="s">
        <v>20</v>
      </c>
      <c r="C18" s="226"/>
      <c r="D18" s="227"/>
      <c r="E18" s="142">
        <f t="shared" si="0"/>
        <v>3392.3999999999996</v>
      </c>
      <c r="F18" s="22">
        <v>48.8</v>
      </c>
      <c r="G18" s="444"/>
      <c r="H18" s="193">
        <v>64</v>
      </c>
      <c r="I18" s="194">
        <v>1674.6</v>
      </c>
      <c r="J18" s="33">
        <v>1605</v>
      </c>
      <c r="K18" s="33"/>
      <c r="L18" s="32"/>
      <c r="M18" s="275"/>
    </row>
    <row r="19" spans="1:13" ht="12.75">
      <c r="A19" s="273"/>
      <c r="B19" s="234" t="s">
        <v>17</v>
      </c>
      <c r="C19" s="238"/>
      <c r="D19" s="234"/>
      <c r="E19" s="101">
        <f>SUM(F19:L19)</f>
        <v>112.8</v>
      </c>
      <c r="F19" s="55">
        <v>48.8</v>
      </c>
      <c r="G19" s="122"/>
      <c r="H19" s="57">
        <v>64</v>
      </c>
      <c r="I19" s="58"/>
      <c r="J19" s="58"/>
      <c r="K19" s="58"/>
      <c r="L19" s="56"/>
      <c r="M19" s="275"/>
    </row>
    <row r="20" spans="1:13" ht="12.75">
      <c r="A20" s="273"/>
      <c r="B20" s="268" t="s">
        <v>15</v>
      </c>
      <c r="C20" s="267"/>
      <c r="D20" s="268"/>
      <c r="E20" s="431">
        <f>SUM(F20:L20)</f>
        <v>3279.6</v>
      </c>
      <c r="F20" s="46"/>
      <c r="G20" s="49"/>
      <c r="H20" s="48"/>
      <c r="I20" s="43">
        <v>1674.6</v>
      </c>
      <c r="J20" s="43">
        <v>1605</v>
      </c>
      <c r="K20" s="43"/>
      <c r="L20" s="47"/>
      <c r="M20" s="275"/>
    </row>
    <row r="21" spans="1:13" ht="22.5" customHeight="1">
      <c r="A21" s="231" t="s">
        <v>12</v>
      </c>
      <c r="B21" s="260" t="s">
        <v>109</v>
      </c>
      <c r="C21" s="259"/>
      <c r="D21" s="260"/>
      <c r="E21" s="105">
        <f t="shared" si="0"/>
        <v>200</v>
      </c>
      <c r="F21" s="22"/>
      <c r="G21" s="211"/>
      <c r="H21" s="191"/>
      <c r="I21" s="24">
        <v>50</v>
      </c>
      <c r="J21" s="24">
        <v>150</v>
      </c>
      <c r="K21" s="24"/>
      <c r="L21" s="36"/>
      <c r="M21" s="295"/>
    </row>
    <row r="22" spans="1:13" ht="12.75">
      <c r="A22" s="273"/>
      <c r="B22" s="234" t="s">
        <v>17</v>
      </c>
      <c r="C22" s="238"/>
      <c r="D22" s="234"/>
      <c r="E22" s="101">
        <f t="shared" si="0"/>
        <v>50</v>
      </c>
      <c r="F22" s="55"/>
      <c r="G22" s="122"/>
      <c r="H22" s="57"/>
      <c r="I22" s="58">
        <v>50</v>
      </c>
      <c r="J22" s="58"/>
      <c r="K22" s="58"/>
      <c r="L22" s="56"/>
      <c r="M22" s="275"/>
    </row>
    <row r="23" spans="1:13" ht="12.75">
      <c r="A23" s="232"/>
      <c r="B23" s="274" t="s">
        <v>15</v>
      </c>
      <c r="C23" s="314"/>
      <c r="D23" s="274"/>
      <c r="E23" s="106">
        <f t="shared" si="0"/>
        <v>150</v>
      </c>
      <c r="F23" s="41"/>
      <c r="G23" s="126"/>
      <c r="H23" s="52"/>
      <c r="I23" s="53"/>
      <c r="J23" s="53">
        <v>150</v>
      </c>
      <c r="K23" s="53"/>
      <c r="L23" s="42"/>
      <c r="M23" s="154"/>
    </row>
    <row r="24" spans="1:13" ht="23.25" customHeight="1">
      <c r="A24" s="273" t="s">
        <v>13</v>
      </c>
      <c r="B24" s="260" t="s">
        <v>23</v>
      </c>
      <c r="C24" s="259"/>
      <c r="D24" s="260"/>
      <c r="E24" s="105">
        <f t="shared" si="0"/>
        <v>200</v>
      </c>
      <c r="F24" s="22"/>
      <c r="G24" s="211"/>
      <c r="H24" s="191"/>
      <c r="I24" s="24">
        <v>20</v>
      </c>
      <c r="J24" s="24">
        <v>180</v>
      </c>
      <c r="K24" s="24"/>
      <c r="L24" s="36"/>
      <c r="M24" s="295"/>
    </row>
    <row r="25" spans="1:13" ht="12.75">
      <c r="A25" s="273"/>
      <c r="B25" s="234" t="s">
        <v>24</v>
      </c>
      <c r="C25" s="238"/>
      <c r="D25" s="234"/>
      <c r="E25" s="101">
        <f t="shared" si="0"/>
        <v>20</v>
      </c>
      <c r="F25" s="55"/>
      <c r="G25" s="122"/>
      <c r="H25" s="57"/>
      <c r="I25" s="58">
        <v>20</v>
      </c>
      <c r="J25" s="58"/>
      <c r="K25" s="58"/>
      <c r="L25" s="56"/>
      <c r="M25" s="275"/>
    </row>
    <row r="26" spans="1:13" ht="12.75">
      <c r="A26" s="273"/>
      <c r="B26" s="268" t="s">
        <v>15</v>
      </c>
      <c r="C26" s="267"/>
      <c r="D26" s="268"/>
      <c r="E26" s="431">
        <f t="shared" si="0"/>
        <v>40</v>
      </c>
      <c r="F26" s="46"/>
      <c r="G26" s="49"/>
      <c r="H26" s="48"/>
      <c r="I26" s="43"/>
      <c r="J26" s="43">
        <v>40</v>
      </c>
      <c r="K26" s="43"/>
      <c r="L26" s="47"/>
      <c r="M26" s="275"/>
    </row>
    <row r="27" spans="1:13" ht="13.5" customHeight="1">
      <c r="A27" s="273"/>
      <c r="B27" s="298" t="s">
        <v>57</v>
      </c>
      <c r="C27" s="297"/>
      <c r="D27" s="298"/>
      <c r="E27" s="99">
        <f t="shared" si="0"/>
        <v>140</v>
      </c>
      <c r="F27" s="71"/>
      <c r="G27" s="70"/>
      <c r="H27" s="73"/>
      <c r="I27" s="75"/>
      <c r="J27" s="75">
        <v>140</v>
      </c>
      <c r="K27" s="75"/>
      <c r="L27" s="72"/>
      <c r="M27" s="154"/>
    </row>
    <row r="28" spans="1:13" ht="23.25" customHeight="1">
      <c r="A28" s="149" t="s">
        <v>19</v>
      </c>
      <c r="B28" s="262" t="s">
        <v>42</v>
      </c>
      <c r="C28" s="261"/>
      <c r="D28" s="262"/>
      <c r="E28" s="100">
        <f aca="true" t="shared" si="1" ref="E28:E33">SUM(F28:L28)</f>
        <v>130</v>
      </c>
      <c r="F28" s="184"/>
      <c r="G28" s="128">
        <v>20</v>
      </c>
      <c r="H28" s="89">
        <v>110</v>
      </c>
      <c r="I28" s="25"/>
      <c r="J28" s="26"/>
      <c r="K28" s="91"/>
      <c r="L28" s="186"/>
      <c r="M28" s="264"/>
    </row>
    <row r="29" spans="1:13" ht="13.5" customHeight="1" thickBot="1">
      <c r="A29" s="279"/>
      <c r="B29" s="234" t="s">
        <v>17</v>
      </c>
      <c r="C29" s="238"/>
      <c r="D29" s="234"/>
      <c r="E29" s="101">
        <f t="shared" si="1"/>
        <v>20</v>
      </c>
      <c r="F29" s="55"/>
      <c r="G29" s="122">
        <v>20</v>
      </c>
      <c r="H29" s="59"/>
      <c r="I29" s="58"/>
      <c r="J29" s="60"/>
      <c r="K29" s="58"/>
      <c r="L29" s="61"/>
      <c r="M29" s="236"/>
    </row>
    <row r="30" spans="1:14" ht="13.5" customHeight="1" thickBot="1">
      <c r="A30" s="287"/>
      <c r="B30" s="439" t="s">
        <v>37</v>
      </c>
      <c r="C30" s="289"/>
      <c r="D30" s="298"/>
      <c r="E30" s="99">
        <f t="shared" si="1"/>
        <v>110</v>
      </c>
      <c r="F30" s="71"/>
      <c r="G30" s="70"/>
      <c r="H30" s="76">
        <v>110</v>
      </c>
      <c r="I30" s="75"/>
      <c r="J30" s="77"/>
      <c r="K30" s="75"/>
      <c r="L30" s="87"/>
      <c r="M30" s="345"/>
      <c r="N30" s="109"/>
    </row>
    <row r="31" spans="1:13" ht="22.5" customHeight="1" thickBot="1">
      <c r="A31" s="225" t="s">
        <v>21</v>
      </c>
      <c r="B31" s="438" t="s">
        <v>86</v>
      </c>
      <c r="C31" s="435"/>
      <c r="D31" s="262"/>
      <c r="E31" s="432">
        <f t="shared" si="1"/>
        <v>320</v>
      </c>
      <c r="F31" s="187"/>
      <c r="G31" s="182"/>
      <c r="H31" s="189"/>
      <c r="I31" s="190">
        <v>320</v>
      </c>
      <c r="J31" s="25"/>
      <c r="K31" s="27"/>
      <c r="L31" s="185"/>
      <c r="M31" s="264"/>
    </row>
    <row r="32" spans="1:13" ht="13.5" customHeight="1">
      <c r="A32" s="225"/>
      <c r="B32" s="357" t="s">
        <v>17</v>
      </c>
      <c r="C32" s="234"/>
      <c r="D32" s="234"/>
      <c r="E32" s="433">
        <f t="shared" si="1"/>
        <v>20</v>
      </c>
      <c r="F32" s="55"/>
      <c r="G32" s="122"/>
      <c r="H32" s="57"/>
      <c r="I32" s="60">
        <v>20</v>
      </c>
      <c r="J32" s="58"/>
      <c r="K32" s="150"/>
      <c r="L32" s="56"/>
      <c r="M32" s="236"/>
    </row>
    <row r="33" spans="1:13" ht="13.5" customHeight="1" thickBot="1">
      <c r="A33" s="436"/>
      <c r="B33" s="437" t="s">
        <v>37</v>
      </c>
      <c r="C33" s="428"/>
      <c r="D33" s="428"/>
      <c r="E33" s="434">
        <f t="shared" si="1"/>
        <v>300</v>
      </c>
      <c r="F33" s="143"/>
      <c r="G33" s="445"/>
      <c r="H33" s="151"/>
      <c r="I33" s="152">
        <v>300</v>
      </c>
      <c r="J33" s="153"/>
      <c r="K33" s="152"/>
      <c r="L33" s="144"/>
      <c r="M33" s="237"/>
    </row>
    <row r="34" spans="1:13" ht="13.5" customHeight="1" thickBot="1">
      <c r="A34" s="8">
        <v>1</v>
      </c>
      <c r="B34" s="11">
        <v>2</v>
      </c>
      <c r="C34" s="83"/>
      <c r="D34" s="85"/>
      <c r="E34" s="376">
        <v>3</v>
      </c>
      <c r="F34" s="95">
        <v>4</v>
      </c>
      <c r="G34" s="90">
        <v>5</v>
      </c>
      <c r="H34" s="83">
        <v>6</v>
      </c>
      <c r="I34" s="84">
        <v>7</v>
      </c>
      <c r="J34" s="84">
        <v>8</v>
      </c>
      <c r="K34" s="84">
        <v>9</v>
      </c>
      <c r="L34" s="85">
        <v>10</v>
      </c>
      <c r="M34" s="138">
        <v>11</v>
      </c>
    </row>
    <row r="35" spans="1:13" ht="34.5" customHeight="1">
      <c r="A35" s="331" t="s">
        <v>22</v>
      </c>
      <c r="B35" s="317" t="s">
        <v>41</v>
      </c>
      <c r="C35" s="387"/>
      <c r="D35" s="388"/>
      <c r="E35" s="377">
        <f aca="true" t="shared" si="2" ref="E35:E44">SUM(F35:L35)</f>
        <v>1100</v>
      </c>
      <c r="F35" s="196"/>
      <c r="G35" s="197"/>
      <c r="H35" s="183"/>
      <c r="I35" s="96">
        <v>600</v>
      </c>
      <c r="J35" s="183">
        <v>500</v>
      </c>
      <c r="K35" s="29"/>
      <c r="L35" s="218"/>
      <c r="M35" s="332"/>
    </row>
    <row r="36" spans="1:13" ht="14.25" customHeight="1">
      <c r="A36" s="279"/>
      <c r="B36" s="268" t="s">
        <v>15</v>
      </c>
      <c r="C36" s="267"/>
      <c r="D36" s="269"/>
      <c r="E36" s="93">
        <f t="shared" si="2"/>
        <v>275</v>
      </c>
      <c r="F36" s="44"/>
      <c r="G36" s="47"/>
      <c r="H36" s="45"/>
      <c r="I36" s="43">
        <v>175</v>
      </c>
      <c r="J36" s="45">
        <v>100</v>
      </c>
      <c r="K36" s="43"/>
      <c r="L36" s="54"/>
      <c r="M36" s="273"/>
    </row>
    <row r="37" spans="1:13" ht="13.5" customHeight="1" thickBot="1">
      <c r="A37" s="279"/>
      <c r="B37" s="290" t="s">
        <v>37</v>
      </c>
      <c r="C37" s="289"/>
      <c r="D37" s="291"/>
      <c r="E37" s="372">
        <f t="shared" si="2"/>
        <v>825</v>
      </c>
      <c r="F37" s="86"/>
      <c r="G37" s="72"/>
      <c r="H37" s="77"/>
      <c r="I37" s="75">
        <v>425</v>
      </c>
      <c r="J37" s="77">
        <v>400</v>
      </c>
      <c r="K37" s="75"/>
      <c r="L37" s="87"/>
      <c r="M37" s="232"/>
    </row>
    <row r="38" spans="1:13" ht="46.5" customHeight="1">
      <c r="A38" s="149" t="s">
        <v>25</v>
      </c>
      <c r="B38" s="317" t="s">
        <v>56</v>
      </c>
      <c r="C38" s="387"/>
      <c r="D38" s="388"/>
      <c r="E38" s="125">
        <f t="shared" si="2"/>
        <v>300</v>
      </c>
      <c r="F38" s="187"/>
      <c r="G38" s="188"/>
      <c r="H38" s="198"/>
      <c r="I38" s="190"/>
      <c r="J38" s="182">
        <v>300</v>
      </c>
      <c r="K38" s="199"/>
      <c r="L38" s="219"/>
      <c r="M38" s="275"/>
    </row>
    <row r="39" spans="1:13" ht="13.5" customHeight="1">
      <c r="A39" s="287"/>
      <c r="B39" s="290" t="s">
        <v>37</v>
      </c>
      <c r="C39" s="289"/>
      <c r="D39" s="291"/>
      <c r="E39" s="378">
        <f t="shared" si="2"/>
        <v>300</v>
      </c>
      <c r="F39" s="71"/>
      <c r="G39" s="72"/>
      <c r="H39" s="74"/>
      <c r="I39" s="77"/>
      <c r="J39" s="70">
        <v>300</v>
      </c>
      <c r="K39" s="75"/>
      <c r="L39" s="87"/>
      <c r="M39" s="154"/>
    </row>
    <row r="40" spans="1:13" ht="33.75" customHeight="1">
      <c r="A40" s="149" t="s">
        <v>28</v>
      </c>
      <c r="B40" s="262" t="s">
        <v>73</v>
      </c>
      <c r="C40" s="261"/>
      <c r="D40" s="263"/>
      <c r="E40" s="379">
        <f t="shared" si="2"/>
        <v>690</v>
      </c>
      <c r="F40" s="187"/>
      <c r="G40" s="188"/>
      <c r="H40" s="190"/>
      <c r="I40" s="199">
        <v>690</v>
      </c>
      <c r="J40" s="199"/>
      <c r="K40" s="199"/>
      <c r="L40" s="219"/>
      <c r="M40" s="295"/>
    </row>
    <row r="41" spans="1:13" ht="13.5" customHeight="1">
      <c r="A41" s="279"/>
      <c r="B41" s="268" t="s">
        <v>15</v>
      </c>
      <c r="C41" s="267"/>
      <c r="D41" s="269"/>
      <c r="E41" s="93">
        <f t="shared" si="2"/>
        <v>250</v>
      </c>
      <c r="F41" s="46"/>
      <c r="G41" s="47"/>
      <c r="H41" s="45"/>
      <c r="I41" s="43">
        <v>250</v>
      </c>
      <c r="J41" s="43"/>
      <c r="K41" s="43"/>
      <c r="L41" s="54"/>
      <c r="M41" s="275"/>
    </row>
    <row r="42" spans="1:13" ht="13.5" customHeight="1">
      <c r="A42" s="287"/>
      <c r="B42" s="290" t="s">
        <v>37</v>
      </c>
      <c r="C42" s="289"/>
      <c r="D42" s="291"/>
      <c r="E42" s="372">
        <f t="shared" si="2"/>
        <v>440</v>
      </c>
      <c r="F42" s="71"/>
      <c r="G42" s="72"/>
      <c r="H42" s="77"/>
      <c r="I42" s="75">
        <v>440</v>
      </c>
      <c r="J42" s="75"/>
      <c r="K42" s="75"/>
      <c r="L42" s="87"/>
      <c r="M42" s="154"/>
    </row>
    <row r="43" spans="1:13" ht="24" customHeight="1">
      <c r="A43" s="149" t="s">
        <v>30</v>
      </c>
      <c r="B43" s="262" t="s">
        <v>74</v>
      </c>
      <c r="C43" s="261"/>
      <c r="D43" s="263"/>
      <c r="E43" s="375">
        <f t="shared" si="2"/>
        <v>260</v>
      </c>
      <c r="F43" s="184"/>
      <c r="G43" s="185"/>
      <c r="H43" s="98"/>
      <c r="I43" s="91"/>
      <c r="J43" s="181">
        <v>260</v>
      </c>
      <c r="K43" s="91"/>
      <c r="L43" s="88"/>
      <c r="M43" s="295"/>
    </row>
    <row r="44" spans="1:13" ht="12.75" customHeight="1">
      <c r="A44" s="279"/>
      <c r="B44" s="256" t="s">
        <v>15</v>
      </c>
      <c r="C44" s="255"/>
      <c r="D44" s="366"/>
      <c r="E44" s="93">
        <f t="shared" si="2"/>
        <v>80</v>
      </c>
      <c r="F44" s="46"/>
      <c r="G44" s="47"/>
      <c r="H44" s="51"/>
      <c r="I44" s="43"/>
      <c r="J44" s="45">
        <v>80</v>
      </c>
      <c r="K44" s="43"/>
      <c r="L44" s="54"/>
      <c r="M44" s="275"/>
    </row>
    <row r="45" spans="1:13" ht="12" customHeight="1">
      <c r="A45" s="287"/>
      <c r="B45" s="298" t="s">
        <v>37</v>
      </c>
      <c r="C45" s="297"/>
      <c r="D45" s="299"/>
      <c r="E45" s="372">
        <f aca="true" t="shared" si="3" ref="E45:E59">SUM(F45:L45)</f>
        <v>180</v>
      </c>
      <c r="F45" s="71"/>
      <c r="G45" s="72"/>
      <c r="H45" s="74"/>
      <c r="I45" s="75"/>
      <c r="J45" s="77">
        <v>180</v>
      </c>
      <c r="K45" s="75"/>
      <c r="L45" s="87"/>
      <c r="M45" s="154"/>
    </row>
    <row r="46" spans="1:13" ht="22.5" customHeight="1">
      <c r="A46" s="149" t="s">
        <v>31</v>
      </c>
      <c r="B46" s="262" t="s">
        <v>43</v>
      </c>
      <c r="C46" s="261"/>
      <c r="D46" s="263"/>
      <c r="E46" s="380">
        <f t="shared" si="3"/>
        <v>127.9</v>
      </c>
      <c r="F46" s="184"/>
      <c r="G46" s="186">
        <v>26</v>
      </c>
      <c r="H46" s="181">
        <v>101.9</v>
      </c>
      <c r="I46" s="25"/>
      <c r="J46" s="181"/>
      <c r="K46" s="91"/>
      <c r="L46" s="186"/>
      <c r="M46" s="275"/>
    </row>
    <row r="47" spans="1:13" ht="13.5" customHeight="1">
      <c r="A47" s="279"/>
      <c r="B47" s="271" t="s">
        <v>17</v>
      </c>
      <c r="C47" s="270"/>
      <c r="D47" s="272"/>
      <c r="E47" s="381">
        <f t="shared" si="3"/>
        <v>26</v>
      </c>
      <c r="F47" s="55"/>
      <c r="G47" s="61">
        <v>26</v>
      </c>
      <c r="H47" s="60"/>
      <c r="I47" s="58"/>
      <c r="J47" s="60"/>
      <c r="K47" s="58"/>
      <c r="L47" s="61"/>
      <c r="M47" s="275"/>
    </row>
    <row r="48" spans="1:13" ht="13.5" customHeight="1">
      <c r="A48" s="279"/>
      <c r="B48" s="256" t="s">
        <v>104</v>
      </c>
      <c r="C48" s="255"/>
      <c r="D48" s="366"/>
      <c r="E48" s="44"/>
      <c r="F48" s="46"/>
      <c r="G48" s="54"/>
      <c r="H48" s="45"/>
      <c r="I48" s="43"/>
      <c r="J48" s="45"/>
      <c r="K48" s="43"/>
      <c r="L48" s="54"/>
      <c r="M48" s="275"/>
    </row>
    <row r="49" spans="1:13" s="342" customFormat="1" ht="13.5" customHeight="1">
      <c r="A49" s="287"/>
      <c r="B49" s="412" t="s">
        <v>37</v>
      </c>
      <c r="C49" s="413"/>
      <c r="D49" s="414"/>
      <c r="E49" s="415">
        <v>101.9</v>
      </c>
      <c r="F49" s="416"/>
      <c r="G49" s="417"/>
      <c r="H49" s="418">
        <v>101.9</v>
      </c>
      <c r="I49" s="419"/>
      <c r="J49" s="418"/>
      <c r="K49" s="419"/>
      <c r="L49" s="417"/>
      <c r="M49" s="420"/>
    </row>
    <row r="50" spans="1:13" ht="23.25" customHeight="1">
      <c r="A50" s="279" t="s">
        <v>32</v>
      </c>
      <c r="B50" s="227" t="s">
        <v>68</v>
      </c>
      <c r="C50" s="226"/>
      <c r="D50" s="313"/>
      <c r="E50" s="373">
        <f t="shared" si="3"/>
        <v>129.98</v>
      </c>
      <c r="F50" s="31">
        <v>50.9</v>
      </c>
      <c r="G50" s="32">
        <v>79.08</v>
      </c>
      <c r="H50" s="145"/>
      <c r="I50" s="33"/>
      <c r="J50" s="33"/>
      <c r="K50" s="33"/>
      <c r="L50" s="32"/>
      <c r="M50" s="102" t="s">
        <v>60</v>
      </c>
    </row>
    <row r="51" spans="1:13" ht="12.75">
      <c r="A51" s="287"/>
      <c r="B51" s="274" t="s">
        <v>15</v>
      </c>
      <c r="C51" s="314"/>
      <c r="D51" s="315"/>
      <c r="E51" s="374">
        <f t="shared" si="3"/>
        <v>129.98</v>
      </c>
      <c r="F51" s="41">
        <v>50.9</v>
      </c>
      <c r="G51" s="42">
        <v>79.08</v>
      </c>
      <c r="H51" s="114"/>
      <c r="I51" s="53"/>
      <c r="J51" s="53"/>
      <c r="K51" s="53"/>
      <c r="L51" s="42"/>
      <c r="M51" s="162"/>
    </row>
    <row r="52" spans="1:13" ht="12.75" customHeight="1">
      <c r="A52" s="149" t="s">
        <v>38</v>
      </c>
      <c r="B52" s="262" t="s">
        <v>79</v>
      </c>
      <c r="C52" s="261"/>
      <c r="D52" s="263"/>
      <c r="E52" s="382">
        <f t="shared" si="3"/>
        <v>220</v>
      </c>
      <c r="F52" s="200">
        <v>20</v>
      </c>
      <c r="G52" s="201">
        <v>200</v>
      </c>
      <c r="H52" s="202"/>
      <c r="I52" s="203"/>
      <c r="J52" s="203"/>
      <c r="K52" s="203"/>
      <c r="L52" s="220"/>
      <c r="M52" s="163" t="s">
        <v>60</v>
      </c>
    </row>
    <row r="53" spans="1:13" ht="12.75">
      <c r="A53" s="287"/>
      <c r="B53" s="274" t="s">
        <v>15</v>
      </c>
      <c r="C53" s="314"/>
      <c r="D53" s="315"/>
      <c r="E53" s="374">
        <f t="shared" si="3"/>
        <v>220</v>
      </c>
      <c r="F53" s="41">
        <v>20</v>
      </c>
      <c r="G53" s="42">
        <v>200</v>
      </c>
      <c r="H53" s="114"/>
      <c r="I53" s="53"/>
      <c r="J53" s="53"/>
      <c r="K53" s="53"/>
      <c r="L53" s="42"/>
      <c r="M53" s="162"/>
    </row>
    <row r="54" spans="1:13" ht="23.25" customHeight="1">
      <c r="A54" s="149" t="s">
        <v>49</v>
      </c>
      <c r="B54" s="262" t="s">
        <v>69</v>
      </c>
      <c r="C54" s="261"/>
      <c r="D54" s="263"/>
      <c r="E54" s="373">
        <f t="shared" si="3"/>
        <v>15</v>
      </c>
      <c r="F54" s="31"/>
      <c r="G54" s="32">
        <v>15</v>
      </c>
      <c r="H54" s="94"/>
      <c r="I54" s="203"/>
      <c r="J54" s="203"/>
      <c r="K54" s="203"/>
      <c r="L54" s="220"/>
      <c r="M54" s="163"/>
    </row>
    <row r="55" spans="1:13" s="15" customFormat="1" ht="13.5" customHeight="1">
      <c r="A55" s="167"/>
      <c r="B55" s="288" t="s">
        <v>17</v>
      </c>
      <c r="C55" s="389"/>
      <c r="D55" s="390"/>
      <c r="E55" s="383">
        <f t="shared" si="3"/>
        <v>15</v>
      </c>
      <c r="F55" s="68"/>
      <c r="G55" s="62">
        <v>15</v>
      </c>
      <c r="H55" s="124"/>
      <c r="I55" s="64"/>
      <c r="J55" s="64"/>
      <c r="K55" s="64"/>
      <c r="L55" s="62"/>
      <c r="M55" s="168"/>
    </row>
    <row r="56" spans="1:13" ht="23.25" customHeight="1">
      <c r="A56" s="149" t="s">
        <v>50</v>
      </c>
      <c r="B56" s="278" t="s">
        <v>82</v>
      </c>
      <c r="C56" s="341"/>
      <c r="D56" s="368"/>
      <c r="E56" s="375">
        <f t="shared" si="3"/>
        <v>200</v>
      </c>
      <c r="F56" s="184"/>
      <c r="G56" s="185"/>
      <c r="H56" s="98">
        <v>20</v>
      </c>
      <c r="I56" s="91">
        <v>180</v>
      </c>
      <c r="J56" s="181"/>
      <c r="K56" s="128"/>
      <c r="L56" s="221"/>
      <c r="M56" s="295"/>
    </row>
    <row r="57" spans="1:13" ht="13.5" customHeight="1">
      <c r="A57" s="279"/>
      <c r="B57" s="271" t="s">
        <v>17</v>
      </c>
      <c r="C57" s="270"/>
      <c r="D57" s="272"/>
      <c r="E57" s="346">
        <f t="shared" si="3"/>
        <v>20</v>
      </c>
      <c r="F57" s="55"/>
      <c r="G57" s="56"/>
      <c r="H57" s="97">
        <v>20</v>
      </c>
      <c r="I57" s="58"/>
      <c r="J57" s="58"/>
      <c r="K57" s="122"/>
      <c r="L57" s="56"/>
      <c r="M57" s="275"/>
    </row>
    <row r="58" spans="1:13" ht="13.5" customHeight="1">
      <c r="A58" s="279"/>
      <c r="B58" s="256" t="s">
        <v>15</v>
      </c>
      <c r="C58" s="255"/>
      <c r="D58" s="366"/>
      <c r="E58" s="93">
        <f t="shared" si="3"/>
        <v>180</v>
      </c>
      <c r="F58" s="46"/>
      <c r="G58" s="47"/>
      <c r="H58" s="51"/>
      <c r="I58" s="43">
        <v>180</v>
      </c>
      <c r="J58" s="45"/>
      <c r="K58" s="49"/>
      <c r="L58" s="42"/>
      <c r="M58" s="275"/>
    </row>
    <row r="59" spans="1:13" ht="23.25" customHeight="1">
      <c r="A59" s="149" t="s">
        <v>51</v>
      </c>
      <c r="B59" s="262" t="s">
        <v>85</v>
      </c>
      <c r="C59" s="261"/>
      <c r="D59" s="263"/>
      <c r="E59" s="375">
        <f t="shared" si="3"/>
        <v>270</v>
      </c>
      <c r="F59" s="184"/>
      <c r="G59" s="185"/>
      <c r="H59" s="98">
        <v>20</v>
      </c>
      <c r="I59" s="91">
        <v>250</v>
      </c>
      <c r="J59" s="181"/>
      <c r="K59" s="128"/>
      <c r="L59" s="221"/>
      <c r="M59" s="295"/>
    </row>
    <row r="60" spans="1:13" ht="12.75" customHeight="1">
      <c r="A60" s="279"/>
      <c r="B60" s="271" t="s">
        <v>17</v>
      </c>
      <c r="C60" s="270"/>
      <c r="D60" s="272"/>
      <c r="E60" s="346">
        <f aca="true" t="shared" si="4" ref="E60:E66">SUM(F60:L60)</f>
        <v>20</v>
      </c>
      <c r="F60" s="55"/>
      <c r="G60" s="56"/>
      <c r="H60" s="97">
        <v>20</v>
      </c>
      <c r="I60" s="58"/>
      <c r="J60" s="58"/>
      <c r="K60" s="122"/>
      <c r="L60" s="56"/>
      <c r="M60" s="275"/>
    </row>
    <row r="61" spans="1:13" ht="13.5" customHeight="1">
      <c r="A61" s="279"/>
      <c r="B61" s="296" t="s">
        <v>15</v>
      </c>
      <c r="C61" s="320"/>
      <c r="D61" s="367"/>
      <c r="E61" s="93">
        <f t="shared" si="4"/>
        <v>250</v>
      </c>
      <c r="F61" s="46"/>
      <c r="G61" s="47"/>
      <c r="H61" s="51"/>
      <c r="I61" s="43">
        <v>250</v>
      </c>
      <c r="J61" s="45"/>
      <c r="K61" s="49"/>
      <c r="L61" s="42"/>
      <c r="M61" s="275"/>
    </row>
    <row r="62" spans="1:13" ht="22.5" customHeight="1">
      <c r="A62" s="149" t="s">
        <v>52</v>
      </c>
      <c r="B62" s="278" t="s">
        <v>89</v>
      </c>
      <c r="C62" s="341"/>
      <c r="D62" s="368"/>
      <c r="E62" s="375">
        <f t="shared" si="4"/>
        <v>13000</v>
      </c>
      <c r="F62" s="184"/>
      <c r="G62" s="185"/>
      <c r="H62" s="98">
        <v>4500</v>
      </c>
      <c r="I62" s="91">
        <v>4500</v>
      </c>
      <c r="J62" s="181">
        <v>4000</v>
      </c>
      <c r="K62" s="128"/>
      <c r="L62" s="221"/>
      <c r="M62" s="295"/>
    </row>
    <row r="63" spans="1:13" ht="12" customHeight="1">
      <c r="A63" s="279"/>
      <c r="B63" s="347" t="s">
        <v>15</v>
      </c>
      <c r="C63" s="391"/>
      <c r="D63" s="392"/>
      <c r="E63" s="384"/>
      <c r="F63" s="244"/>
      <c r="G63" s="245"/>
      <c r="H63" s="348"/>
      <c r="I63" s="248"/>
      <c r="J63" s="247"/>
      <c r="K63" s="349"/>
      <c r="L63" s="350"/>
      <c r="M63" s="275"/>
    </row>
    <row r="64" spans="1:13" ht="13.5" customHeight="1">
      <c r="A64" s="287"/>
      <c r="B64" s="352" t="s">
        <v>37</v>
      </c>
      <c r="C64" s="393"/>
      <c r="D64" s="394"/>
      <c r="E64" s="421">
        <f>SUM(F64:L64)</f>
        <v>13500</v>
      </c>
      <c r="F64" s="241"/>
      <c r="G64" s="242"/>
      <c r="H64" s="351">
        <v>4500</v>
      </c>
      <c r="I64" s="422">
        <v>4500</v>
      </c>
      <c r="J64" s="423">
        <v>4500</v>
      </c>
      <c r="K64" s="239"/>
      <c r="L64" s="240"/>
      <c r="M64" s="275"/>
    </row>
    <row r="65" spans="1:13" ht="12.75" customHeight="1">
      <c r="A65" s="279" t="s">
        <v>53</v>
      </c>
      <c r="B65" s="262" t="s">
        <v>83</v>
      </c>
      <c r="C65" s="261"/>
      <c r="D65" s="263"/>
      <c r="E65" s="375">
        <f t="shared" si="4"/>
        <v>15</v>
      </c>
      <c r="F65" s="184"/>
      <c r="G65" s="185"/>
      <c r="H65" s="98">
        <v>15</v>
      </c>
      <c r="I65" s="25"/>
      <c r="J65" s="91"/>
      <c r="K65" s="91"/>
      <c r="L65" s="185"/>
      <c r="M65" s="330"/>
    </row>
    <row r="66" spans="1:13" ht="13.5" customHeight="1">
      <c r="A66" s="287"/>
      <c r="B66" s="288" t="s">
        <v>17</v>
      </c>
      <c r="C66" s="389"/>
      <c r="D66" s="390"/>
      <c r="E66" s="383">
        <f t="shared" si="4"/>
        <v>15</v>
      </c>
      <c r="F66" s="68"/>
      <c r="G66" s="62"/>
      <c r="H66" s="124">
        <v>15</v>
      </c>
      <c r="I66" s="64"/>
      <c r="J66" s="64"/>
      <c r="K66" s="64"/>
      <c r="L66" s="62"/>
      <c r="M66" s="154"/>
    </row>
    <row r="67" spans="1:13" s="15" customFormat="1" ht="13.5" thickBot="1">
      <c r="A67" s="156"/>
      <c r="B67" s="316" t="s">
        <v>35</v>
      </c>
      <c r="C67" s="335"/>
      <c r="D67" s="336"/>
      <c r="E67" s="385">
        <f>SUM(E65,E62,E59,E56,E54,E52,E50,E46,E43,E40,E38,E35,E31,E28,E24,E21,E18,E14,E10)</f>
        <v>36425.28</v>
      </c>
      <c r="F67" s="129">
        <f aca="true" t="shared" si="5" ref="F67:L67">SUM(F65,F62,F59,F56,F54,F52,F50,F46,F43,F40,F38,F35,F31,F28,F24,F21,F18,F14,F10)</f>
        <v>610.4</v>
      </c>
      <c r="G67" s="130">
        <f t="shared" si="5"/>
        <v>3044.38</v>
      </c>
      <c r="H67" s="131">
        <f t="shared" si="5"/>
        <v>17330.9</v>
      </c>
      <c r="I67" s="132">
        <f t="shared" si="5"/>
        <v>8444.6</v>
      </c>
      <c r="J67" s="132">
        <f t="shared" si="5"/>
        <v>6995</v>
      </c>
      <c r="K67" s="132">
        <f t="shared" si="5"/>
        <v>0</v>
      </c>
      <c r="L67" s="130">
        <f t="shared" si="5"/>
        <v>0</v>
      </c>
      <c r="M67" s="164"/>
    </row>
    <row r="68" spans="1:13" ht="12.75">
      <c r="A68" s="283" t="s">
        <v>27</v>
      </c>
      <c r="B68" s="292" t="s">
        <v>26</v>
      </c>
      <c r="C68" s="292"/>
      <c r="D68" s="294"/>
      <c r="E68" s="293"/>
      <c r="F68" s="293"/>
      <c r="G68" s="293"/>
      <c r="H68" s="293"/>
      <c r="I68" s="293"/>
      <c r="J68" s="293"/>
      <c r="K68" s="293"/>
      <c r="L68" s="293"/>
      <c r="M68" s="294"/>
    </row>
    <row r="69" spans="1:13" ht="13.5" thickBot="1">
      <c r="A69" s="467"/>
      <c r="B69" s="284" t="s">
        <v>39</v>
      </c>
      <c r="C69" s="306"/>
      <c r="D69" s="286"/>
      <c r="E69" s="285"/>
      <c r="F69" s="285"/>
      <c r="G69" s="285"/>
      <c r="H69" s="285"/>
      <c r="I69" s="285"/>
      <c r="J69" s="285"/>
      <c r="K69" s="285"/>
      <c r="L69" s="285"/>
      <c r="M69" s="286"/>
    </row>
    <row r="70" spans="1:13" ht="13.5" customHeight="1" thickBot="1">
      <c r="A70" s="307" t="s">
        <v>0</v>
      </c>
      <c r="B70" s="477" t="s">
        <v>1</v>
      </c>
      <c r="C70" s="121"/>
      <c r="D70" s="280"/>
      <c r="E70" s="479" t="s">
        <v>2</v>
      </c>
      <c r="F70" s="479" t="s">
        <v>81</v>
      </c>
      <c r="G70" s="477" t="s">
        <v>76</v>
      </c>
      <c r="H70" s="474" t="s">
        <v>80</v>
      </c>
      <c r="I70" s="475"/>
      <c r="J70" s="475"/>
      <c r="K70" s="475"/>
      <c r="L70" s="476"/>
      <c r="M70" s="309" t="s">
        <v>3</v>
      </c>
    </row>
    <row r="71" spans="1:13" ht="22.5" customHeight="1" thickBot="1">
      <c r="A71" s="308"/>
      <c r="B71" s="478"/>
      <c r="C71" s="281"/>
      <c r="D71" s="282"/>
      <c r="E71" s="480"/>
      <c r="F71" s="480"/>
      <c r="G71" s="478"/>
      <c r="H71" s="18" t="s">
        <v>4</v>
      </c>
      <c r="I71" s="18" t="s">
        <v>5</v>
      </c>
      <c r="J71" s="18" t="s">
        <v>6</v>
      </c>
      <c r="K71" s="18" t="s">
        <v>58</v>
      </c>
      <c r="L71" s="18" t="s">
        <v>77</v>
      </c>
      <c r="M71" s="310"/>
    </row>
    <row r="72" spans="1:13" ht="13.5" thickBot="1">
      <c r="A72" s="156">
        <v>1</v>
      </c>
      <c r="B72" s="136">
        <v>2</v>
      </c>
      <c r="C72" s="83"/>
      <c r="D72" s="85"/>
      <c r="E72" s="9">
        <v>3</v>
      </c>
      <c r="F72" s="10">
        <v>4</v>
      </c>
      <c r="G72" s="11">
        <v>5</v>
      </c>
      <c r="H72" s="8">
        <v>6</v>
      </c>
      <c r="I72" s="11">
        <v>7</v>
      </c>
      <c r="J72" s="8">
        <v>8</v>
      </c>
      <c r="K72" s="11">
        <v>9</v>
      </c>
      <c r="L72" s="8">
        <v>10</v>
      </c>
      <c r="M72" s="8">
        <v>11</v>
      </c>
    </row>
    <row r="73" spans="1:13" ht="23.25" customHeight="1">
      <c r="A73" s="331" t="s">
        <v>9</v>
      </c>
      <c r="B73" s="465" t="s">
        <v>46</v>
      </c>
      <c r="C73" s="300"/>
      <c r="D73" s="301"/>
      <c r="E73" s="459">
        <f>SUM(F73:L73)</f>
        <v>6163.3</v>
      </c>
      <c r="F73" s="205">
        <v>1691.3</v>
      </c>
      <c r="G73" s="206">
        <v>222</v>
      </c>
      <c r="H73" s="207"/>
      <c r="I73" s="208">
        <v>1800</v>
      </c>
      <c r="J73" s="208">
        <v>1250</v>
      </c>
      <c r="K73" s="208">
        <v>1200</v>
      </c>
      <c r="L73" s="209"/>
      <c r="M73" s="103" t="s">
        <v>60</v>
      </c>
    </row>
    <row r="74" spans="1:13" ht="12.75">
      <c r="A74" s="279"/>
      <c r="B74" s="458" t="s">
        <v>15</v>
      </c>
      <c r="C74" s="302"/>
      <c r="D74" s="303"/>
      <c r="E74" s="106">
        <f>SUM(F74:L74)</f>
        <v>6163.3</v>
      </c>
      <c r="F74" s="41">
        <v>1691.3</v>
      </c>
      <c r="G74" s="42">
        <v>222</v>
      </c>
      <c r="H74" s="52"/>
      <c r="I74" s="114">
        <v>1800</v>
      </c>
      <c r="J74" s="53">
        <v>1250</v>
      </c>
      <c r="K74" s="53">
        <v>1200</v>
      </c>
      <c r="L74" s="126"/>
      <c r="M74" s="104"/>
    </row>
    <row r="75" spans="1:13" ht="23.25" customHeight="1">
      <c r="A75" s="149" t="s">
        <v>66</v>
      </c>
      <c r="B75" s="227" t="s">
        <v>67</v>
      </c>
      <c r="C75" s="226"/>
      <c r="D75" s="313"/>
      <c r="E75" s="105">
        <f>SUM(F75:L75)</f>
        <v>62981.08</v>
      </c>
      <c r="F75" s="31">
        <v>11196.4</v>
      </c>
      <c r="G75" s="148">
        <v>13244.4</v>
      </c>
      <c r="H75" s="210">
        <v>18540.28</v>
      </c>
      <c r="I75" s="33">
        <v>6000</v>
      </c>
      <c r="J75" s="33">
        <v>6000</v>
      </c>
      <c r="K75" s="33">
        <v>8000</v>
      </c>
      <c r="L75" s="158"/>
      <c r="M75" s="217" t="s">
        <v>60</v>
      </c>
    </row>
    <row r="76" spans="1:13" s="82" customFormat="1" ht="22.5" customHeight="1">
      <c r="A76" s="279"/>
      <c r="B76" s="262" t="s">
        <v>90</v>
      </c>
      <c r="C76" s="261"/>
      <c r="D76" s="263"/>
      <c r="E76" s="100"/>
      <c r="F76" s="184"/>
      <c r="G76" s="185"/>
      <c r="H76" s="189"/>
      <c r="I76" s="91"/>
      <c r="J76" s="91"/>
      <c r="K76" s="91"/>
      <c r="L76" s="128"/>
      <c r="M76" s="116"/>
    </row>
    <row r="77" spans="1:13" ht="12.75">
      <c r="A77" s="279"/>
      <c r="B77" s="268" t="s">
        <v>15</v>
      </c>
      <c r="C77" s="267"/>
      <c r="D77" s="269"/>
      <c r="E77" s="48"/>
      <c r="F77" s="93"/>
      <c r="G77" s="47"/>
      <c r="H77" s="48"/>
      <c r="I77" s="43"/>
      <c r="J77" s="43"/>
      <c r="K77" s="43"/>
      <c r="L77" s="49"/>
      <c r="M77" s="102"/>
    </row>
    <row r="78" spans="1:13" ht="12.75">
      <c r="A78" s="279"/>
      <c r="B78" s="290" t="s">
        <v>57</v>
      </c>
      <c r="C78" s="289"/>
      <c r="D78" s="291"/>
      <c r="E78" s="460"/>
      <c r="F78" s="79"/>
      <c r="G78" s="78"/>
      <c r="H78" s="80"/>
      <c r="I78" s="81"/>
      <c r="J78" s="81"/>
      <c r="K78" s="81"/>
      <c r="L78" s="160"/>
      <c r="M78" s="102"/>
    </row>
    <row r="79" spans="1:13" ht="34.5" customHeight="1">
      <c r="A79" s="279"/>
      <c r="B79" s="466" t="s">
        <v>91</v>
      </c>
      <c r="C79" s="304"/>
      <c r="D79" s="305"/>
      <c r="E79" s="100"/>
      <c r="F79" s="184"/>
      <c r="G79" s="185"/>
      <c r="H79" s="189"/>
      <c r="I79" s="91"/>
      <c r="J79" s="91"/>
      <c r="K79" s="25"/>
      <c r="L79" s="159"/>
      <c r="M79" s="115"/>
    </row>
    <row r="80" spans="1:13" ht="14.25" customHeight="1">
      <c r="A80" s="279"/>
      <c r="B80" s="268" t="s">
        <v>15</v>
      </c>
      <c r="C80" s="267"/>
      <c r="D80" s="269"/>
      <c r="E80" s="431"/>
      <c r="F80" s="46"/>
      <c r="G80" s="47"/>
      <c r="H80" s="48"/>
      <c r="I80" s="43"/>
      <c r="J80" s="43"/>
      <c r="K80" s="43"/>
      <c r="L80" s="49"/>
      <c r="M80" s="217"/>
    </row>
    <row r="81" spans="1:13" ht="12.75">
      <c r="A81" s="279"/>
      <c r="B81" s="290" t="s">
        <v>57</v>
      </c>
      <c r="C81" s="289"/>
      <c r="D81" s="291"/>
      <c r="E81" s="80"/>
      <c r="F81" s="79"/>
      <c r="G81" s="78"/>
      <c r="H81" s="80"/>
      <c r="I81" s="81"/>
      <c r="J81" s="81"/>
      <c r="K81" s="135"/>
      <c r="L81" s="160"/>
      <c r="M81" s="276"/>
    </row>
    <row r="82" spans="1:13" ht="22.5" customHeight="1">
      <c r="A82" s="149" t="s">
        <v>11</v>
      </c>
      <c r="B82" s="260" t="s">
        <v>45</v>
      </c>
      <c r="C82" s="259"/>
      <c r="D82" s="277"/>
      <c r="E82" s="105">
        <f aca="true" t="shared" si="6" ref="E82:E87">SUM(F82:L82)</f>
        <v>927.3</v>
      </c>
      <c r="F82" s="22">
        <v>27.3</v>
      </c>
      <c r="G82" s="36">
        <v>900</v>
      </c>
      <c r="H82" s="191"/>
      <c r="I82" s="24"/>
      <c r="J82" s="24"/>
      <c r="K82" s="24"/>
      <c r="L82" s="211"/>
      <c r="M82" s="102" t="s">
        <v>96</v>
      </c>
    </row>
    <row r="83" spans="1:13" ht="12.75">
      <c r="A83" s="279"/>
      <c r="B83" s="268" t="s">
        <v>15</v>
      </c>
      <c r="C83" s="267"/>
      <c r="D83" s="269"/>
      <c r="E83" s="431">
        <f t="shared" si="6"/>
        <v>927.3</v>
      </c>
      <c r="F83" s="46">
        <v>27.3</v>
      </c>
      <c r="G83" s="47">
        <v>900</v>
      </c>
      <c r="H83" s="48"/>
      <c r="I83" s="43"/>
      <c r="J83" s="43"/>
      <c r="K83" s="43"/>
      <c r="L83" s="49"/>
      <c r="M83" s="222" t="s">
        <v>70</v>
      </c>
    </row>
    <row r="84" spans="1:13" ht="22.5" customHeight="1">
      <c r="A84" s="149" t="s">
        <v>12</v>
      </c>
      <c r="B84" s="260" t="s">
        <v>44</v>
      </c>
      <c r="C84" s="259"/>
      <c r="D84" s="277"/>
      <c r="E84" s="105">
        <f t="shared" si="6"/>
        <v>534.7</v>
      </c>
      <c r="F84" s="22">
        <v>424.7</v>
      </c>
      <c r="G84" s="36">
        <v>110</v>
      </c>
      <c r="H84" s="191"/>
      <c r="I84" s="212"/>
      <c r="J84" s="24"/>
      <c r="K84" s="24"/>
      <c r="L84" s="211"/>
      <c r="M84" s="102" t="s">
        <v>60</v>
      </c>
    </row>
    <row r="85" spans="1:13" ht="12.75">
      <c r="A85" s="287"/>
      <c r="B85" s="268" t="s">
        <v>15</v>
      </c>
      <c r="C85" s="267"/>
      <c r="D85" s="269"/>
      <c r="E85" s="106">
        <f t="shared" si="6"/>
        <v>534.7</v>
      </c>
      <c r="F85" s="41">
        <v>424.7</v>
      </c>
      <c r="G85" s="42">
        <v>110</v>
      </c>
      <c r="H85" s="52"/>
      <c r="I85" s="53"/>
      <c r="J85" s="53"/>
      <c r="K85" s="53"/>
      <c r="L85" s="126"/>
      <c r="M85" s="102" t="s">
        <v>70</v>
      </c>
    </row>
    <row r="86" spans="1:13" ht="22.5" customHeight="1">
      <c r="A86" s="273" t="s">
        <v>13</v>
      </c>
      <c r="B86" s="260" t="s">
        <v>63</v>
      </c>
      <c r="C86" s="259"/>
      <c r="D86" s="277"/>
      <c r="E86" s="432">
        <f t="shared" si="6"/>
        <v>850</v>
      </c>
      <c r="F86" s="187">
        <v>30</v>
      </c>
      <c r="G86" s="219">
        <v>20</v>
      </c>
      <c r="H86" s="223">
        <v>400</v>
      </c>
      <c r="I86" s="199">
        <v>400</v>
      </c>
      <c r="J86" s="213"/>
      <c r="K86" s="214"/>
      <c r="L86" s="204"/>
      <c r="M86" s="264"/>
    </row>
    <row r="87" spans="1:13" ht="13.5" customHeight="1">
      <c r="A87" s="273"/>
      <c r="B87" s="271" t="s">
        <v>17</v>
      </c>
      <c r="C87" s="270"/>
      <c r="D87" s="272"/>
      <c r="E87" s="433">
        <f t="shared" si="6"/>
        <v>50</v>
      </c>
      <c r="F87" s="55">
        <v>30</v>
      </c>
      <c r="G87" s="61">
        <v>20</v>
      </c>
      <c r="H87" s="57"/>
      <c r="I87" s="58"/>
      <c r="J87" s="58"/>
      <c r="K87" s="58"/>
      <c r="L87" s="122"/>
      <c r="M87" s="236"/>
    </row>
    <row r="88" spans="1:13" ht="12.75">
      <c r="A88" s="273"/>
      <c r="B88" s="268" t="s">
        <v>15</v>
      </c>
      <c r="C88" s="267"/>
      <c r="D88" s="269"/>
      <c r="E88" s="461"/>
      <c r="F88" s="46"/>
      <c r="G88" s="54"/>
      <c r="H88" s="48"/>
      <c r="I88" s="43"/>
      <c r="J88" s="43"/>
      <c r="K88" s="43"/>
      <c r="L88" s="49"/>
      <c r="M88" s="236"/>
    </row>
    <row r="89" spans="1:13" s="19" customFormat="1" ht="13.5" thickBot="1">
      <c r="A89" s="232"/>
      <c r="B89" s="290" t="s">
        <v>37</v>
      </c>
      <c r="C89" s="289"/>
      <c r="D89" s="291"/>
      <c r="E89" s="462">
        <v>800</v>
      </c>
      <c r="F89" s="79"/>
      <c r="G89" s="92"/>
      <c r="H89" s="73">
        <v>400</v>
      </c>
      <c r="I89" s="81">
        <v>400</v>
      </c>
      <c r="J89" s="81"/>
      <c r="K89" s="81"/>
      <c r="L89" s="160"/>
      <c r="M89" s="345"/>
    </row>
    <row r="90" spans="1:13" ht="22.5" customHeight="1">
      <c r="A90" s="149" t="s">
        <v>19</v>
      </c>
      <c r="B90" s="262" t="s">
        <v>62</v>
      </c>
      <c r="C90" s="395"/>
      <c r="D90" s="340"/>
      <c r="E90" s="100">
        <f>SUM(F90:L90)</f>
        <v>93.7</v>
      </c>
      <c r="F90" s="184">
        <v>53.7</v>
      </c>
      <c r="G90" s="185">
        <v>40</v>
      </c>
      <c r="H90" s="215"/>
      <c r="I90" s="203"/>
      <c r="J90" s="203"/>
      <c r="K90" s="203"/>
      <c r="L90" s="216"/>
      <c r="M90" s="468" t="s">
        <v>61</v>
      </c>
    </row>
    <row r="91" spans="1:13" ht="12.75">
      <c r="A91" s="287"/>
      <c r="B91" s="274" t="s">
        <v>15</v>
      </c>
      <c r="C91" s="314"/>
      <c r="D91" s="315"/>
      <c r="E91" s="106">
        <f>SUM(F91:L91)</f>
        <v>93.7</v>
      </c>
      <c r="F91" s="41">
        <v>53.7</v>
      </c>
      <c r="G91" s="42">
        <v>40</v>
      </c>
      <c r="H91" s="52"/>
      <c r="I91" s="53"/>
      <c r="J91" s="53"/>
      <c r="K91" s="53"/>
      <c r="L91" s="126"/>
      <c r="M91" s="111"/>
    </row>
    <row r="92" spans="1:13" ht="23.25" customHeight="1">
      <c r="A92" s="149" t="s">
        <v>21</v>
      </c>
      <c r="B92" s="262" t="s">
        <v>97</v>
      </c>
      <c r="C92" s="395"/>
      <c r="D92" s="340"/>
      <c r="E92" s="463">
        <f>SUM(F92:L92)</f>
        <v>180</v>
      </c>
      <c r="F92" s="200"/>
      <c r="G92" s="201"/>
      <c r="H92" s="215">
        <v>30</v>
      </c>
      <c r="I92" s="203">
        <v>150</v>
      </c>
      <c r="J92" s="203"/>
      <c r="K92" s="203"/>
      <c r="L92" s="216"/>
      <c r="M92" s="110"/>
    </row>
    <row r="93" spans="1:13" ht="12.75">
      <c r="A93" s="287"/>
      <c r="B93" s="298" t="s">
        <v>101</v>
      </c>
      <c r="C93" s="297"/>
      <c r="D93" s="299"/>
      <c r="E93" s="99">
        <f>SUM(F93:L93)</f>
        <v>180</v>
      </c>
      <c r="F93" s="71"/>
      <c r="G93" s="72"/>
      <c r="H93" s="73">
        <v>30</v>
      </c>
      <c r="I93" s="75">
        <v>150</v>
      </c>
      <c r="J93" s="75"/>
      <c r="K93" s="75"/>
      <c r="L93" s="70"/>
      <c r="M93" s="111"/>
    </row>
    <row r="94" spans="1:15" ht="13.5" thickBot="1">
      <c r="A94" s="155"/>
      <c r="B94" s="316" t="s">
        <v>29</v>
      </c>
      <c r="C94" s="335"/>
      <c r="D94" s="336"/>
      <c r="E94" s="464">
        <f>SUM(E92,E90,E86,E84,E82,E75,E73)</f>
        <v>71730.08</v>
      </c>
      <c r="F94" s="107">
        <f aca="true" t="shared" si="7" ref="F94:L94">SUM(F92,F90,F86,F84,F82,F75,F73)</f>
        <v>13423.4</v>
      </c>
      <c r="G94" s="108">
        <f t="shared" si="7"/>
        <v>14536.4</v>
      </c>
      <c r="H94" s="108">
        <f>SUM(H92,H90,H86,H84,H82,H75,H73)</f>
        <v>18970.28</v>
      </c>
      <c r="I94" s="108">
        <f>SUM(I92,I90,I86,I84,I82,I75,I73)</f>
        <v>8350</v>
      </c>
      <c r="J94" s="108">
        <f>SUM(J92,J90,J86,J84,J82,J75,J73)</f>
        <v>7250</v>
      </c>
      <c r="K94" s="108">
        <f t="shared" si="7"/>
        <v>9200</v>
      </c>
      <c r="L94" s="157">
        <f t="shared" si="7"/>
        <v>0</v>
      </c>
      <c r="M94" s="161"/>
      <c r="O94" s="16"/>
    </row>
    <row r="95" spans="1:15" ht="13.5" thickBot="1">
      <c r="A95" s="8">
        <v>1</v>
      </c>
      <c r="B95" s="11">
        <v>2</v>
      </c>
      <c r="C95" s="83"/>
      <c r="D95" s="85"/>
      <c r="E95" s="112">
        <v>3</v>
      </c>
      <c r="F95" s="10">
        <v>4</v>
      </c>
      <c r="G95" s="11">
        <v>5</v>
      </c>
      <c r="H95" s="8">
        <v>6</v>
      </c>
      <c r="I95" s="11">
        <v>7</v>
      </c>
      <c r="J95" s="8">
        <v>8</v>
      </c>
      <c r="K95" s="11">
        <v>9</v>
      </c>
      <c r="L95" s="8">
        <v>10</v>
      </c>
      <c r="M95" s="8">
        <v>11</v>
      </c>
      <c r="O95" s="16"/>
    </row>
    <row r="96" spans="1:13" ht="13.5" thickBot="1">
      <c r="A96" s="5" t="s">
        <v>72</v>
      </c>
      <c r="B96" s="337" t="s">
        <v>40</v>
      </c>
      <c r="C96" s="396"/>
      <c r="D96" s="339"/>
      <c r="E96" s="338"/>
      <c r="F96" s="338"/>
      <c r="G96" s="338"/>
      <c r="H96" s="338"/>
      <c r="I96" s="338"/>
      <c r="J96" s="338"/>
      <c r="K96" s="338"/>
      <c r="L96" s="338"/>
      <c r="M96" s="339"/>
    </row>
    <row r="97" spans="1:13" ht="23.25" customHeight="1">
      <c r="A97" s="332" t="s">
        <v>22</v>
      </c>
      <c r="B97" s="300" t="s">
        <v>47</v>
      </c>
      <c r="C97" s="300"/>
      <c r="D97" s="301"/>
      <c r="E97" s="386">
        <f>SUM(F97:L97)</f>
        <v>130</v>
      </c>
      <c r="F97" s="141">
        <v>60</v>
      </c>
      <c r="G97" s="113"/>
      <c r="H97" s="147"/>
      <c r="I97" s="21"/>
      <c r="J97" s="208">
        <v>70</v>
      </c>
      <c r="K97" s="21"/>
      <c r="L97" s="30"/>
      <c r="M97" s="139"/>
    </row>
    <row r="98" spans="1:13" ht="12.75">
      <c r="A98" s="232"/>
      <c r="B98" s="233" t="s">
        <v>17</v>
      </c>
      <c r="C98" s="233"/>
      <c r="D98" s="319"/>
      <c r="E98" s="383">
        <f>SUM(F98:L98)</f>
        <v>130</v>
      </c>
      <c r="F98" s="68">
        <v>60</v>
      </c>
      <c r="G98" s="62"/>
      <c r="H98" s="63"/>
      <c r="I98" s="64"/>
      <c r="J98" s="124">
        <v>70</v>
      </c>
      <c r="K98" s="69"/>
      <c r="L98" s="66"/>
      <c r="M98" s="117"/>
    </row>
    <row r="99" spans="1:13" ht="22.5" customHeight="1">
      <c r="A99" s="257" t="s">
        <v>25</v>
      </c>
      <c r="B99" s="259" t="s">
        <v>54</v>
      </c>
      <c r="C99" s="259"/>
      <c r="D99" s="277"/>
      <c r="E99" s="373">
        <f aca="true" t="shared" si="8" ref="E99:E109">SUM(F99:L99)</f>
        <v>200</v>
      </c>
      <c r="F99" s="22"/>
      <c r="G99" s="36"/>
      <c r="H99" s="134"/>
      <c r="I99" s="35"/>
      <c r="J99" s="24">
        <v>200</v>
      </c>
      <c r="K99" s="24"/>
      <c r="L99" s="36"/>
      <c r="M99" s="254"/>
    </row>
    <row r="100" spans="1:13" ht="12.75">
      <c r="A100" s="258"/>
      <c r="B100" s="233" t="s">
        <v>17</v>
      </c>
      <c r="C100" s="238"/>
      <c r="D100" s="235"/>
      <c r="E100" s="383">
        <f t="shared" si="8"/>
        <v>200</v>
      </c>
      <c r="F100" s="68"/>
      <c r="G100" s="62"/>
      <c r="H100" s="124"/>
      <c r="I100" s="67"/>
      <c r="J100" s="64">
        <v>200</v>
      </c>
      <c r="K100" s="64"/>
      <c r="L100" s="66"/>
      <c r="M100" s="117"/>
    </row>
    <row r="101" spans="1:13" ht="27.75" customHeight="1">
      <c r="A101" s="224">
        <v>10</v>
      </c>
      <c r="B101" s="226" t="s">
        <v>102</v>
      </c>
      <c r="C101" s="226"/>
      <c r="D101" s="313"/>
      <c r="E101" s="373">
        <v>700</v>
      </c>
      <c r="F101" s="31"/>
      <c r="G101" s="32"/>
      <c r="H101" s="243"/>
      <c r="I101" s="37">
        <v>700</v>
      </c>
      <c r="J101" s="33"/>
      <c r="K101" s="33"/>
      <c r="L101" s="32"/>
      <c r="M101" s="228"/>
    </row>
    <row r="102" spans="1:13" ht="15.75" customHeight="1">
      <c r="A102" s="225"/>
      <c r="B102" s="353" t="s">
        <v>103</v>
      </c>
      <c r="C102" s="397"/>
      <c r="D102" s="398"/>
      <c r="E102" s="424">
        <v>150</v>
      </c>
      <c r="F102" s="250"/>
      <c r="G102" s="251"/>
      <c r="H102" s="252"/>
      <c r="I102" s="426">
        <v>150</v>
      </c>
      <c r="J102" s="253"/>
      <c r="K102" s="253"/>
      <c r="L102" s="251"/>
      <c r="M102" s="228"/>
    </row>
    <row r="103" spans="1:13" ht="15.75" customHeight="1">
      <c r="A103" s="249"/>
      <c r="B103" s="354" t="s">
        <v>104</v>
      </c>
      <c r="C103" s="391"/>
      <c r="D103" s="392"/>
      <c r="E103" s="425">
        <v>550</v>
      </c>
      <c r="F103" s="244"/>
      <c r="G103" s="245"/>
      <c r="H103" s="246"/>
      <c r="I103" s="427">
        <v>550</v>
      </c>
      <c r="J103" s="248"/>
      <c r="K103" s="248"/>
      <c r="L103" s="245"/>
      <c r="M103" s="228"/>
    </row>
    <row r="104" spans="1:13" ht="23.25" customHeight="1">
      <c r="A104" s="257" t="s">
        <v>30</v>
      </c>
      <c r="B104" s="259" t="s">
        <v>92</v>
      </c>
      <c r="C104" s="259"/>
      <c r="D104" s="277"/>
      <c r="E104" s="373">
        <f t="shared" si="8"/>
        <v>50</v>
      </c>
      <c r="F104" s="22"/>
      <c r="G104" s="36"/>
      <c r="H104" s="134"/>
      <c r="I104" s="35"/>
      <c r="J104" s="24"/>
      <c r="K104" s="24">
        <v>50</v>
      </c>
      <c r="L104" s="36"/>
      <c r="M104" s="254"/>
    </row>
    <row r="105" spans="1:13" ht="12.75">
      <c r="A105" s="258"/>
      <c r="B105" s="255" t="s">
        <v>15</v>
      </c>
      <c r="C105" s="255"/>
      <c r="D105" s="366"/>
      <c r="E105" s="374">
        <f t="shared" si="8"/>
        <v>50</v>
      </c>
      <c r="F105" s="41"/>
      <c r="G105" s="54"/>
      <c r="H105" s="51"/>
      <c r="I105" s="43"/>
      <c r="J105" s="45"/>
      <c r="K105" s="43">
        <v>50</v>
      </c>
      <c r="L105" s="54"/>
      <c r="M105" s="117"/>
    </row>
    <row r="106" spans="1:13" ht="23.25" customHeight="1">
      <c r="A106" s="257" t="s">
        <v>31</v>
      </c>
      <c r="B106" s="259" t="s">
        <v>98</v>
      </c>
      <c r="C106" s="259"/>
      <c r="D106" s="277"/>
      <c r="E106" s="373">
        <f t="shared" si="8"/>
        <v>20</v>
      </c>
      <c r="F106" s="22"/>
      <c r="G106" s="36"/>
      <c r="H106" s="134"/>
      <c r="I106" s="35"/>
      <c r="J106" s="24">
        <v>20</v>
      </c>
      <c r="K106" s="24"/>
      <c r="L106" s="36"/>
      <c r="M106" s="254"/>
    </row>
    <row r="107" spans="1:13" ht="13.5" thickBot="1">
      <c r="A107" s="258"/>
      <c r="B107" s="255" t="s">
        <v>15</v>
      </c>
      <c r="C107" s="399"/>
      <c r="D107" s="400"/>
      <c r="E107" s="374">
        <f t="shared" si="8"/>
        <v>20</v>
      </c>
      <c r="F107" s="41"/>
      <c r="G107" s="54"/>
      <c r="H107" s="51"/>
      <c r="I107" s="43"/>
      <c r="J107" s="45">
        <v>20</v>
      </c>
      <c r="K107" s="43"/>
      <c r="L107" s="54"/>
      <c r="M107" s="117"/>
    </row>
    <row r="108" spans="1:13" ht="12.75">
      <c r="A108" s="257" t="s">
        <v>32</v>
      </c>
      <c r="B108" s="259" t="s">
        <v>99</v>
      </c>
      <c r="C108" s="300"/>
      <c r="D108" s="301"/>
      <c r="E108" s="142">
        <f t="shared" si="8"/>
        <v>100</v>
      </c>
      <c r="F108" s="22"/>
      <c r="G108" s="36"/>
      <c r="H108" s="134"/>
      <c r="I108" s="35"/>
      <c r="J108" s="24"/>
      <c r="K108" s="24">
        <v>100</v>
      </c>
      <c r="L108" s="36"/>
      <c r="M108" s="254"/>
    </row>
    <row r="109" spans="1:13" ht="12.75">
      <c r="A109" s="258"/>
      <c r="B109" s="255" t="s">
        <v>15</v>
      </c>
      <c r="C109" s="255"/>
      <c r="D109" s="366"/>
      <c r="E109" s="106">
        <f t="shared" si="8"/>
        <v>100</v>
      </c>
      <c r="F109" s="41"/>
      <c r="G109" s="54"/>
      <c r="H109" s="51"/>
      <c r="I109" s="43"/>
      <c r="J109" s="45"/>
      <c r="K109" s="43">
        <v>100</v>
      </c>
      <c r="L109" s="54"/>
      <c r="M109" s="117"/>
    </row>
    <row r="110" spans="1:13" ht="12.75" customHeight="1">
      <c r="A110" s="224" t="s">
        <v>38</v>
      </c>
      <c r="B110" s="259" t="s">
        <v>48</v>
      </c>
      <c r="C110" s="259"/>
      <c r="D110" s="277"/>
      <c r="E110" s="105">
        <f>SUM(F110:L110)</f>
        <v>53.4</v>
      </c>
      <c r="F110" s="22">
        <v>3.4</v>
      </c>
      <c r="G110" s="34">
        <v>50</v>
      </c>
      <c r="H110" s="134"/>
      <c r="I110" s="28"/>
      <c r="J110" s="24"/>
      <c r="K110" s="35"/>
      <c r="L110" s="36"/>
      <c r="M110" s="254"/>
    </row>
    <row r="111" spans="1:13" ht="12.75">
      <c r="A111" s="258"/>
      <c r="B111" s="238" t="s">
        <v>17</v>
      </c>
      <c r="C111" s="238"/>
      <c r="D111" s="235"/>
      <c r="E111" s="101">
        <f>SUM(F111:L111)</f>
        <v>53.4</v>
      </c>
      <c r="F111" s="55">
        <v>3.4</v>
      </c>
      <c r="G111" s="61">
        <v>50</v>
      </c>
      <c r="H111" s="97"/>
      <c r="I111" s="60"/>
      <c r="J111" s="58"/>
      <c r="K111" s="60"/>
      <c r="L111" s="56"/>
      <c r="M111" s="117"/>
    </row>
    <row r="112" spans="1:13" ht="22.5" customHeight="1">
      <c r="A112" s="257" t="s">
        <v>49</v>
      </c>
      <c r="B112" s="259" t="s">
        <v>87</v>
      </c>
      <c r="C112" s="259"/>
      <c r="D112" s="277"/>
      <c r="E112" s="105">
        <f aca="true" t="shared" si="9" ref="E112:E117">SUM(F112:L112)</f>
        <v>80</v>
      </c>
      <c r="F112" s="22"/>
      <c r="G112" s="36"/>
      <c r="H112" s="133">
        <v>10</v>
      </c>
      <c r="I112" s="24">
        <v>70</v>
      </c>
      <c r="J112" s="127"/>
      <c r="K112" s="24"/>
      <c r="L112" s="34"/>
      <c r="M112" s="254"/>
    </row>
    <row r="113" spans="1:13" s="15" customFormat="1" ht="13.5" customHeight="1">
      <c r="A113" s="224"/>
      <c r="B113" s="238" t="s">
        <v>17</v>
      </c>
      <c r="C113" s="238"/>
      <c r="D113" s="235"/>
      <c r="E113" s="101">
        <f t="shared" si="9"/>
        <v>10</v>
      </c>
      <c r="F113" s="55"/>
      <c r="G113" s="56"/>
      <c r="H113" s="97">
        <v>10</v>
      </c>
      <c r="I113" s="58"/>
      <c r="J113" s="122"/>
      <c r="K113" s="58"/>
      <c r="L113" s="61"/>
      <c r="M113" s="228"/>
    </row>
    <row r="114" spans="1:13" s="15" customFormat="1" ht="12.75">
      <c r="A114" s="258"/>
      <c r="B114" s="320" t="s">
        <v>15</v>
      </c>
      <c r="C114" s="320"/>
      <c r="D114" s="367"/>
      <c r="E114" s="106">
        <f t="shared" si="9"/>
        <v>70</v>
      </c>
      <c r="F114" s="41"/>
      <c r="G114" s="42"/>
      <c r="H114" s="114"/>
      <c r="I114" s="53">
        <v>70</v>
      </c>
      <c r="J114" s="126"/>
      <c r="K114" s="53"/>
      <c r="L114" s="54"/>
      <c r="M114" s="117"/>
    </row>
    <row r="115" spans="1:13" s="82" customFormat="1" ht="23.25" customHeight="1">
      <c r="A115" s="266" t="s">
        <v>50</v>
      </c>
      <c r="B115" s="341" t="s">
        <v>88</v>
      </c>
      <c r="C115" s="341"/>
      <c r="D115" s="368"/>
      <c r="E115" s="100">
        <f t="shared" si="9"/>
        <v>80</v>
      </c>
      <c r="F115" s="184"/>
      <c r="G115" s="185"/>
      <c r="H115" s="98">
        <v>10</v>
      </c>
      <c r="I115" s="91">
        <v>70</v>
      </c>
      <c r="J115" s="181"/>
      <c r="K115" s="91"/>
      <c r="L115" s="88"/>
      <c r="M115" s="311"/>
    </row>
    <row r="116" spans="1:13" s="82" customFormat="1" ht="12.75">
      <c r="A116" s="225"/>
      <c r="B116" s="270" t="s">
        <v>17</v>
      </c>
      <c r="C116" s="270"/>
      <c r="D116" s="272"/>
      <c r="E116" s="101">
        <f t="shared" si="9"/>
        <v>10</v>
      </c>
      <c r="F116" s="55"/>
      <c r="G116" s="56"/>
      <c r="H116" s="97">
        <v>10</v>
      </c>
      <c r="I116" s="58"/>
      <c r="J116" s="58"/>
      <c r="K116" s="58"/>
      <c r="L116" s="61"/>
      <c r="M116" s="312"/>
    </row>
    <row r="117" spans="1:13" s="82" customFormat="1" ht="12.75">
      <c r="A117" s="225"/>
      <c r="B117" s="320" t="s">
        <v>15</v>
      </c>
      <c r="C117" s="320"/>
      <c r="D117" s="367"/>
      <c r="E117" s="106">
        <f t="shared" si="9"/>
        <v>70</v>
      </c>
      <c r="F117" s="41"/>
      <c r="G117" s="42"/>
      <c r="H117" s="114"/>
      <c r="I117" s="53">
        <v>70</v>
      </c>
      <c r="J117" s="166"/>
      <c r="K117" s="53"/>
      <c r="L117" s="165"/>
      <c r="M117" s="312"/>
    </row>
    <row r="118" spans="1:13" ht="13.5" customHeight="1">
      <c r="A118" s="257" t="s">
        <v>51</v>
      </c>
      <c r="B118" s="226" t="s">
        <v>64</v>
      </c>
      <c r="C118" s="226"/>
      <c r="D118" s="313"/>
      <c r="E118" s="142">
        <f aca="true" t="shared" si="10" ref="E118:E135">SUM(F118:L118)</f>
        <v>85</v>
      </c>
      <c r="F118" s="31"/>
      <c r="G118" s="32">
        <v>6</v>
      </c>
      <c r="H118" s="37">
        <v>79</v>
      </c>
      <c r="I118" s="33"/>
      <c r="J118" s="33"/>
      <c r="K118" s="37"/>
      <c r="L118" s="20"/>
      <c r="M118" s="254"/>
    </row>
    <row r="119" spans="1:13" ht="12.75">
      <c r="A119" s="224"/>
      <c r="B119" s="238" t="s">
        <v>17</v>
      </c>
      <c r="C119" s="238"/>
      <c r="D119" s="235"/>
      <c r="E119" s="101">
        <f t="shared" si="10"/>
        <v>26</v>
      </c>
      <c r="F119" s="55"/>
      <c r="G119" s="56">
        <v>6</v>
      </c>
      <c r="H119" s="97">
        <v>20</v>
      </c>
      <c r="I119" s="58"/>
      <c r="J119" s="58"/>
      <c r="K119" s="58"/>
      <c r="L119" s="56"/>
      <c r="M119" s="228"/>
    </row>
    <row r="120" spans="1:13" ht="12.75">
      <c r="A120" s="258"/>
      <c r="B120" s="230" t="s">
        <v>37</v>
      </c>
      <c r="C120" s="230"/>
      <c r="D120" s="369"/>
      <c r="E120" s="99">
        <f t="shared" si="10"/>
        <v>59</v>
      </c>
      <c r="F120" s="71"/>
      <c r="G120" s="72"/>
      <c r="H120" s="74">
        <v>59</v>
      </c>
      <c r="I120" s="75"/>
      <c r="J120" s="75"/>
      <c r="K120" s="75"/>
      <c r="L120" s="72"/>
      <c r="M120" s="117"/>
    </row>
    <row r="121" spans="1:13" ht="13.5" customHeight="1">
      <c r="A121" s="257" t="s">
        <v>52</v>
      </c>
      <c r="B121" s="226" t="s">
        <v>65</v>
      </c>
      <c r="C121" s="226"/>
      <c r="D121" s="313"/>
      <c r="E121" s="142">
        <f t="shared" si="10"/>
        <v>120</v>
      </c>
      <c r="F121" s="31"/>
      <c r="G121" s="32"/>
      <c r="H121" s="37">
        <v>120</v>
      </c>
      <c r="I121" s="24"/>
      <c r="J121" s="33"/>
      <c r="K121" s="37"/>
      <c r="L121" s="20"/>
      <c r="M121" s="321"/>
    </row>
    <row r="122" spans="1:13" ht="13.5" thickBot="1">
      <c r="A122" s="224"/>
      <c r="B122" s="238" t="s">
        <v>17</v>
      </c>
      <c r="C122" s="370"/>
      <c r="D122" s="371"/>
      <c r="E122" s="101">
        <f t="shared" si="10"/>
        <v>30</v>
      </c>
      <c r="F122" s="55"/>
      <c r="G122" s="56"/>
      <c r="H122" s="97">
        <v>30</v>
      </c>
      <c r="I122" s="60"/>
      <c r="J122" s="58"/>
      <c r="K122" s="58"/>
      <c r="L122" s="61"/>
      <c r="M122" s="228"/>
    </row>
    <row r="123" spans="1:13" ht="12.75">
      <c r="A123" s="258"/>
      <c r="B123" s="355" t="s">
        <v>37</v>
      </c>
      <c r="C123" s="265"/>
      <c r="D123" s="265"/>
      <c r="E123" s="99">
        <f t="shared" si="10"/>
        <v>90</v>
      </c>
      <c r="F123" s="71"/>
      <c r="G123" s="72"/>
      <c r="H123" s="74">
        <v>90</v>
      </c>
      <c r="I123" s="75"/>
      <c r="J123" s="75"/>
      <c r="K123" s="75"/>
      <c r="L123" s="87"/>
      <c r="M123" s="117"/>
    </row>
    <row r="124" spans="1:13" ht="22.5" customHeight="1">
      <c r="A124" s="257" t="s">
        <v>53</v>
      </c>
      <c r="B124" s="356" t="s">
        <v>108</v>
      </c>
      <c r="C124" s="227"/>
      <c r="D124" s="227"/>
      <c r="E124" s="142">
        <f t="shared" si="10"/>
        <v>13</v>
      </c>
      <c r="F124" s="31"/>
      <c r="G124" s="32"/>
      <c r="H124" s="145">
        <v>13</v>
      </c>
      <c r="I124" s="37"/>
      <c r="J124" s="33"/>
      <c r="K124" s="37"/>
      <c r="L124" s="20"/>
      <c r="M124" s="321"/>
    </row>
    <row r="125" spans="1:13" ht="12.75">
      <c r="A125" s="224"/>
      <c r="B125" s="470" t="s">
        <v>107</v>
      </c>
      <c r="C125" s="234"/>
      <c r="D125" s="234"/>
      <c r="E125" s="101">
        <f t="shared" si="10"/>
        <v>4</v>
      </c>
      <c r="F125" s="55"/>
      <c r="G125" s="56"/>
      <c r="H125" s="97">
        <v>4</v>
      </c>
      <c r="I125" s="60"/>
      <c r="J125" s="58"/>
      <c r="K125" s="58"/>
      <c r="L125" s="61"/>
      <c r="M125" s="228"/>
    </row>
    <row r="126" spans="1:13" ht="12.75">
      <c r="A126" s="258"/>
      <c r="B126" s="469" t="s">
        <v>37</v>
      </c>
      <c r="C126" s="265"/>
      <c r="D126" s="265"/>
      <c r="E126" s="99">
        <f t="shared" si="10"/>
        <v>9</v>
      </c>
      <c r="F126" s="71"/>
      <c r="G126" s="72"/>
      <c r="H126" s="74">
        <v>9</v>
      </c>
      <c r="I126" s="75"/>
      <c r="J126" s="75"/>
      <c r="K126" s="75"/>
      <c r="L126" s="87"/>
      <c r="M126" s="117"/>
    </row>
    <row r="127" spans="1:13" ht="22.5" customHeight="1">
      <c r="A127" s="257" t="s">
        <v>93</v>
      </c>
      <c r="B127" s="358" t="s">
        <v>71</v>
      </c>
      <c r="C127" s="260"/>
      <c r="D127" s="260"/>
      <c r="E127" s="105">
        <f t="shared" si="10"/>
        <v>65.8</v>
      </c>
      <c r="F127" s="22">
        <v>8.8</v>
      </c>
      <c r="G127" s="34">
        <v>46</v>
      </c>
      <c r="H127" s="134"/>
      <c r="I127" s="28"/>
      <c r="J127" s="24">
        <v>5</v>
      </c>
      <c r="K127" s="35"/>
      <c r="L127" s="36">
        <v>6</v>
      </c>
      <c r="M127" s="254"/>
    </row>
    <row r="128" spans="1:13" ht="12.75">
      <c r="A128" s="258"/>
      <c r="B128" s="359" t="s">
        <v>17</v>
      </c>
      <c r="C128" s="229"/>
      <c r="D128" s="229"/>
      <c r="E128" s="123">
        <f t="shared" si="10"/>
        <v>65.8</v>
      </c>
      <c r="F128" s="68">
        <v>8.8</v>
      </c>
      <c r="G128" s="65">
        <v>46</v>
      </c>
      <c r="H128" s="124"/>
      <c r="I128" s="63"/>
      <c r="J128" s="64">
        <v>5</v>
      </c>
      <c r="K128" s="63"/>
      <c r="L128" s="62">
        <v>6</v>
      </c>
      <c r="M128" s="117"/>
    </row>
    <row r="129" spans="1:13" ht="23.25" customHeight="1">
      <c r="A129" s="224" t="s">
        <v>94</v>
      </c>
      <c r="B129" s="356" t="s">
        <v>84</v>
      </c>
      <c r="C129" s="227"/>
      <c r="D129" s="227"/>
      <c r="E129" s="142">
        <f t="shared" si="10"/>
        <v>100</v>
      </c>
      <c r="F129" s="31"/>
      <c r="G129" s="32"/>
      <c r="H129" s="145">
        <v>10</v>
      </c>
      <c r="I129" s="37">
        <v>45</v>
      </c>
      <c r="J129" s="33">
        <v>45</v>
      </c>
      <c r="K129" s="37"/>
      <c r="L129" s="20"/>
      <c r="M129" s="321"/>
    </row>
    <row r="130" spans="1:13" ht="12.75">
      <c r="A130" s="224"/>
      <c r="B130" s="357" t="s">
        <v>17</v>
      </c>
      <c r="C130" s="234"/>
      <c r="D130" s="234"/>
      <c r="E130" s="101">
        <f t="shared" si="10"/>
        <v>34</v>
      </c>
      <c r="F130" s="55"/>
      <c r="G130" s="56"/>
      <c r="H130" s="97">
        <v>10</v>
      </c>
      <c r="I130" s="60">
        <v>12</v>
      </c>
      <c r="J130" s="58">
        <v>12</v>
      </c>
      <c r="K130" s="58"/>
      <c r="L130" s="61"/>
      <c r="M130" s="228"/>
    </row>
    <row r="131" spans="1:13" ht="12.75">
      <c r="A131" s="258"/>
      <c r="B131" s="355" t="s">
        <v>37</v>
      </c>
      <c r="C131" s="265"/>
      <c r="D131" s="265"/>
      <c r="E131" s="99">
        <f t="shared" si="10"/>
        <v>66</v>
      </c>
      <c r="F131" s="71"/>
      <c r="G131" s="72"/>
      <c r="H131" s="74"/>
      <c r="I131" s="75">
        <v>33</v>
      </c>
      <c r="J131" s="75">
        <v>33</v>
      </c>
      <c r="K131" s="75"/>
      <c r="L131" s="87"/>
      <c r="M131" s="117"/>
    </row>
    <row r="132" spans="1:13" ht="13.5" customHeight="1">
      <c r="A132" s="231" t="s">
        <v>95</v>
      </c>
      <c r="B132" s="358" t="s">
        <v>78</v>
      </c>
      <c r="C132" s="260"/>
      <c r="D132" s="260"/>
      <c r="E132" s="105">
        <f t="shared" si="10"/>
        <v>8</v>
      </c>
      <c r="F132" s="22"/>
      <c r="G132" s="34"/>
      <c r="H132" s="134">
        <v>8</v>
      </c>
      <c r="I132" s="28"/>
      <c r="J132" s="24"/>
      <c r="K132" s="35"/>
      <c r="L132" s="36"/>
      <c r="M132" s="254"/>
    </row>
    <row r="133" spans="1:13" ht="12.75">
      <c r="A133" s="232"/>
      <c r="B133" s="359" t="s">
        <v>17</v>
      </c>
      <c r="C133" s="229"/>
      <c r="D133" s="229"/>
      <c r="E133" s="123">
        <f t="shared" si="10"/>
        <v>8</v>
      </c>
      <c r="F133" s="68"/>
      <c r="G133" s="65"/>
      <c r="H133" s="124">
        <v>8</v>
      </c>
      <c r="I133" s="63"/>
      <c r="J133" s="64"/>
      <c r="K133" s="63"/>
      <c r="L133" s="62"/>
      <c r="M133" s="117"/>
    </row>
    <row r="134" spans="1:13" ht="12.75" customHeight="1">
      <c r="A134" s="231" t="s">
        <v>105</v>
      </c>
      <c r="B134" s="358" t="s">
        <v>100</v>
      </c>
      <c r="C134" s="260"/>
      <c r="D134" s="260"/>
      <c r="E134" s="105">
        <f t="shared" si="10"/>
        <v>4.9</v>
      </c>
      <c r="F134" s="22"/>
      <c r="G134" s="34">
        <v>4.9</v>
      </c>
      <c r="H134" s="134"/>
      <c r="I134" s="28"/>
      <c r="J134" s="24"/>
      <c r="K134" s="35"/>
      <c r="L134" s="36"/>
      <c r="M134" s="254"/>
    </row>
    <row r="135" spans="1:13" ht="13.5" thickBot="1">
      <c r="A135" s="232"/>
      <c r="B135" s="359" t="s">
        <v>17</v>
      </c>
      <c r="C135" s="229"/>
      <c r="D135" s="229"/>
      <c r="E135" s="123">
        <f t="shared" si="10"/>
        <v>4.9</v>
      </c>
      <c r="F135" s="68"/>
      <c r="G135" s="65">
        <v>4.9</v>
      </c>
      <c r="H135" s="124"/>
      <c r="I135" s="63"/>
      <c r="J135" s="64"/>
      <c r="K135" s="63"/>
      <c r="L135" s="62"/>
      <c r="M135" s="117"/>
    </row>
    <row r="136" spans="1:13" ht="13.5" thickBot="1">
      <c r="A136" s="118"/>
      <c r="B136" s="360" t="s">
        <v>34</v>
      </c>
      <c r="C136" s="318"/>
      <c r="D136" s="318"/>
      <c r="E136" s="4">
        <f>SUM(E134,E132,E129,E127,E124,E121,E118,E115,E112,E110,E108,E106,E104,E101,E99,E97)</f>
        <v>1810.1</v>
      </c>
      <c r="F136" s="119">
        <f>SUM(F134,F132,F129,F127,F124,F121,F118,F115,F112,F110,F108,F106,F104,F99,F97)</f>
        <v>72.2</v>
      </c>
      <c r="G136" s="4">
        <f>SUM(G134,G132,G129,G127,G124,G121,G118,G115,G112,G110,G108,G106,G104,G99,G97)</f>
        <v>106.9</v>
      </c>
      <c r="H136" s="146">
        <f>SUM(H134,H132,H129,H127,H124,H121,H118,H115,H112,H110,H108,H106,H104,H99,H97)</f>
        <v>250</v>
      </c>
      <c r="I136" s="4">
        <f>SUM(I134,I132,I129,I127,I124,I121,I118,I115,I112,I110,I108,I106,I104,I99,I97,I101)</f>
        <v>885</v>
      </c>
      <c r="J136" s="119">
        <f>SUM(J134,J132,J129,J127,J124,J121,J118,J115,J112,J110,J108,J106,J104,J99,J97)</f>
        <v>340</v>
      </c>
      <c r="K136" s="4">
        <f>SUM(K134,K132,K129,K127,K124,K121,K118,K115,K112,K110,K108,K106,K104,K99,K97)</f>
        <v>150</v>
      </c>
      <c r="L136" s="4">
        <f>SUM(L134,L132,L129,L127,L124,L121,L118,L115,L112,L110,L108,L106,L104,L99,L97)</f>
        <v>6</v>
      </c>
      <c r="M136" s="120"/>
    </row>
    <row r="137" spans="1:13" s="16" customFormat="1" ht="13.5" thickBot="1">
      <c r="A137" s="6"/>
      <c r="B137" s="361" t="s">
        <v>33</v>
      </c>
      <c r="C137" s="323"/>
      <c r="D137" s="323"/>
      <c r="E137" s="2">
        <f>SUM(E136,E94)</f>
        <v>73540.18000000001</v>
      </c>
      <c r="F137" s="2">
        <f aca="true" t="shared" si="11" ref="F137:L137">SUM(F136,F94)</f>
        <v>13495.6</v>
      </c>
      <c r="G137" s="1">
        <f t="shared" si="11"/>
        <v>14643.3</v>
      </c>
      <c r="H137" s="7">
        <f t="shared" si="11"/>
        <v>19220.28</v>
      </c>
      <c r="I137" s="1">
        <f t="shared" si="11"/>
        <v>9235</v>
      </c>
      <c r="J137" s="1">
        <f t="shared" si="11"/>
        <v>7590</v>
      </c>
      <c r="K137" s="1">
        <f t="shared" si="11"/>
        <v>9350</v>
      </c>
      <c r="L137" s="1">
        <f t="shared" si="11"/>
        <v>6</v>
      </c>
      <c r="M137" s="140"/>
    </row>
    <row r="138" spans="1:13" s="17" customFormat="1" ht="16.5" customHeight="1">
      <c r="A138" s="121"/>
      <c r="B138" s="362" t="s">
        <v>36</v>
      </c>
      <c r="C138" s="322"/>
      <c r="D138" s="322"/>
      <c r="E138" s="38">
        <f>SUM(E137,E67)</f>
        <v>109965.46</v>
      </c>
      <c r="F138" s="38">
        <f aca="true" t="shared" si="12" ref="F138:L138">SUM(F137,F67)</f>
        <v>14106</v>
      </c>
      <c r="G138" s="39">
        <f t="shared" si="12"/>
        <v>17687.68</v>
      </c>
      <c r="H138" s="40">
        <f t="shared" si="12"/>
        <v>36551.18</v>
      </c>
      <c r="I138" s="39">
        <f t="shared" si="12"/>
        <v>17679.6</v>
      </c>
      <c r="J138" s="39">
        <f t="shared" si="12"/>
        <v>14585</v>
      </c>
      <c r="K138" s="39">
        <f t="shared" si="12"/>
        <v>9350</v>
      </c>
      <c r="L138" s="39">
        <f t="shared" si="12"/>
        <v>6</v>
      </c>
      <c r="M138" s="324"/>
    </row>
    <row r="139" spans="1:13" s="15" customFormat="1" ht="12.75">
      <c r="A139" s="169"/>
      <c r="B139" s="363" t="s">
        <v>17</v>
      </c>
      <c r="C139" s="327"/>
      <c r="D139" s="327"/>
      <c r="E139" s="170">
        <f>SUM(E135,E133,E130,E128,E125,E122,E119,E116,E113,E111,E100,E98,E87,E66,E60,E57,E55,E47,E32,E29,E25,E22,E19,E15,E102)</f>
        <v>1147.9</v>
      </c>
      <c r="F139" s="170">
        <f>SUM(F135,F133,F130,F128,F125,F122,F119,F116,F113,F111,F100,F98,F87,F66,F60,F57,F55,F47,F32,F29,F25,F22,F19,F15)</f>
        <v>204</v>
      </c>
      <c r="G139" s="171">
        <f>SUM(G135,G133,G130,G128,G125,G122,G119,G116,G113,G111,G100,G98,G87,G66,G60,G57,G55,G47,G32,G29,G25,G22,G19,G15)</f>
        <v>187.9</v>
      </c>
      <c r="H139" s="172">
        <f>SUM(H135,H133,H130,H128,H125,H122,H119,H116,H113,H111,H100,H98,H87,H66,H60,H57,H55,H47,H32,H29,H25,H22,H19,H15)</f>
        <v>211</v>
      </c>
      <c r="I139" s="171">
        <f>SUM(I135,I133,I130,I128,I125,I122,I119,I116,I113,I111,I100,I98,I87,I66,I60,I57,I55,I47,I32,I29,I25,I22,I19,I15,I102)</f>
        <v>252</v>
      </c>
      <c r="J139" s="171">
        <f>SUM(J135,J133,J130,J128,J125,J122,J119,J116,J113,J111,J100,J98,J87,J66,J60,J57,J55,J47,J32,J29,J25,J22,J19,J15)</f>
        <v>287</v>
      </c>
      <c r="K139" s="171">
        <f>SUM(K135,K133,K130,K128,K125,K122,K119,K116,K113,K111,K100,K98,K87,K66,K60,K57,K55,K47,K32,K29,K25,K22,K19,K15,K102)</f>
        <v>0</v>
      </c>
      <c r="L139" s="171">
        <f>SUM(L135,L133,L130,L128,L125,L122,L119,L116,L113,L111,L100,L98,L87,L66,L60,L57,L55,L47,L32,L29,L25,L22,L19,L15)</f>
        <v>6</v>
      </c>
      <c r="M139" s="325"/>
    </row>
    <row r="140" spans="1:15" s="15" customFormat="1" ht="12.75">
      <c r="A140" s="173"/>
      <c r="B140" s="364" t="s">
        <v>15</v>
      </c>
      <c r="C140" s="328"/>
      <c r="D140" s="328"/>
      <c r="E140" s="174">
        <f>SUM(E117,E114,E109,E107,E105,E103,E91,E88,E85,E83,E80,E77,E74,E63,E61,E58,E53,E51,E48,E44,E41,E36,E26,E23,E20,E16,E11)</f>
        <v>29135.58</v>
      </c>
      <c r="F140" s="174">
        <f>SUM(F117,F114,F109,F107,F105,F91,F88,F85,F83,F80,F77,F74,F61,F58,F53,F51,F44,F41,F36,F26,F23,F20,F16,F11,F103)</f>
        <v>2705.6</v>
      </c>
      <c r="G140" s="175">
        <f>SUM(G117,G114,G109,G107,G105,G91,G88,G85,G83,G80,G77,G74,G61,G58,G53,G51,G44,G41,G36,G26,G23,G20,G16,G11,G48,G63,G103)</f>
        <v>4255.38</v>
      </c>
      <c r="H140" s="176">
        <f>SUM(H117,H114,H109,H107,H105,H91,H88,H85,H83,H80,H77,H74,H61,H58,H53,H51,H44,H41,H36,H26,H23,H20,H16,H11,H48,H63,H103)</f>
        <v>12500</v>
      </c>
      <c r="I140" s="175">
        <f>SUM(I117,I114,I109,I107,I105,I91,I88,I85,I83,I80,I77,I74,I61,I58,I53,I51,I44,I41,I36,I26,I23,I20,I16,I11,I103,I48,I63)</f>
        <v>5079.6</v>
      </c>
      <c r="J140" s="175">
        <f>SUM(J117,J114,J109,J107,J105,J91,J88,J85,J83,J80,J77,J74,J61,J58,J53,J51,J44,J41,J36,J26,J23,J20,J16,J11,J63,J103)</f>
        <v>3245</v>
      </c>
      <c r="K140" s="175">
        <f>SUM(K117,K114,K109,K107,K105,K91,K88,K85,K83,K80,K77,K74,K61,K58,K53,K51,K44,K41,K36,K26,K23,K20,K16,K11,K48,K63,K103)</f>
        <v>1350</v>
      </c>
      <c r="L140" s="175">
        <f>SUM(L117,L114,L109,L107,L105,L91,L88,L85,L83,L80,L77,L74,L61,L58,L53,L51,L44,L41,L36,L26,L23,L20,L16,L11,L63,L103)</f>
        <v>0</v>
      </c>
      <c r="M140" s="325"/>
      <c r="O140" s="177"/>
    </row>
    <row r="141" spans="1:13" s="15" customFormat="1" ht="13.5" thickBot="1">
      <c r="A141" s="401"/>
      <c r="B141" s="365" t="s">
        <v>37</v>
      </c>
      <c r="C141" s="329"/>
      <c r="D141" s="329"/>
      <c r="E141" s="178">
        <f>SUM(E131,E126,E123,E120,E93,E89,E81,E78,E64,E49,E45,E42,E39,E37,E33,E30,E27,E17,E12)</f>
        <v>17200.9</v>
      </c>
      <c r="F141" s="178">
        <f>SUM(F131,F126,F123,F120,F89,F81,F78,F45,F42,F39,F37,F33,F30,F27,F17,F12)</f>
        <v>0</v>
      </c>
      <c r="G141" s="179">
        <f>SUM(F131,G126,G123,G120,G89,G81,G78,G45,G42,G39,G37,G33,G30,G27,G17,G12)</f>
        <v>0</v>
      </c>
      <c r="H141" s="180">
        <f>SUM(H131,H126,H123,H120,H93,H89,H81,H78,H64,H49,H45,H42,H39,H37,H33,H30,H27,H17,H12)</f>
        <v>5299.9</v>
      </c>
      <c r="I141" s="179">
        <f>SUM(I131,I126,I123,I120,I93,I89,I81,I78,I64,I49,I45,I42,I39,I37,I33,I30,I27,I17,I12)</f>
        <v>6348</v>
      </c>
      <c r="J141" s="179">
        <f>SUM(J131,J126,J123,J120,J93,J89,J81,J78,J64,J49,J45,J42,J39,J37,J33,J30,J27,J17,J12)</f>
        <v>5553</v>
      </c>
      <c r="K141" s="179">
        <f>SUM(K131,K126,K123,K120,K89,K81,K78,K45,K42,K39,K37,K33,K30,K27,K17,K12)</f>
        <v>0</v>
      </c>
      <c r="L141" s="179">
        <f>SUM(L131,L126,L123,L120,L89,L81,L78,L45,L42,L39,L37,L33,L30,L27,L17,L12)</f>
        <v>0</v>
      </c>
      <c r="M141" s="326"/>
    </row>
    <row r="142" spans="1:13" ht="12.75">
      <c r="A142" s="403"/>
      <c r="B142" s="343"/>
      <c r="C142" s="343"/>
      <c r="D142" s="343"/>
      <c r="E142" s="407"/>
      <c r="F142" s="405"/>
      <c r="G142" s="16"/>
      <c r="H142" s="16"/>
      <c r="I142" s="16"/>
      <c r="J142" s="16"/>
      <c r="K142" s="16"/>
      <c r="L142" s="16"/>
      <c r="M142" s="16"/>
    </row>
    <row r="143" spans="1:13" ht="12.75">
      <c r="A143" s="403"/>
      <c r="B143" s="343"/>
      <c r="C143" s="343"/>
      <c r="D143" s="343"/>
      <c r="E143" s="406"/>
      <c r="F143" s="405"/>
      <c r="G143" s="16"/>
      <c r="H143" s="12"/>
      <c r="I143" s="12"/>
      <c r="J143" s="16"/>
      <c r="K143" s="12"/>
      <c r="L143" s="12"/>
      <c r="M143" s="16"/>
    </row>
    <row r="144" spans="1:13" ht="12.75">
      <c r="A144" s="403"/>
      <c r="B144" s="343"/>
      <c r="C144" s="343"/>
      <c r="D144" s="343"/>
      <c r="E144" s="404"/>
      <c r="F144" s="407"/>
      <c r="G144" s="12"/>
      <c r="H144" s="12"/>
      <c r="I144" s="12"/>
      <c r="J144" s="16"/>
      <c r="K144" s="12"/>
      <c r="L144" s="12"/>
      <c r="M144" s="16"/>
    </row>
    <row r="145" spans="1:13" ht="12.75">
      <c r="A145" s="403"/>
      <c r="B145" s="343"/>
      <c r="C145" s="343"/>
      <c r="D145" s="343"/>
      <c r="E145" s="406"/>
      <c r="F145" s="405"/>
      <c r="G145" s="12"/>
      <c r="H145" s="12"/>
      <c r="I145" s="12"/>
      <c r="J145" s="12"/>
      <c r="K145" s="16"/>
      <c r="L145" s="16"/>
      <c r="M145" s="16"/>
    </row>
    <row r="146" spans="1:13" ht="12.75">
      <c r="A146" s="403"/>
      <c r="B146" s="343"/>
      <c r="C146" s="343"/>
      <c r="D146" s="343"/>
      <c r="E146" s="406"/>
      <c r="F146" s="405"/>
      <c r="G146" s="12"/>
      <c r="H146" s="12"/>
      <c r="I146" s="12"/>
      <c r="J146" s="12"/>
      <c r="K146" s="12"/>
      <c r="L146" s="12"/>
      <c r="M146" s="12"/>
    </row>
    <row r="147" spans="1:13" ht="12.75">
      <c r="A147" s="403"/>
      <c r="B147" s="343"/>
      <c r="C147" s="343"/>
      <c r="D147" s="343"/>
      <c r="E147" s="406"/>
      <c r="F147" s="405"/>
      <c r="G147" s="12"/>
      <c r="H147" s="12"/>
      <c r="I147" s="12"/>
      <c r="J147" s="12"/>
      <c r="K147" s="12"/>
      <c r="L147" s="12"/>
      <c r="M147" s="12"/>
    </row>
    <row r="148" spans="1:13" ht="12.75">
      <c r="A148" s="403"/>
      <c r="B148" s="343"/>
      <c r="C148" s="343"/>
      <c r="D148" s="343"/>
      <c r="E148" s="406"/>
      <c r="F148" s="405"/>
      <c r="G148" s="12"/>
      <c r="H148" s="12"/>
      <c r="I148" s="12"/>
      <c r="J148" s="12"/>
      <c r="K148" s="12"/>
      <c r="L148" s="12"/>
      <c r="M148" s="12"/>
    </row>
    <row r="149" spans="1:13" ht="12.75">
      <c r="A149" s="403"/>
      <c r="B149" s="343"/>
      <c r="C149" s="343"/>
      <c r="D149" s="343"/>
      <c r="E149" s="406"/>
      <c r="F149" s="405"/>
      <c r="G149" s="12"/>
      <c r="H149" s="12"/>
      <c r="I149" s="12"/>
      <c r="J149" s="12"/>
      <c r="K149" s="12"/>
      <c r="L149" s="12"/>
      <c r="M149" s="12"/>
    </row>
    <row r="150" spans="1:13" ht="12.75">
      <c r="A150" s="403"/>
      <c r="B150" s="343"/>
      <c r="C150" s="343"/>
      <c r="D150" s="343"/>
      <c r="E150" s="406"/>
      <c r="F150" s="405"/>
      <c r="G150" s="12"/>
      <c r="H150" s="12"/>
      <c r="I150" s="12"/>
      <c r="J150" s="12"/>
      <c r="K150" s="12"/>
      <c r="L150" s="12"/>
      <c r="M150" s="12"/>
    </row>
    <row r="151" spans="1:13" ht="12.75">
      <c r="A151" s="403"/>
      <c r="B151" s="343"/>
      <c r="C151" s="343"/>
      <c r="D151" s="343"/>
      <c r="E151" s="406"/>
      <c r="F151" s="405"/>
      <c r="G151" s="12"/>
      <c r="H151" s="12"/>
      <c r="I151" s="12"/>
      <c r="J151" s="12"/>
      <c r="K151" s="12"/>
      <c r="L151" s="12"/>
      <c r="M151" s="12"/>
    </row>
    <row r="152" spans="1:13" ht="12.75">
      <c r="A152" s="403"/>
      <c r="B152" s="343"/>
      <c r="C152" s="343"/>
      <c r="D152" s="343"/>
      <c r="E152" s="406"/>
      <c r="F152" s="405"/>
      <c r="G152" s="12"/>
      <c r="H152" s="12"/>
      <c r="I152" s="12"/>
      <c r="J152" s="12"/>
      <c r="K152" s="12"/>
      <c r="L152" s="12"/>
      <c r="M152" s="12"/>
    </row>
    <row r="153" spans="1:13" ht="12.75">
      <c r="A153" s="403"/>
      <c r="B153" s="343"/>
      <c r="C153" s="343"/>
      <c r="D153" s="343"/>
      <c r="E153" s="406"/>
      <c r="F153" s="405"/>
      <c r="G153" s="12"/>
      <c r="H153" s="12"/>
      <c r="I153" s="12"/>
      <c r="J153" s="12"/>
      <c r="K153" s="12"/>
      <c r="L153" s="12"/>
      <c r="M153" s="12"/>
    </row>
    <row r="154" spans="1:13" ht="12.75">
      <c r="A154" s="403"/>
      <c r="B154" s="343"/>
      <c r="C154" s="343"/>
      <c r="D154" s="343"/>
      <c r="E154" s="406"/>
      <c r="F154" s="405"/>
      <c r="G154" s="12"/>
      <c r="H154" s="12"/>
      <c r="I154" s="12"/>
      <c r="J154" s="12"/>
      <c r="K154" s="12"/>
      <c r="L154" s="12"/>
      <c r="M154" s="12"/>
    </row>
    <row r="155" spans="1:13" ht="12.75">
      <c r="A155" s="403"/>
      <c r="B155" s="343"/>
      <c r="C155" s="343"/>
      <c r="D155" s="343"/>
      <c r="E155" s="406"/>
      <c r="F155" s="405"/>
      <c r="G155" s="12"/>
      <c r="H155" s="12"/>
      <c r="I155" s="12"/>
      <c r="J155" s="12"/>
      <c r="K155" s="12"/>
      <c r="L155" s="12"/>
      <c r="M155" s="12"/>
    </row>
    <row r="156" spans="1:13" ht="12.75">
      <c r="A156" s="403"/>
      <c r="B156" s="343"/>
      <c r="C156" s="343"/>
      <c r="D156" s="343"/>
      <c r="E156" s="406"/>
      <c r="F156" s="405"/>
      <c r="G156" s="12"/>
      <c r="H156" s="12"/>
      <c r="I156" s="12"/>
      <c r="J156" s="12"/>
      <c r="K156" s="12"/>
      <c r="L156" s="12"/>
      <c r="M156" s="12"/>
    </row>
    <row r="157" spans="1:13" ht="12.75">
      <c r="A157" s="403"/>
      <c r="B157" s="343"/>
      <c r="C157" s="343"/>
      <c r="D157" s="343"/>
      <c r="E157" s="406"/>
      <c r="F157" s="405"/>
      <c r="G157" s="12"/>
      <c r="H157" s="12"/>
      <c r="I157" s="12"/>
      <c r="J157" s="12"/>
      <c r="K157" s="12"/>
      <c r="L157" s="12"/>
      <c r="M157" s="12"/>
    </row>
    <row r="158" spans="1:13" ht="12.75">
      <c r="A158" s="403"/>
      <c r="B158" s="343"/>
      <c r="C158" s="343"/>
      <c r="D158" s="343"/>
      <c r="E158" s="406"/>
      <c r="F158" s="405"/>
      <c r="G158" s="12"/>
      <c r="H158" s="12"/>
      <c r="I158" s="12"/>
      <c r="J158" s="12"/>
      <c r="K158" s="12"/>
      <c r="L158" s="12"/>
      <c r="M158" s="12"/>
    </row>
    <row r="159" spans="1:13" ht="12.75">
      <c r="A159" s="403"/>
      <c r="B159" s="343"/>
      <c r="C159" s="343"/>
      <c r="D159" s="343"/>
      <c r="E159" s="406"/>
      <c r="F159" s="405"/>
      <c r="G159" s="12"/>
      <c r="H159" s="12"/>
      <c r="I159" s="12"/>
      <c r="J159" s="12"/>
      <c r="K159" s="12"/>
      <c r="L159" s="12"/>
      <c r="M159" s="12"/>
    </row>
    <row r="160" spans="1:13" ht="12.75">
      <c r="A160" s="403"/>
      <c r="B160" s="343"/>
      <c r="C160" s="343"/>
      <c r="D160" s="343"/>
      <c r="E160" s="406"/>
      <c r="F160" s="405"/>
      <c r="G160" s="12"/>
      <c r="H160" s="12"/>
      <c r="I160" s="12"/>
      <c r="J160" s="12"/>
      <c r="K160" s="12"/>
      <c r="L160" s="12"/>
      <c r="M160" s="12"/>
    </row>
    <row r="161" spans="1:13" ht="12.75">
      <c r="A161" s="403"/>
      <c r="B161" s="343"/>
      <c r="C161" s="343"/>
      <c r="D161" s="343"/>
      <c r="E161" s="406"/>
      <c r="F161" s="405"/>
      <c r="G161" s="12"/>
      <c r="H161" s="12"/>
      <c r="I161" s="12"/>
      <c r="J161" s="12"/>
      <c r="K161" s="12"/>
      <c r="L161" s="12"/>
      <c r="M161" s="12"/>
    </row>
    <row r="162" spans="1:13" ht="12.75">
      <c r="A162" s="403"/>
      <c r="B162" s="343"/>
      <c r="C162" s="343"/>
      <c r="D162" s="343"/>
      <c r="E162" s="406"/>
      <c r="F162" s="405"/>
      <c r="G162" s="12"/>
      <c r="H162" s="12"/>
      <c r="I162" s="12"/>
      <c r="J162" s="12"/>
      <c r="K162" s="12"/>
      <c r="L162" s="12"/>
      <c r="M162" s="12"/>
    </row>
    <row r="163" spans="1:13" ht="12.75">
      <c r="A163" s="403"/>
      <c r="B163" s="343"/>
      <c r="C163" s="343"/>
      <c r="D163" s="343"/>
      <c r="E163" s="406"/>
      <c r="F163" s="405"/>
      <c r="G163" s="12"/>
      <c r="H163" s="12"/>
      <c r="I163" s="12"/>
      <c r="J163" s="12"/>
      <c r="K163" s="12"/>
      <c r="L163" s="12"/>
      <c r="M163" s="12"/>
    </row>
    <row r="164" spans="1:13" ht="12.75">
      <c r="A164" s="403"/>
      <c r="B164" s="343"/>
      <c r="C164" s="343"/>
      <c r="D164" s="343"/>
      <c r="E164" s="406"/>
      <c r="F164" s="405"/>
      <c r="G164" s="12"/>
      <c r="H164" s="12"/>
      <c r="I164" s="12"/>
      <c r="J164" s="12"/>
      <c r="K164" s="12"/>
      <c r="L164" s="12"/>
      <c r="M164" s="12"/>
    </row>
    <row r="165" spans="1:13" ht="12.75">
      <c r="A165" s="403"/>
      <c r="B165" s="343"/>
      <c r="C165" s="343"/>
      <c r="D165" s="343"/>
      <c r="E165" s="406"/>
      <c r="F165" s="405"/>
      <c r="G165" s="12"/>
      <c r="H165" s="12"/>
      <c r="I165" s="12"/>
      <c r="J165" s="12"/>
      <c r="K165" s="12"/>
      <c r="L165" s="12"/>
      <c r="M165" s="12"/>
    </row>
    <row r="166" spans="1:13" ht="12.75">
      <c r="A166" s="403"/>
      <c r="B166" s="343"/>
      <c r="C166" s="343"/>
      <c r="D166" s="343"/>
      <c r="E166" s="406"/>
      <c r="F166" s="405"/>
      <c r="G166" s="12"/>
      <c r="H166" s="12"/>
      <c r="I166" s="12"/>
      <c r="J166" s="12"/>
      <c r="K166" s="12"/>
      <c r="L166" s="12"/>
      <c r="M166" s="12"/>
    </row>
    <row r="167" spans="1:13" ht="12.75">
      <c r="A167" s="403"/>
      <c r="B167" s="343"/>
      <c r="C167" s="343"/>
      <c r="D167" s="343"/>
      <c r="E167" s="406"/>
      <c r="F167" s="405"/>
      <c r="G167" s="12"/>
      <c r="H167" s="12"/>
      <c r="I167" s="12"/>
      <c r="J167" s="12"/>
      <c r="K167" s="12"/>
      <c r="L167" s="12"/>
      <c r="M167" s="12"/>
    </row>
    <row r="168" spans="1:13" ht="12.75">
      <c r="A168" s="403"/>
      <c r="B168" s="343"/>
      <c r="C168" s="343"/>
      <c r="D168" s="343"/>
      <c r="E168" s="406"/>
      <c r="F168" s="405"/>
      <c r="G168" s="12"/>
      <c r="H168" s="12"/>
      <c r="I168" s="12"/>
      <c r="J168" s="12"/>
      <c r="K168" s="12"/>
      <c r="L168" s="12"/>
      <c r="M168" s="12"/>
    </row>
    <row r="169" spans="1:13" ht="12.75">
      <c r="A169" s="403"/>
      <c r="B169" s="343"/>
      <c r="C169" s="343"/>
      <c r="D169" s="343"/>
      <c r="E169" s="406"/>
      <c r="F169" s="405"/>
      <c r="G169" s="12"/>
      <c r="H169" s="12"/>
      <c r="I169" s="12"/>
      <c r="J169" s="12"/>
      <c r="K169" s="12"/>
      <c r="L169" s="12"/>
      <c r="M169" s="12"/>
    </row>
    <row r="170" spans="1:13" ht="12.75">
      <c r="A170" s="403"/>
      <c r="B170" s="343"/>
      <c r="C170" s="343"/>
      <c r="D170" s="343"/>
      <c r="E170" s="406"/>
      <c r="F170" s="405"/>
      <c r="G170" s="12"/>
      <c r="H170" s="12"/>
      <c r="I170" s="12"/>
      <c r="J170" s="12"/>
      <c r="K170" s="12"/>
      <c r="L170" s="12"/>
      <c r="M170" s="12"/>
    </row>
    <row r="171" spans="1:13" ht="12.75">
      <c r="A171" s="403"/>
      <c r="B171" s="343"/>
      <c r="C171" s="343"/>
      <c r="D171" s="343"/>
      <c r="E171" s="406"/>
      <c r="F171" s="405"/>
      <c r="G171" s="12"/>
      <c r="H171" s="12"/>
      <c r="I171" s="12"/>
      <c r="J171" s="12"/>
      <c r="K171" s="12"/>
      <c r="L171" s="12"/>
      <c r="M171" s="12"/>
    </row>
    <row r="172" spans="1:13" ht="12.75">
      <c r="A172" s="403"/>
      <c r="B172" s="343"/>
      <c r="C172" s="343"/>
      <c r="D172" s="343"/>
      <c r="E172" s="406"/>
      <c r="F172" s="405"/>
      <c r="G172" s="12"/>
      <c r="H172" s="12"/>
      <c r="I172" s="12"/>
      <c r="J172" s="12"/>
      <c r="K172" s="12"/>
      <c r="L172" s="12"/>
      <c r="M172" s="12"/>
    </row>
  </sheetData>
  <mergeCells count="12">
    <mergeCell ref="F5:F6"/>
    <mergeCell ref="G5:G6"/>
    <mergeCell ref="A4:M4"/>
    <mergeCell ref="H5:L5"/>
    <mergeCell ref="H70:L70"/>
    <mergeCell ref="A5:A6"/>
    <mergeCell ref="B5:B6"/>
    <mergeCell ref="E5:E6"/>
    <mergeCell ref="B70:B71"/>
    <mergeCell ref="E70:E71"/>
    <mergeCell ref="F70:F71"/>
    <mergeCell ref="G70:G71"/>
  </mergeCells>
  <printOptions/>
  <pageMargins left="1.1811023622047245" right="1.1811023622047245" top="0.53" bottom="0.3937007874015748" header="0.5118110236220472" footer="0.5118110236220472"/>
  <pageSetup horizontalDpi="300" verticalDpi="300" orientation="landscape" paperSize="9" scale="69" r:id="rId1"/>
  <headerFooter alignWithMargins="0">
    <oddFooter>&amp;CStrona &amp;P z &amp;N</oddFooter>
  </headerFooter>
  <rowBreaks count="3" manualBreakCount="3">
    <brk id="33" max="12" man="1"/>
    <brk id="67" max="12" man="1"/>
    <brk id="94" max="12" man="1"/>
  </rowBreaks>
  <colBreaks count="2" manualBreakCount="2">
    <brk id="13" max="65535" man="1"/>
    <brk id="14" max="65535" man="1"/>
  </colBreaks>
  <ignoredErrors>
    <ignoredError sqref="I136 I139:J139 K1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:E9"/>
    </sheetView>
  </sheetViews>
  <sheetFormatPr defaultColWidth="9.00390625" defaultRowHeight="12.75"/>
  <sheetData>
    <row r="1" spans="1:5" ht="12.75">
      <c r="A1" s="3"/>
      <c r="B1" s="3"/>
      <c r="C1" s="3"/>
      <c r="D1" s="3"/>
      <c r="E1" s="3"/>
    </row>
    <row r="2" spans="1:5" ht="12.75">
      <c r="A2" s="3"/>
      <c r="B2" s="3"/>
      <c r="C2" s="3"/>
      <c r="D2" s="3"/>
      <c r="E2" s="3"/>
    </row>
    <row r="3" spans="1:5" ht="12.75">
      <c r="A3" s="3"/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12.75">
      <c r="A5" s="3"/>
      <c r="B5" s="3"/>
      <c r="C5" s="3"/>
      <c r="D5" s="3"/>
      <c r="E5" s="3"/>
    </row>
    <row r="6" spans="1:5" ht="12.75">
      <c r="A6" s="3"/>
      <c r="B6" s="3"/>
      <c r="C6" s="3"/>
      <c r="D6" s="3"/>
      <c r="E6" s="3"/>
    </row>
    <row r="7" spans="1:5" ht="12.75">
      <c r="A7" s="3"/>
      <c r="B7" s="3"/>
      <c r="C7" s="3"/>
      <c r="D7" s="3"/>
      <c r="E7" s="3"/>
    </row>
    <row r="8" spans="1:5" ht="12.75">
      <c r="A8" s="3"/>
      <c r="B8" s="3"/>
      <c r="C8" s="3"/>
      <c r="D8" s="3"/>
      <c r="E8" s="3"/>
    </row>
    <row r="9" spans="1:5" ht="12.75">
      <c r="A9" s="3"/>
      <c r="B9" s="3"/>
      <c r="C9" s="3"/>
      <c r="D9" s="3"/>
      <c r="E9" s="3"/>
    </row>
    <row r="10" spans="1:3" ht="12.75">
      <c r="A10" s="3"/>
      <c r="B10" s="3"/>
      <c r="C10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ug</cp:lastModifiedBy>
  <cp:lastPrinted>2006-01-03T09:11:59Z</cp:lastPrinted>
  <dcterms:created xsi:type="dcterms:W3CDTF">1997-02-26T13:46:56Z</dcterms:created>
  <dcterms:modified xsi:type="dcterms:W3CDTF">2006-01-04T06:20:45Z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2000723294</vt:i4>
  </property>
  <property fmtid="{D5CDD505-2E9C-101B-9397-08002B2CF9AE}" pid="3" name="_EmailSubject">
    <vt:lpwstr>WPMiR</vt:lpwstr>
  </property>
  <property fmtid="{D5CDD505-2E9C-101B-9397-08002B2CF9AE}" pid="4" name="_AuthorEmail">
    <vt:lpwstr>bartnik@police.pl</vt:lpwstr>
  </property>
  <property fmtid="{D5CDD505-2E9C-101B-9397-08002B2CF9AE}" pid="5" name="_AuthorEmailDisplayName">
    <vt:lpwstr>Lech Bartnik</vt:lpwstr>
  </property>
  <property fmtid="{D5CDD505-2E9C-101B-9397-08002B2CF9AE}" pid="6" name="_ReviewingToolsShownOnce">
    <vt:lpwstr/>
  </property>
</Properties>
</file>