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-dochody wg źródeł  " sheetId="1" r:id="rId1"/>
    <sheet name="1-dochody układzie rodzajow " sheetId="2" r:id="rId2"/>
    <sheet name="1 - dochody " sheetId="3" r:id="rId3"/>
  </sheets>
  <definedNames>
    <definedName name="_xlnm.Print_Area" localSheetId="2">'1 - dochody '!$A$1:$E$235</definedName>
    <definedName name="_xlnm.Print_Area" localSheetId="1">'1-dochody układzie rodzajow '!$A$1:$B$60</definedName>
    <definedName name="_xlnm.Print_Area" localSheetId="0">'1-dochody wg źródeł  '!$A$1:$D$87</definedName>
  </definedNames>
  <calcPr fullCalcOnLoad="1" fullPrecision="0"/>
</workbook>
</file>

<file path=xl/sharedStrings.xml><?xml version="1.0" encoding="utf-8"?>
<sst xmlns="http://schemas.openxmlformats.org/spreadsheetml/2006/main" count="361" uniqueCount="237">
  <si>
    <t>Wpływy z opłat za zarząd, użytkowanie i użytkowanie wieczyste nieruchomości</t>
  </si>
  <si>
    <t>Wpływy z różnych dochodów</t>
  </si>
  <si>
    <t>Wpływy z opłat za koncesje i licencje</t>
  </si>
  <si>
    <t>Wpływy z różnych opłat</t>
  </si>
  <si>
    <t>Podatek dochodowy od osób fizycznych</t>
  </si>
  <si>
    <t xml:space="preserve">Różne rozliczenia finansowe </t>
  </si>
  <si>
    <t xml:space="preserve">Dotacje celowe otrzymane z powiatu na zadania bieżące realizowane </t>
  </si>
  <si>
    <t xml:space="preserve">na podstawie porozumień (umów) między jednostkami samorządu </t>
  </si>
  <si>
    <t>terytorialnego</t>
  </si>
  <si>
    <t>Podatek dochodowy od osób prawnych</t>
  </si>
  <si>
    <t>Wpływy z usług</t>
  </si>
  <si>
    <t>Wpływy z opłaty produktowej</t>
  </si>
  <si>
    <t xml:space="preserve">3. DOCHODY BUDŻETU GMINY W 2006 ROKU.  </t>
  </si>
  <si>
    <t>w układzie rodzajowym</t>
  </si>
  <si>
    <t xml:space="preserve">2. DOCHODY BUDŻETU GMINY  POLICE W  2006 ROKU. </t>
  </si>
  <si>
    <t>Pozostałe odsetki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</si>
  <si>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</si>
  <si>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</si>
  <si>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</si>
  <si>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</si>
  <si>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</si>
  <si>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</si>
  <si>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Podatek od posiadania psów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</si>
  <si>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</si>
  <si>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</si>
  <si>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</si>
  <si>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</si>
  <si>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Podatek od czynności cywilnoprawnych</t>
  </si>
  <si>
    <t>Odsetki od nieterminowych wpłat z tytułu podatków i opłat</t>
  </si>
  <si>
    <t>Subwencje ogólne z budżetu państwa</t>
  </si>
  <si>
    <t xml:space="preserve"> </t>
  </si>
  <si>
    <t>Wyszczególnienie</t>
  </si>
  <si>
    <t>Plan</t>
  </si>
  <si>
    <t xml:space="preserve">                Dochody ogółem: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</si>
  <si>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</si>
  <si>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</si>
  <si>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</si>
  <si>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c) podatek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</si>
  <si>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</si>
  <si>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</si>
  <si>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</si>
  <si>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</si>
  <si>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h) podatek od czynności cywilnoprawnych</t>
  </si>
  <si>
    <t xml:space="preserve">     i) udziały w podatkach stanowiących</t>
  </si>
  <si>
    <t xml:space="preserve">         dochód budżetu państwa: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</si>
  <si>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</si>
  <si>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</si>
  <si>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</si>
  <si>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   ł) opłata skarbowa</t>
  </si>
  <si>
    <t xml:space="preserve">  2. Dochody z majątku gminy:</t>
  </si>
  <si>
    <t xml:space="preserve">     a) wieczyste użytkowanie, zarząd, użytkowanie</t>
  </si>
  <si>
    <t xml:space="preserve">     b) dzierżawa gruntu i mienia, w tym:</t>
  </si>
  <si>
    <t xml:space="preserve">         dzierżawa na targowisku</t>
  </si>
  <si>
    <t xml:space="preserve">     c) sprzedaż mienia</t>
  </si>
  <si>
    <t xml:space="preserve">     d) pozostałe</t>
  </si>
  <si>
    <t xml:space="preserve">  3. Subwencje:</t>
  </si>
  <si>
    <t xml:space="preserve">         - środki, z tego:</t>
  </si>
  <si>
    <t xml:space="preserve">     l) opłata za korzystanie z zezwoleń na sprzedaż</t>
  </si>
  <si>
    <t xml:space="preserve">         napojów alkoholowych</t>
  </si>
  <si>
    <t xml:space="preserve">    m) opłata administracyjna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</si>
  <si>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</si>
  <si>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</si>
  <si>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</si>
  <si>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 xml:space="preserve">     a) na zadania własne, z tego:</t>
  </si>
  <si>
    <t xml:space="preserve">         - z funduszy celowych</t>
  </si>
  <si>
    <t xml:space="preserve">         - z funduszu PHARE CBC</t>
  </si>
  <si>
    <t xml:space="preserve">         - z funduszy strukturalnych INTERREG III</t>
  </si>
  <si>
    <t xml:space="preserve">         - z funduszy strukturalnych ZPORR</t>
  </si>
  <si>
    <t xml:space="preserve">         - z funduszu prewencyjnego PZU</t>
  </si>
  <si>
    <t xml:space="preserve">     b) na zadania zlecone z zakresu administracji rządowej</t>
  </si>
  <si>
    <t xml:space="preserve">        zlecone gminie oraz inne zlecone ustawami, z tego:</t>
  </si>
  <si>
    <t xml:space="preserve">         - dotacje z budżetu państwa</t>
  </si>
  <si>
    <t xml:space="preserve">     c) na zadania realizowane przez gminę</t>
  </si>
  <si>
    <t xml:space="preserve">         na podstawie porozumień, z tego:</t>
  </si>
  <si>
    <t xml:space="preserve">         - dotacja z Powiatu Polickiego</t>
  </si>
  <si>
    <t>6298</t>
  </si>
  <si>
    <t>Dotacje celowe otrzymane z budżetu państwa na realizację własnych zadań bieżących gmin (związków gmin)</t>
  </si>
  <si>
    <t>0870</t>
  </si>
  <si>
    <t>Wpływy ze sprzedaży składników majątkowych</t>
  </si>
  <si>
    <t>Załącznik nr 1 
do Uchwały Nr XL/302/05
Rady Miejskiej w Policach 
z dnia 29 grudnia 2005 roku</t>
  </si>
  <si>
    <t>0979</t>
  </si>
  <si>
    <t>2708</t>
  </si>
  <si>
    <t>2700</t>
  </si>
  <si>
    <t xml:space="preserve">  5. Pozostałe dochody</t>
  </si>
  <si>
    <t>Dział</t>
  </si>
  <si>
    <t xml:space="preserve">              Treść</t>
  </si>
  <si>
    <t>TRANSPORT I ŁĄCZNOŚĆ</t>
  </si>
  <si>
    <t>TURYSTYKA</t>
  </si>
  <si>
    <t>GOSPODARKA MIESZKANIOWA</t>
  </si>
  <si>
    <t>6269</t>
  </si>
  <si>
    <t xml:space="preserve">                      </t>
  </si>
  <si>
    <t>ADMINISTRACJA PUBLICZNA</t>
  </si>
  <si>
    <t>BEZPIECZEŃSTWO PUBLICZNE</t>
  </si>
  <si>
    <t>I OCHRONA PRZECIWPOŻAROWA</t>
  </si>
  <si>
    <t>DOCHODY OD OSÓB PRAWNYCH, OD OSÓB</t>
  </si>
  <si>
    <t>RÓŻNE ROZLICZENIA</t>
  </si>
  <si>
    <t>OŚWIATA I WYCHOWANIE</t>
  </si>
  <si>
    <t>OCHRONA ZDROWIA</t>
  </si>
  <si>
    <t>GOSPODARKA KOMUNALNA</t>
  </si>
  <si>
    <t>RAZEM</t>
  </si>
  <si>
    <t>Rozdział</t>
  </si>
  <si>
    <t>Treść</t>
  </si>
  <si>
    <t>Dostarczanie wody</t>
  </si>
  <si>
    <t>Drogi publiczne gminne</t>
  </si>
  <si>
    <t>Zadania w zakresie upowszechniania turystyki</t>
  </si>
  <si>
    <t>Gospodarka gruntami i nieruchomościami</t>
  </si>
  <si>
    <t>KULTURA I OCHRONA DZIEDZICTWA NARODOWEGO</t>
  </si>
  <si>
    <t>Pozostała działalność</t>
  </si>
  <si>
    <t>BEZPIECZEŃSTWO PUBLICZNE I OCHRONA</t>
  </si>
  <si>
    <t>PRZECIWPOŻAROWA</t>
  </si>
  <si>
    <t>Straż Miejska</t>
  </si>
  <si>
    <t>Wpływy z innych opłat stanowiących dochody</t>
  </si>
  <si>
    <t>dochód budżetu państwa</t>
  </si>
  <si>
    <t>Szkoły podstawowe</t>
  </si>
  <si>
    <t>Gimnazja</t>
  </si>
  <si>
    <t>Gospodarka odpadami</t>
  </si>
  <si>
    <t>Paragraf</t>
  </si>
  <si>
    <t>Urzędy naczelnych organów władzy państwowej,</t>
  </si>
  <si>
    <t>kontroli i ochrony prawa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</si>
  <si>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</si>
  <si>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</si>
  <si>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</si>
  <si>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</si>
  <si>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</si>
  <si>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Dochody jednostek samorządu terytorialnego związane z realizacją zadań z zakresu administracji rządowej oraz innych zadań zleconych ustawami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</si>
  <si>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</si>
  <si>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Świadczenia rodzinne, zaliczka alimentacyjna oraz składki </t>
  </si>
  <si>
    <t>na ubezpieczenia emerytalne i rentowe z ubezpieczenia społecznego</t>
  </si>
  <si>
    <t>Środki na dofinansowanie własnych inwestycji gmin (związków gmin), powiatów (związków powiatów), samorządów województw, pozyskane z innych źródeł</t>
  </si>
  <si>
    <t>Wpływy z opłaty administracyjnej za czynności urzędowe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</si>
  <si>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</si>
  <si>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</si>
  <si>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</si>
  <si>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</si>
  <si>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</si>
  <si>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URZĘDY NACZELNYCH ORGANÓW WŁADZY PAŃSTWOWEJ</t>
  </si>
  <si>
    <t>KONTROLI I OCHRONY PRAWA ORAZ SĄDOWNICTWA</t>
  </si>
  <si>
    <t>Drogi publiczne powiatowe</t>
  </si>
  <si>
    <t>Gospodarka ściekowa i ochrona wód</t>
  </si>
  <si>
    <t>Domy i ośrodki kultury, świetlice i kluby</t>
  </si>
  <si>
    <t>Urzędy wojewódzkie</t>
  </si>
  <si>
    <t>w zł</t>
  </si>
  <si>
    <t>jednostek samorządu terytorialnego na podstawie ustaw</t>
  </si>
  <si>
    <t>Grzywny, mandaty oraz inne kary pieniężne od ludności</t>
  </si>
  <si>
    <t xml:space="preserve">KULTURA I OCHRONA DZIEDZICTWA NARODOWEGO </t>
  </si>
  <si>
    <t xml:space="preserve">    n) odsetki</t>
  </si>
  <si>
    <t xml:space="preserve">    o) pozostałe</t>
  </si>
  <si>
    <t>0450</t>
  </si>
  <si>
    <t>i innych jednostek organizacyjnych</t>
  </si>
  <si>
    <t>Część oświatowa subwencji ogólnej dla jednostek samorządu terytorialnego</t>
  </si>
  <si>
    <t>Część równoważąca subwencji ogólnej dla gmin</t>
  </si>
  <si>
    <t>Zasiłki i pomoc w naturze oraz składki na ubezpieczenia emerytalne i rentowe</t>
  </si>
  <si>
    <t>Zasiłki i pomoc w naturze oraz składki na ubezpieczenia emerytalne                                       i rentowe</t>
  </si>
  <si>
    <t>6291</t>
  </si>
  <si>
    <t>6262</t>
  </si>
  <si>
    <t>WYTWARZANIE I ZAOPATRYWANIE</t>
  </si>
  <si>
    <t>W ENERGIĘ ELEKTRYCZNĄ, GAZ I WODĘ</t>
  </si>
  <si>
    <t>2030</t>
  </si>
  <si>
    <t>POMOC SPOŁECZNA</t>
  </si>
  <si>
    <t>FIZYCZNYCH I OD INNYCH JEDNOSTEK</t>
  </si>
  <si>
    <t>ORAZ WYDATKI ZWIĄZANE Z ICH POBOREM</t>
  </si>
  <si>
    <t>NIEPOSIADAJĄCYCH OSOBOWOŚCI PRAWNEJ</t>
  </si>
  <si>
    <t>Usługi opiekuńcze i specjalistyczne usługi opiekuńcze</t>
  </si>
  <si>
    <t>Wpływy z podatku dochodowego od osób fizycznych</t>
  </si>
  <si>
    <t xml:space="preserve">         - w podatku doch. od osób fizycznych</t>
  </si>
  <si>
    <t>Ośrodki wsparcia</t>
  </si>
  <si>
    <t>Według działów klasyfikacji i ważniejszych źródeł:</t>
  </si>
  <si>
    <t>Ogółem według działów.</t>
  </si>
  <si>
    <t>1. PROGNOZOWANE DOCHODY BUDŻETU GMINY POLICE w 2006 ROKU
(OGÓŁEM)</t>
  </si>
  <si>
    <t>WYTWARZANIE I ZAOPATRYWANIE W</t>
  </si>
  <si>
    <t>ENERGIĘ ELEKTRYCZNĄ, GAZ I WODĘ</t>
  </si>
  <si>
    <t xml:space="preserve">GOSPODARKA KOMUNALNA </t>
  </si>
  <si>
    <t>I OCHRONA ŚRODOWISKA</t>
  </si>
  <si>
    <t>Część I - Zadania własne.</t>
  </si>
  <si>
    <t>Wpływy z podatku rolnego, podatku leśnego, podatku od czynności</t>
  </si>
  <si>
    <t>cywilnoprawnych, podatków i opłat lokalnych od osób prawnych</t>
  </si>
  <si>
    <t>Wpływy z podatku rolnego, podatku leśnego</t>
  </si>
  <si>
    <t xml:space="preserve">podatku rolnego, podatku leśnego, podatku od spadków i darowizn </t>
  </si>
  <si>
    <t>Środki na dofinansowanie własnych inwestycji gmin (związków gmin), powiatów (związków powiatów), samorządów  województw, pozyskane z innych źródeł</t>
  </si>
  <si>
    <t>Środki na dofinansowanie własnych zadań bieżących gmin (związków gmin), powiatów (związków powiatów), samorządów województw, pozyskane z innych źródeł</t>
  </si>
  <si>
    <t>Urzędy gmin (miast i miast na prawach powiatu)</t>
  </si>
  <si>
    <t>Zaległości z podatków zniesionych</t>
  </si>
  <si>
    <t>niektóre świadczenia rodzinne</t>
  </si>
  <si>
    <t xml:space="preserve">za osoby pobierające niektóre świadczenia z pomocy społecznej oraz </t>
  </si>
  <si>
    <t>podatku od czynności cywilnoprawnych oraz podatków i opłat lokalnych</t>
  </si>
  <si>
    <t>od osób fizycznych</t>
  </si>
  <si>
    <t xml:space="preserve">Udziały gminy w podatkach stanowiących </t>
  </si>
  <si>
    <t>KULTURA O OCHRONA DZIEDZICTWA NARODOWEGO</t>
  </si>
  <si>
    <t xml:space="preserve">Część II - Dochody związane z realizacją zadań z zakresu administracji rządowej </t>
  </si>
  <si>
    <t xml:space="preserve">                 i innych zadań zleconych ustawami.</t>
  </si>
  <si>
    <t>Składki na ubezpieczenia zdrowotne opłacane</t>
  </si>
  <si>
    <t xml:space="preserve">Część III - Dochody związane z realizacją zadań z zakresu działania innych jednostek </t>
  </si>
  <si>
    <t xml:space="preserve">                  samorządu terytorialnego             </t>
  </si>
  <si>
    <t>Zakłady gospodarki mieszkaniowej</t>
  </si>
  <si>
    <t xml:space="preserve">         - z budżetu państwa </t>
  </si>
  <si>
    <t xml:space="preserve">         - dotacje, z tego:</t>
  </si>
  <si>
    <t>Ośrodki pomocy społecznej</t>
  </si>
  <si>
    <t>Nazwa podziałki klasyfikacji budżetowej</t>
  </si>
  <si>
    <t>Kwota</t>
  </si>
  <si>
    <t>6260</t>
  </si>
  <si>
    <t>0470</t>
  </si>
  <si>
    <t>0920</t>
  </si>
  <si>
    <t>0970</t>
  </si>
  <si>
    <t>0590</t>
  </si>
  <si>
    <t>0690</t>
  </si>
  <si>
    <t>2010</t>
  </si>
  <si>
    <t>0570</t>
  </si>
  <si>
    <t>0310</t>
  </si>
  <si>
    <t>0320</t>
  </si>
  <si>
    <t>0330</t>
  </si>
  <si>
    <t>0340</t>
  </si>
  <si>
    <t>0350</t>
  </si>
  <si>
    <t>0360</t>
  </si>
  <si>
    <t>0370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</si>
  <si>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</si>
  <si>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</si>
  <si>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</si>
  <si>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</si>
  <si>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</si>
  <si>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</si>
  <si>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</si>
  <si>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</si>
  <si>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</si>
  <si>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</si>
  <si>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</si>
  <si>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</si>
  <si>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</si>
  <si>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2320</t>
  </si>
  <si>
    <t>RAZEM:</t>
  </si>
  <si>
    <t>Dotacje otrzymane z funduszy celowych na finansowanie lub dofinansowanie kosztów realizacji inwestycji i zakupów inwestycyjnych jednostek sektora finansów publicznych</t>
  </si>
  <si>
    <t>WYTWARZANIE I ZAOPATRYWANIE W ENERGIĘ ELEKTRYCZNĄ, GAZ I WODĘ</t>
  </si>
  <si>
    <t>2</t>
  </si>
  <si>
    <t>URZĘDY NACZELNYCH ORGANÓW WŁADZY PAŃSTWOWEJ, KONTROLI I OCHRONY PRAWA ORAZ SĄDOWNICTWA</t>
  </si>
  <si>
    <t>BEZPIECZEŃSTWO PUBLICZNE I OCHRONA PRZECIWPOŻAROWA</t>
  </si>
  <si>
    <t>GOSPODARKA KOMUNALNA I OCHRONA ŚRODOWISKA</t>
  </si>
  <si>
    <t>Dotacje celowe otrzymane z powiatu na zadania bieżące realizowane na podstawie porozumień (umów) między jednostkami samorządu terytorialnego</t>
  </si>
  <si>
    <t>Przedszkola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</si>
</sst>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6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Continuous"/>
    </xf>
    <xf numFmtId="0" fontId="0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9" fillId="0" borderId="0" xfId="0" applyFont="1" applyAlignment="1">
      <alignment/>
    </xf>
    <xf numFmtId="0" fontId="8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Continuous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8" fillId="0" borderId="2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ont="1" applyAlignment="1">
      <alignment horizontal="center" vertical="center"/>
    </xf>
    <xf numFmtId="3" fontId="4" fillId="0" borderId="25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0" fillId="0" borderId="0" xfId="0" applyFont="1" applyAlignment="1">
      <alignment horizontal="centerContinuous"/>
    </xf>
    <xf numFmtId="0" fontId="4" fillId="0" borderId="28" xfId="0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49" fontId="0" fillId="2" borderId="30" xfId="0" applyNumberFormat="1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 wrapText="1"/>
    </xf>
    <xf numFmtId="167" fontId="10" fillId="2" borderId="31" xfId="15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67" fontId="0" fillId="0" borderId="10" xfId="15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167" fontId="0" fillId="0" borderId="37" xfId="15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167" fontId="0" fillId="0" borderId="9" xfId="15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167" fontId="0" fillId="0" borderId="43" xfId="15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167" fontId="0" fillId="0" borderId="44" xfId="15" applyNumberFormat="1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67" fontId="0" fillId="0" borderId="10" xfId="15" applyNumberFormat="1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67" fontId="0" fillId="0" borderId="47" xfId="15" applyNumberFormat="1" applyFont="1" applyBorder="1" applyAlignment="1">
      <alignment horizontal="center" vertical="center" wrapText="1"/>
    </xf>
    <xf numFmtId="49" fontId="0" fillId="3" borderId="35" xfId="0" applyNumberFormat="1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left" vertical="center" wrapText="1"/>
    </xf>
    <xf numFmtId="167" fontId="0" fillId="3" borderId="37" xfId="15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wrapText="1"/>
    </xf>
    <xf numFmtId="167" fontId="1" fillId="0" borderId="31" xfId="15" applyNumberFormat="1" applyFont="1" applyBorder="1" applyAlignment="1">
      <alignment horizontal="center" vertical="center" wrapText="1"/>
    </xf>
    <xf numFmtId="49" fontId="0" fillId="3" borderId="36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Continuous"/>
    </xf>
    <xf numFmtId="0" fontId="0" fillId="0" borderId="31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0" fontId="4" fillId="0" borderId="39" xfId="0" applyFont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0" borderId="51" xfId="0" applyFont="1" applyBorder="1" applyAlignment="1">
      <alignment horizontal="centerContinuous"/>
    </xf>
    <xf numFmtId="0" fontId="4" fillId="3" borderId="5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3" xfId="0" applyFont="1" applyBorder="1" applyAlignment="1">
      <alignment/>
    </xf>
    <xf numFmtId="3" fontId="4" fillId="0" borderId="5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6" fillId="0" borderId="23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40" xfId="0" applyFont="1" applyBorder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27" xfId="0" applyFont="1" applyBorder="1" applyAlignment="1">
      <alignment horizontal="center"/>
    </xf>
    <xf numFmtId="0" fontId="10" fillId="0" borderId="32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0" fillId="0" borderId="1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3" fontId="4" fillId="0" borderId="24" xfId="0" applyNumberFormat="1" applyFont="1" applyBorder="1" applyAlignment="1">
      <alignment/>
    </xf>
    <xf numFmtId="0" fontId="1" fillId="0" borderId="55" xfId="0" applyFont="1" applyBorder="1" applyAlignment="1">
      <alignment/>
    </xf>
    <xf numFmtId="3" fontId="1" fillId="0" borderId="37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57" xfId="0" applyNumberFormat="1" applyFont="1" applyBorder="1" applyAlignment="1">
      <alignment horizontal="center" vertical="center" wrapText="1"/>
    </xf>
    <xf numFmtId="3" fontId="8" fillId="0" borderId="58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4" fillId="0" borderId="25" xfId="0" applyNumberFormat="1" applyFont="1" applyFill="1" applyBorder="1" applyAlignment="1">
      <alignment/>
    </xf>
    <xf numFmtId="3" fontId="4" fillId="0" borderId="50" xfId="0" applyNumberFormat="1" applyFont="1" applyBorder="1" applyAlignment="1">
      <alignment horizontal="right"/>
    </xf>
    <xf numFmtId="0" fontId="4" fillId="0" borderId="59" xfId="0" applyFont="1" applyBorder="1" applyAlignment="1">
      <alignment horizontal="center"/>
    </xf>
    <xf numFmtId="0" fontId="4" fillId="0" borderId="59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8" fillId="0" borderId="4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62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/>
    </xf>
    <xf numFmtId="0" fontId="9" fillId="0" borderId="6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5" xfId="0" applyFont="1" applyBorder="1" applyAlignment="1">
      <alignment horizontal="centerContinuous"/>
    </xf>
    <xf numFmtId="0" fontId="4" fillId="0" borderId="25" xfId="0" applyFont="1" applyBorder="1" applyAlignment="1">
      <alignment/>
    </xf>
    <xf numFmtId="3" fontId="4" fillId="0" borderId="50" xfId="0" applyNumberFormat="1" applyFont="1" applyBorder="1" applyAlignment="1">
      <alignment/>
    </xf>
    <xf numFmtId="0" fontId="4" fillId="0" borderId="39" xfId="0" applyFont="1" applyBorder="1" applyAlignment="1">
      <alignment horizontal="centerContinuous"/>
    </xf>
    <xf numFmtId="0" fontId="4" fillId="0" borderId="3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9" fillId="0" borderId="45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25" xfId="0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4" fillId="0" borderId="54" xfId="0" applyNumberFormat="1" applyFont="1" applyBorder="1" applyAlignment="1">
      <alignment horizontal="right"/>
    </xf>
    <xf numFmtId="3" fontId="4" fillId="0" borderId="64" xfId="0" applyNumberFormat="1" applyFont="1" applyBorder="1" applyAlignment="1">
      <alignment horizontal="right"/>
    </xf>
    <xf numFmtId="0" fontId="0" fillId="0" borderId="39" xfId="0" applyFont="1" applyBorder="1" applyAlignment="1">
      <alignment horizontal="centerContinuous"/>
    </xf>
    <xf numFmtId="0" fontId="4" fillId="0" borderId="53" xfId="0" applyFont="1" applyBorder="1" applyAlignment="1">
      <alignment horizontal="centerContinuous"/>
    </xf>
    <xf numFmtId="0" fontId="4" fillId="3" borderId="14" xfId="0" applyFont="1" applyFill="1" applyBorder="1" applyAlignment="1">
      <alignment horizontal="centerContinuous"/>
    </xf>
    <xf numFmtId="0" fontId="4" fillId="3" borderId="39" xfId="0" applyFont="1" applyFill="1" applyBorder="1" applyAlignment="1">
      <alignment horizontal="centerContinuous"/>
    </xf>
    <xf numFmtId="0" fontId="4" fillId="3" borderId="53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6" fillId="0" borderId="21" xfId="0" applyFont="1" applyBorder="1" applyAlignment="1">
      <alignment/>
    </xf>
    <xf numFmtId="3" fontId="9" fillId="0" borderId="63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9" fillId="0" borderId="46" xfId="0" applyFont="1" applyBorder="1" applyAlignment="1">
      <alignment horizontal="centerContinuous"/>
    </xf>
    <xf numFmtId="3" fontId="6" fillId="0" borderId="25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 horizontal="center" vertical="top"/>
    </xf>
    <xf numFmtId="0" fontId="0" fillId="0" borderId="50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6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11" fillId="0" borderId="0" xfId="0" applyFont="1" applyAlignment="1">
      <alignment horizontal="right" vertical="center" wrapText="1"/>
    </xf>
    <xf numFmtId="0" fontId="6" fillId="0" borderId="9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38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23" xfId="0" applyNumberFormat="1" applyFont="1" applyBorder="1" applyAlignment="1">
      <alignment horizontal="center" vertical="center" wrapText="1"/>
    </xf>
    <xf numFmtId="167" fontId="0" fillId="0" borderId="18" xfId="15" applyNumberFormat="1" applyFont="1" applyBorder="1" applyAlignment="1">
      <alignment horizontal="center" vertical="center" wrapText="1"/>
    </xf>
    <xf numFmtId="0" fontId="10" fillId="3" borderId="66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10" fillId="0" borderId="3" xfId="0" applyFont="1" applyBorder="1" applyAlignment="1">
      <alignment vertical="center" wrapText="1"/>
    </xf>
    <xf numFmtId="49" fontId="0" fillId="2" borderId="30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5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vertical="center"/>
    </xf>
    <xf numFmtId="3" fontId="1" fillId="0" borderId="43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showGridLines="0" tabSelected="1" view="pageBreakPreview" zoomScaleSheetLayoutView="100" workbookViewId="0" topLeftCell="A1">
      <selection activeCell="B176" sqref="B176"/>
    </sheetView>
  </sheetViews>
  <sheetFormatPr defaultColWidth="9.00390625" defaultRowHeight="12"/>
  <cols>
    <col min="1" max="1" width="5.625" style="65" bestFit="1" customWidth="1"/>
    <col min="2" max="2" width="9.125" style="265" customWidth="1"/>
    <col min="3" max="3" width="68.625" style="266" customWidth="1"/>
    <col min="4" max="4" width="23.25390625" style="192" customWidth="1"/>
    <col min="5" max="16384" width="9.125" style="192" customWidth="1"/>
  </cols>
  <sheetData>
    <row r="1" ht="48">
      <c r="D1" s="264" t="s">
        <v>79</v>
      </c>
    </row>
    <row r="2" ht="7.5" customHeight="1"/>
    <row r="3" spans="1:4" s="9" customFormat="1" ht="33" customHeight="1">
      <c r="A3" s="289" t="s">
        <v>168</v>
      </c>
      <c r="B3" s="289"/>
      <c r="C3" s="289"/>
      <c r="D3" s="289"/>
    </row>
    <row r="4" ht="8.25" customHeight="1"/>
    <row r="5" spans="1:4" ht="12">
      <c r="A5" s="290" t="s">
        <v>166</v>
      </c>
      <c r="B5" s="290"/>
      <c r="C5" s="290"/>
      <c r="D5" s="290"/>
    </row>
    <row r="6" spans="1:4" ht="16.5" customHeight="1" thickBot="1">
      <c r="A6" s="64"/>
      <c r="B6" s="267"/>
      <c r="C6" s="268"/>
      <c r="D6" s="63" t="s">
        <v>141</v>
      </c>
    </row>
    <row r="7" spans="1:4" s="9" customFormat="1" ht="28.5" customHeight="1" thickBot="1">
      <c r="A7" s="92" t="s">
        <v>84</v>
      </c>
      <c r="B7" s="93" t="s">
        <v>116</v>
      </c>
      <c r="C7" s="94" t="s">
        <v>197</v>
      </c>
      <c r="D7" s="95" t="s">
        <v>198</v>
      </c>
    </row>
    <row r="8" spans="1:4" s="269" customFormat="1" ht="12.75" thickBot="1">
      <c r="A8" s="96">
        <v>1</v>
      </c>
      <c r="B8" s="97" t="s">
        <v>231</v>
      </c>
      <c r="C8" s="98">
        <v>3</v>
      </c>
      <c r="D8" s="99">
        <v>4</v>
      </c>
    </row>
    <row r="9" spans="1:4" ht="19.5" customHeight="1" thickBot="1">
      <c r="A9" s="100">
        <v>400</v>
      </c>
      <c r="B9" s="101"/>
      <c r="C9" s="102" t="s">
        <v>230</v>
      </c>
      <c r="D9" s="103">
        <f>SUM(D10:D11)</f>
        <v>10660444</v>
      </c>
    </row>
    <row r="10" spans="1:4" ht="36">
      <c r="A10" s="294"/>
      <c r="B10" s="115" t="s">
        <v>89</v>
      </c>
      <c r="C10" s="106" t="s">
        <v>229</v>
      </c>
      <c r="D10" s="110">
        <v>1886000</v>
      </c>
    </row>
    <row r="11" spans="1:4" s="67" customFormat="1" ht="27" customHeight="1" thickBot="1">
      <c r="A11" s="295"/>
      <c r="B11" s="112" t="s">
        <v>75</v>
      </c>
      <c r="C11" s="125" t="s">
        <v>178</v>
      </c>
      <c r="D11" s="113">
        <v>8774444</v>
      </c>
    </row>
    <row r="12" spans="1:4" ht="19.5" customHeight="1" thickBot="1">
      <c r="A12" s="100">
        <v>600</v>
      </c>
      <c r="B12" s="101"/>
      <c r="C12" s="102" t="s">
        <v>86</v>
      </c>
      <c r="D12" s="103">
        <f>SUM(D13:D14)</f>
        <v>877727</v>
      </c>
    </row>
    <row r="13" spans="1:4" ht="27" customHeight="1">
      <c r="A13" s="208"/>
      <c r="B13" s="130" t="s">
        <v>227</v>
      </c>
      <c r="C13" s="207" t="s">
        <v>235</v>
      </c>
      <c r="D13" s="107">
        <v>245000</v>
      </c>
    </row>
    <row r="14" spans="1:4" ht="30.75" customHeight="1" thickBot="1">
      <c r="A14" s="111"/>
      <c r="B14" s="270" t="s">
        <v>75</v>
      </c>
      <c r="C14" s="125" t="s">
        <v>178</v>
      </c>
      <c r="D14" s="122">
        <v>632727</v>
      </c>
    </row>
    <row r="15" spans="1:4" ht="19.5" customHeight="1" thickBot="1">
      <c r="A15" s="100">
        <v>630</v>
      </c>
      <c r="B15" s="101"/>
      <c r="C15" s="102" t="s">
        <v>87</v>
      </c>
      <c r="D15" s="103">
        <f>SUM(D16)</f>
        <v>2196802</v>
      </c>
    </row>
    <row r="16" spans="1:4" ht="27" customHeight="1" thickBot="1">
      <c r="A16" s="104"/>
      <c r="B16" s="105" t="s">
        <v>75</v>
      </c>
      <c r="C16" s="106" t="s">
        <v>128</v>
      </c>
      <c r="D16" s="113">
        <v>2196802</v>
      </c>
    </row>
    <row r="17" spans="1:4" ht="19.5" customHeight="1" thickBot="1">
      <c r="A17" s="100">
        <v>700</v>
      </c>
      <c r="B17" s="101"/>
      <c r="C17" s="102" t="s">
        <v>88</v>
      </c>
      <c r="D17" s="103">
        <f>SUM(D18:D23)</f>
        <v>4692000</v>
      </c>
    </row>
    <row r="18" spans="1:4" ht="12">
      <c r="A18" s="104"/>
      <c r="B18" s="105" t="s">
        <v>200</v>
      </c>
      <c r="C18" s="106" t="s">
        <v>0</v>
      </c>
      <c r="D18" s="107">
        <v>197000</v>
      </c>
    </row>
    <row r="19" spans="1:4" s="67" customFormat="1" ht="36">
      <c r="A19" s="104"/>
      <c r="B19" s="105" t="s">
        <v>226</v>
      </c>
      <c r="C19" s="106" t="s">
        <v>125</v>
      </c>
      <c r="D19" s="107">
        <v>3458000</v>
      </c>
    </row>
    <row r="20" spans="1:4" ht="27" customHeight="1">
      <c r="A20" s="104"/>
      <c r="B20" s="105" t="s">
        <v>121</v>
      </c>
      <c r="C20" s="106" t="s">
        <v>122</v>
      </c>
      <c r="D20" s="107">
        <v>2000</v>
      </c>
    </row>
    <row r="21" spans="1:4" ht="12">
      <c r="A21" s="104"/>
      <c r="B21" s="108" t="s">
        <v>77</v>
      </c>
      <c r="C21" s="109" t="s">
        <v>78</v>
      </c>
      <c r="D21" s="110">
        <v>1030000</v>
      </c>
    </row>
    <row r="22" spans="1:4" ht="12">
      <c r="A22" s="104"/>
      <c r="B22" s="108" t="s">
        <v>201</v>
      </c>
      <c r="C22" s="109" t="s">
        <v>15</v>
      </c>
      <c r="D22" s="110">
        <v>1000</v>
      </c>
    </row>
    <row r="23" spans="1:4" ht="12.75" thickBot="1">
      <c r="A23" s="104"/>
      <c r="B23" s="115" t="s">
        <v>202</v>
      </c>
      <c r="C23" s="109" t="s">
        <v>1</v>
      </c>
      <c r="D23" s="110">
        <v>4000</v>
      </c>
    </row>
    <row r="24" spans="1:4" ht="19.5" customHeight="1" thickBot="1">
      <c r="A24" s="100">
        <v>750</v>
      </c>
      <c r="B24" s="101"/>
      <c r="C24" s="102" t="s">
        <v>91</v>
      </c>
      <c r="D24" s="103">
        <f>SUM(D25:D29)</f>
        <v>578103</v>
      </c>
    </row>
    <row r="25" spans="1:4" ht="12">
      <c r="A25" s="104"/>
      <c r="B25" s="117" t="s">
        <v>202</v>
      </c>
      <c r="C25" s="116" t="s">
        <v>1</v>
      </c>
      <c r="D25" s="271">
        <v>1600</v>
      </c>
    </row>
    <row r="26" spans="1:4" ht="12">
      <c r="A26" s="104"/>
      <c r="B26" s="117" t="s">
        <v>80</v>
      </c>
      <c r="C26" s="116" t="s">
        <v>1</v>
      </c>
      <c r="D26" s="271">
        <v>32000</v>
      </c>
    </row>
    <row r="27" spans="1:4" ht="36">
      <c r="A27" s="104"/>
      <c r="B27" s="117" t="s">
        <v>205</v>
      </c>
      <c r="C27" s="116" t="s">
        <v>130</v>
      </c>
      <c r="D27" s="271">
        <v>293000</v>
      </c>
    </row>
    <row r="28" spans="1:4" ht="24">
      <c r="A28" s="104"/>
      <c r="B28" s="115" t="s">
        <v>123</v>
      </c>
      <c r="C28" s="109" t="s">
        <v>124</v>
      </c>
      <c r="D28" s="110">
        <v>9000</v>
      </c>
    </row>
    <row r="29" spans="1:4" ht="33.75" customHeight="1" thickBot="1">
      <c r="A29" s="104"/>
      <c r="B29" s="112" t="s">
        <v>81</v>
      </c>
      <c r="C29" s="131" t="s">
        <v>179</v>
      </c>
      <c r="D29" s="113">
        <v>242503</v>
      </c>
    </row>
    <row r="30" spans="1:4" ht="27.75" customHeight="1" thickBot="1">
      <c r="A30" s="100">
        <v>751</v>
      </c>
      <c r="B30" s="101"/>
      <c r="C30" s="102" t="s">
        <v>232</v>
      </c>
      <c r="D30" s="103">
        <f>SUM(D31)</f>
        <v>6564</v>
      </c>
    </row>
    <row r="31" spans="1:4" ht="36" customHeight="1" thickBot="1">
      <c r="A31" s="104"/>
      <c r="B31" s="120" t="s">
        <v>205</v>
      </c>
      <c r="C31" s="116" t="s">
        <v>130</v>
      </c>
      <c r="D31" s="113">
        <v>6564</v>
      </c>
    </row>
    <row r="32" spans="1:4" ht="19.5" customHeight="1" thickBot="1">
      <c r="A32" s="100">
        <v>754</v>
      </c>
      <c r="B32" s="101"/>
      <c r="C32" s="102" t="s">
        <v>233</v>
      </c>
      <c r="D32" s="103">
        <f>SUM(D33:D34)</f>
        <v>30000</v>
      </c>
    </row>
    <row r="33" spans="1:4" ht="12">
      <c r="A33" s="104"/>
      <c r="B33" s="105" t="s">
        <v>206</v>
      </c>
      <c r="C33" s="106" t="s">
        <v>143</v>
      </c>
      <c r="D33" s="107">
        <v>20000</v>
      </c>
    </row>
    <row r="34" spans="1:4" ht="36" customHeight="1" thickBot="1">
      <c r="A34" s="111"/>
      <c r="B34" s="193" t="s">
        <v>82</v>
      </c>
      <c r="C34" s="118" t="s">
        <v>179</v>
      </c>
      <c r="D34" s="119">
        <v>10000</v>
      </c>
    </row>
    <row r="35" spans="1:4" ht="39" customHeight="1" thickBot="1">
      <c r="A35" s="100">
        <v>756</v>
      </c>
      <c r="B35" s="101"/>
      <c r="C35" s="102" t="s">
        <v>131</v>
      </c>
      <c r="D35" s="103">
        <f>SUM(D36:D51,D53:D55)</f>
        <v>52542290</v>
      </c>
    </row>
    <row r="36" spans="1:4" ht="12">
      <c r="A36" s="114"/>
      <c r="B36" s="123" t="s">
        <v>214</v>
      </c>
      <c r="C36" s="124" t="s">
        <v>4</v>
      </c>
      <c r="D36" s="132">
        <v>14380000</v>
      </c>
    </row>
    <row r="37" spans="1:4" ht="12">
      <c r="A37" s="104"/>
      <c r="B37" s="108" t="s">
        <v>215</v>
      </c>
      <c r="C37" s="109" t="s">
        <v>9</v>
      </c>
      <c r="D37" s="110">
        <v>651640</v>
      </c>
    </row>
    <row r="38" spans="1:4" ht="12">
      <c r="A38" s="104"/>
      <c r="B38" s="108" t="s">
        <v>207</v>
      </c>
      <c r="C38" s="109" t="s">
        <v>16</v>
      </c>
      <c r="D38" s="110">
        <v>34900000</v>
      </c>
    </row>
    <row r="39" spans="1:4" ht="12">
      <c r="A39" s="104"/>
      <c r="B39" s="108" t="s">
        <v>208</v>
      </c>
      <c r="C39" s="109" t="s">
        <v>17</v>
      </c>
      <c r="D39" s="110">
        <v>123000</v>
      </c>
    </row>
    <row r="40" spans="1:4" ht="12">
      <c r="A40" s="104"/>
      <c r="B40" s="108" t="s">
        <v>209</v>
      </c>
      <c r="C40" s="109" t="s">
        <v>18</v>
      </c>
      <c r="D40" s="110">
        <v>158900</v>
      </c>
    </row>
    <row r="41" spans="1:4" ht="12">
      <c r="A41" s="104"/>
      <c r="B41" s="108" t="s">
        <v>210</v>
      </c>
      <c r="C41" s="109" t="s">
        <v>19</v>
      </c>
      <c r="D41" s="110">
        <v>380000</v>
      </c>
    </row>
    <row r="42" spans="1:4" ht="27" customHeight="1">
      <c r="A42" s="104"/>
      <c r="B42" s="108" t="s">
        <v>211</v>
      </c>
      <c r="C42" s="109" t="s">
        <v>20</v>
      </c>
      <c r="D42" s="110">
        <v>200000</v>
      </c>
    </row>
    <row r="43" spans="1:4" ht="12">
      <c r="A43" s="104"/>
      <c r="B43" s="108" t="s">
        <v>212</v>
      </c>
      <c r="C43" s="109" t="s">
        <v>21</v>
      </c>
      <c r="D43" s="110">
        <v>90000</v>
      </c>
    </row>
    <row r="44" spans="1:4" ht="12">
      <c r="A44" s="104"/>
      <c r="B44" s="108" t="s">
        <v>213</v>
      </c>
      <c r="C44" s="109" t="s">
        <v>22</v>
      </c>
      <c r="D44" s="110">
        <v>68000</v>
      </c>
    </row>
    <row r="45" spans="1:4" ht="12">
      <c r="A45" s="104"/>
      <c r="B45" s="108" t="s">
        <v>216</v>
      </c>
      <c r="C45" s="109" t="s">
        <v>23</v>
      </c>
      <c r="D45" s="110">
        <v>200000</v>
      </c>
    </row>
    <row r="46" spans="1:4" ht="12">
      <c r="A46" s="104"/>
      <c r="B46" s="108" t="s">
        <v>147</v>
      </c>
      <c r="C46" s="109" t="s">
        <v>129</v>
      </c>
      <c r="D46" s="110">
        <v>6850</v>
      </c>
    </row>
    <row r="47" spans="1:4" ht="12">
      <c r="A47" s="104"/>
      <c r="B47" s="108" t="s">
        <v>217</v>
      </c>
      <c r="C47" s="109" t="s">
        <v>24</v>
      </c>
      <c r="D47" s="110">
        <v>51000</v>
      </c>
    </row>
    <row r="48" spans="1:4" ht="12">
      <c r="A48" s="104"/>
      <c r="B48" s="108" t="s">
        <v>218</v>
      </c>
      <c r="C48" s="109" t="s">
        <v>25</v>
      </c>
      <c r="D48" s="110">
        <v>500000</v>
      </c>
    </row>
    <row r="49" spans="1:4" ht="12">
      <c r="A49" s="104"/>
      <c r="B49" s="108" t="s">
        <v>220</v>
      </c>
      <c r="C49" s="109" t="s">
        <v>27</v>
      </c>
      <c r="D49" s="110">
        <v>700000</v>
      </c>
    </row>
    <row r="50" spans="1:4" ht="12">
      <c r="A50" s="104"/>
      <c r="B50" s="108" t="s">
        <v>221</v>
      </c>
      <c r="C50" s="109" t="s">
        <v>181</v>
      </c>
      <c r="D50" s="110">
        <v>500</v>
      </c>
    </row>
    <row r="51" spans="1:4" ht="12.75" thickBot="1">
      <c r="A51" s="111"/>
      <c r="B51" s="193" t="s">
        <v>203</v>
      </c>
      <c r="C51" s="118" t="s">
        <v>2</v>
      </c>
      <c r="D51" s="119">
        <v>1800</v>
      </c>
    </row>
    <row r="52" spans="1:4" ht="12.75" thickBot="1">
      <c r="A52" s="86">
        <v>1</v>
      </c>
      <c r="B52" s="87" t="s">
        <v>231</v>
      </c>
      <c r="C52" s="88">
        <v>3</v>
      </c>
      <c r="D52" s="89">
        <v>4</v>
      </c>
    </row>
    <row r="53" spans="1:4" ht="12">
      <c r="A53" s="104"/>
      <c r="B53" s="115" t="s">
        <v>204</v>
      </c>
      <c r="C53" s="109" t="s">
        <v>3</v>
      </c>
      <c r="D53" s="110">
        <v>73800</v>
      </c>
    </row>
    <row r="54" spans="1:4" ht="12">
      <c r="A54" s="104"/>
      <c r="B54" s="115" t="s">
        <v>222</v>
      </c>
      <c r="C54" s="109" t="s">
        <v>28</v>
      </c>
      <c r="D54" s="110">
        <v>54500</v>
      </c>
    </row>
    <row r="55" spans="1:4" ht="12.75" thickBot="1">
      <c r="A55" s="111"/>
      <c r="B55" s="121" t="s">
        <v>202</v>
      </c>
      <c r="C55" s="125" t="s">
        <v>1</v>
      </c>
      <c r="D55" s="122">
        <v>2300</v>
      </c>
    </row>
    <row r="56" spans="1:4" ht="20.25" customHeight="1" thickBot="1">
      <c r="A56" s="100">
        <v>758</v>
      </c>
      <c r="B56" s="101"/>
      <c r="C56" s="102" t="s">
        <v>95</v>
      </c>
      <c r="D56" s="103">
        <f>SUM(D57:D58)</f>
        <v>14016826</v>
      </c>
    </row>
    <row r="57" spans="1:4" ht="12">
      <c r="A57" s="126"/>
      <c r="B57" s="127" t="s">
        <v>201</v>
      </c>
      <c r="C57" s="106" t="s">
        <v>15</v>
      </c>
      <c r="D57" s="128">
        <v>200000</v>
      </c>
    </row>
    <row r="58" spans="1:4" ht="12.75" thickBot="1">
      <c r="A58" s="111"/>
      <c r="B58" s="121" t="s">
        <v>223</v>
      </c>
      <c r="C58" s="125" t="s">
        <v>29</v>
      </c>
      <c r="D58" s="122">
        <v>13816826</v>
      </c>
    </row>
    <row r="59" spans="1:4" ht="19.5" customHeight="1" thickBot="1">
      <c r="A59" s="100">
        <v>801</v>
      </c>
      <c r="B59" s="101"/>
      <c r="C59" s="102" t="s">
        <v>96</v>
      </c>
      <c r="D59" s="103">
        <f>SUM(D60:D61)</f>
        <v>145440</v>
      </c>
    </row>
    <row r="60" spans="1:4" s="67" customFormat="1" ht="36">
      <c r="A60" s="272"/>
      <c r="B60" s="123" t="s">
        <v>226</v>
      </c>
      <c r="C60" s="124" t="s">
        <v>125</v>
      </c>
      <c r="D60" s="132">
        <v>123440</v>
      </c>
    </row>
    <row r="61" spans="1:4" ht="27" customHeight="1" thickBot="1">
      <c r="A61" s="129"/>
      <c r="B61" s="112" t="s">
        <v>199</v>
      </c>
      <c r="C61" s="106" t="s">
        <v>229</v>
      </c>
      <c r="D61" s="113">
        <v>22000</v>
      </c>
    </row>
    <row r="62" spans="1:4" ht="19.5" customHeight="1" thickBot="1">
      <c r="A62" s="100">
        <v>851</v>
      </c>
      <c r="B62" s="101"/>
      <c r="C62" s="102" t="s">
        <v>97</v>
      </c>
      <c r="D62" s="103">
        <f>SUM(D63:D65)</f>
        <v>10183</v>
      </c>
    </row>
    <row r="63" spans="1:4" s="67" customFormat="1" ht="36">
      <c r="A63" s="293"/>
      <c r="B63" s="130" t="s">
        <v>226</v>
      </c>
      <c r="C63" s="109" t="s">
        <v>125</v>
      </c>
      <c r="D63" s="107">
        <v>1735</v>
      </c>
    </row>
    <row r="64" spans="1:4" ht="12">
      <c r="A64" s="294"/>
      <c r="B64" s="115" t="s">
        <v>201</v>
      </c>
      <c r="C64" s="109" t="s">
        <v>15</v>
      </c>
      <c r="D64" s="110">
        <v>8248</v>
      </c>
    </row>
    <row r="65" spans="1:4" ht="12.75" thickBot="1">
      <c r="A65" s="295"/>
      <c r="B65" s="120" t="s">
        <v>202</v>
      </c>
      <c r="C65" s="131" t="s">
        <v>1</v>
      </c>
      <c r="D65" s="113">
        <v>200</v>
      </c>
    </row>
    <row r="66" spans="1:4" ht="18" customHeight="1" thickBot="1">
      <c r="A66" s="100">
        <v>852</v>
      </c>
      <c r="B66" s="101"/>
      <c r="C66" s="102" t="s">
        <v>158</v>
      </c>
      <c r="D66" s="103">
        <f>SUM(D67:D71)</f>
        <v>10993120</v>
      </c>
    </row>
    <row r="67" spans="1:4" ht="12">
      <c r="A67" s="114"/>
      <c r="B67" s="123" t="s">
        <v>224</v>
      </c>
      <c r="C67" s="124" t="s">
        <v>10</v>
      </c>
      <c r="D67" s="132">
        <v>30000</v>
      </c>
    </row>
    <row r="68" spans="1:4" s="67" customFormat="1" ht="12">
      <c r="A68" s="104"/>
      <c r="B68" s="105" t="s">
        <v>202</v>
      </c>
      <c r="C68" s="131" t="s">
        <v>1</v>
      </c>
      <c r="D68" s="107">
        <v>31720</v>
      </c>
    </row>
    <row r="69" spans="1:4" ht="33.75" customHeight="1">
      <c r="A69" s="104"/>
      <c r="B69" s="115" t="s">
        <v>205</v>
      </c>
      <c r="C69" s="116" t="s">
        <v>130</v>
      </c>
      <c r="D69" s="110">
        <v>9756000</v>
      </c>
    </row>
    <row r="70" spans="1:4" ht="27" customHeight="1">
      <c r="A70" s="104"/>
      <c r="B70" s="115" t="s">
        <v>157</v>
      </c>
      <c r="C70" s="116" t="s">
        <v>76</v>
      </c>
      <c r="D70" s="110">
        <v>1175000</v>
      </c>
    </row>
    <row r="71" spans="1:4" s="67" customFormat="1" ht="27" customHeight="1" thickBot="1">
      <c r="A71" s="111"/>
      <c r="B71" s="121" t="s">
        <v>123</v>
      </c>
      <c r="C71" s="118" t="s">
        <v>124</v>
      </c>
      <c r="D71" s="122">
        <v>400</v>
      </c>
    </row>
    <row r="72" spans="1:4" ht="18.75" customHeight="1" thickBot="1">
      <c r="A72" s="100">
        <v>900</v>
      </c>
      <c r="B72" s="101"/>
      <c r="C72" s="102" t="s">
        <v>234</v>
      </c>
      <c r="D72" s="103">
        <f>SUM(D73:D84)</f>
        <v>13256776</v>
      </c>
    </row>
    <row r="73" spans="1:4" ht="12">
      <c r="A73" s="182"/>
      <c r="B73" s="123" t="s">
        <v>225</v>
      </c>
      <c r="C73" s="124" t="s">
        <v>11</v>
      </c>
      <c r="D73" s="132">
        <v>51000</v>
      </c>
    </row>
    <row r="74" spans="1:4" ht="12">
      <c r="A74" s="183"/>
      <c r="B74" s="108" t="s">
        <v>200</v>
      </c>
      <c r="C74" s="109" t="s">
        <v>0</v>
      </c>
      <c r="D74" s="110">
        <v>403000</v>
      </c>
    </row>
    <row r="75" spans="1:4" ht="27" customHeight="1">
      <c r="A75" s="183"/>
      <c r="B75" s="108" t="s">
        <v>219</v>
      </c>
      <c r="C75" s="109" t="s">
        <v>26</v>
      </c>
      <c r="D75" s="110">
        <v>33000</v>
      </c>
    </row>
    <row r="76" spans="1:4" s="67" customFormat="1" ht="36">
      <c r="A76" s="183"/>
      <c r="B76" s="108" t="s">
        <v>226</v>
      </c>
      <c r="C76" s="109" t="s">
        <v>125</v>
      </c>
      <c r="D76" s="110">
        <v>959936</v>
      </c>
    </row>
    <row r="77" spans="1:10" ht="27" customHeight="1">
      <c r="A77" s="183"/>
      <c r="B77" s="108" t="s">
        <v>121</v>
      </c>
      <c r="C77" s="106" t="s">
        <v>122</v>
      </c>
      <c r="D77" s="110">
        <v>14000</v>
      </c>
      <c r="J77" s="214"/>
    </row>
    <row r="78" spans="1:4" s="273" customFormat="1" ht="12">
      <c r="A78" s="183"/>
      <c r="B78" s="133" t="s">
        <v>224</v>
      </c>
      <c r="C78" s="134" t="s">
        <v>10</v>
      </c>
      <c r="D78" s="135">
        <v>4000</v>
      </c>
    </row>
    <row r="79" spans="1:4" s="273" customFormat="1" ht="12">
      <c r="A79" s="183"/>
      <c r="B79" s="133" t="s">
        <v>77</v>
      </c>
      <c r="C79" s="134" t="s">
        <v>78</v>
      </c>
      <c r="D79" s="135">
        <v>153000</v>
      </c>
    </row>
    <row r="80" spans="1:4" ht="12">
      <c r="A80" s="183"/>
      <c r="B80" s="108" t="s">
        <v>201</v>
      </c>
      <c r="C80" s="109" t="s">
        <v>15</v>
      </c>
      <c r="D80" s="110">
        <v>64760</v>
      </c>
    </row>
    <row r="81" spans="1:4" ht="12">
      <c r="A81" s="183"/>
      <c r="B81" s="108" t="s">
        <v>202</v>
      </c>
      <c r="C81" s="109" t="s">
        <v>1</v>
      </c>
      <c r="D81" s="110">
        <v>3800</v>
      </c>
    </row>
    <row r="82" spans="1:4" ht="27" customHeight="1">
      <c r="A82" s="183"/>
      <c r="B82" s="138" t="s">
        <v>199</v>
      </c>
      <c r="C82" s="134" t="s">
        <v>229</v>
      </c>
      <c r="D82" s="135">
        <v>330000</v>
      </c>
    </row>
    <row r="83" spans="1:4" ht="26.25" customHeight="1">
      <c r="A83" s="213"/>
      <c r="B83" s="115" t="s">
        <v>154</v>
      </c>
      <c r="C83" s="134" t="s">
        <v>229</v>
      </c>
      <c r="D83" s="107">
        <v>1900000</v>
      </c>
    </row>
    <row r="84" spans="1:4" s="67" customFormat="1" ht="29.25" customHeight="1" thickBot="1">
      <c r="A84" s="274"/>
      <c r="B84" s="270" t="s">
        <v>153</v>
      </c>
      <c r="C84" s="125" t="s">
        <v>178</v>
      </c>
      <c r="D84" s="122">
        <v>9340280</v>
      </c>
    </row>
    <row r="85" spans="1:4" ht="19.5" customHeight="1" thickBot="1">
      <c r="A85" s="100">
        <v>921</v>
      </c>
      <c r="B85" s="275"/>
      <c r="C85" s="102" t="s">
        <v>144</v>
      </c>
      <c r="D85" s="103">
        <f>SUM(D86,)</f>
        <v>21000</v>
      </c>
    </row>
    <row r="86" spans="1:4" ht="27" customHeight="1" thickBot="1">
      <c r="A86" s="111"/>
      <c r="B86" s="276" t="s">
        <v>199</v>
      </c>
      <c r="C86" s="109" t="s">
        <v>229</v>
      </c>
      <c r="D86" s="122">
        <v>21000</v>
      </c>
    </row>
    <row r="87" spans="1:4" s="9" customFormat="1" ht="27" customHeight="1" thickBot="1">
      <c r="A87" s="291" t="s">
        <v>228</v>
      </c>
      <c r="B87" s="292"/>
      <c r="C87" s="136"/>
      <c r="D87" s="137">
        <f>SUM(D85,D72,D66,D62,D59,D56,D35,D32,D30,D24,D17,D15,D12,D9,)</f>
        <v>110027275</v>
      </c>
    </row>
    <row r="88" spans="1:4" ht="12">
      <c r="A88" s="66"/>
      <c r="B88" s="277"/>
      <c r="C88" s="264"/>
      <c r="D88" s="278"/>
    </row>
    <row r="89" spans="1:4" ht="12">
      <c r="A89" s="66"/>
      <c r="B89" s="277"/>
      <c r="C89" s="264"/>
      <c r="D89" s="278"/>
    </row>
    <row r="90" spans="1:4" ht="12">
      <c r="A90" s="66"/>
      <c r="B90" s="277"/>
      <c r="C90" s="264"/>
      <c r="D90" s="278"/>
    </row>
    <row r="91" spans="1:4" ht="12">
      <c r="A91" s="66"/>
      <c r="B91" s="277"/>
      <c r="C91" s="264"/>
      <c r="D91" s="278"/>
    </row>
    <row r="92" spans="1:4" ht="12">
      <c r="A92" s="66"/>
      <c r="B92" s="277"/>
      <c r="C92" s="264"/>
      <c r="D92" s="278"/>
    </row>
    <row r="93" spans="1:4" ht="12">
      <c r="A93" s="66"/>
      <c r="B93" s="277"/>
      <c r="C93" s="264"/>
      <c r="D93" s="278"/>
    </row>
    <row r="94" spans="1:4" ht="12">
      <c r="A94" s="66"/>
      <c r="B94" s="277"/>
      <c r="C94" s="264"/>
      <c r="D94" s="278"/>
    </row>
    <row r="95" spans="1:4" ht="12">
      <c r="A95" s="66"/>
      <c r="B95" s="277"/>
      <c r="C95" s="264"/>
      <c r="D95" s="278"/>
    </row>
    <row r="96" spans="1:4" ht="12">
      <c r="A96" s="66"/>
      <c r="B96" s="277"/>
      <c r="C96" s="264"/>
      <c r="D96" s="278"/>
    </row>
  </sheetData>
  <mergeCells count="5">
    <mergeCell ref="A3:D3"/>
    <mergeCell ref="A5:D5"/>
    <mergeCell ref="A87:B87"/>
    <mergeCell ref="A63:A65"/>
    <mergeCell ref="A10:A11"/>
  </mergeCells>
  <printOptions horizontalCentered="1"/>
  <pageMargins left="0.7874015748031497" right="0.3937007874015748" top="0.5905511811023623" bottom="0.5905511811023623" header="0.5118110236220472" footer="0.5118110236220472"/>
  <pageSetup horizontalDpi="300" verticalDpi="300" orientation="portrait" paperSize="9" scale="78" r:id="rId1"/>
  <rowBreaks count="1" manualBreakCount="1">
    <brk id="5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showGridLines="0" view="pageBreakPreview" zoomScaleSheetLayoutView="100" workbookViewId="0" topLeftCell="A1">
      <selection activeCell="D18" sqref="D18"/>
    </sheetView>
  </sheetViews>
  <sheetFormatPr defaultColWidth="9.00390625" defaultRowHeight="12"/>
  <cols>
    <col min="1" max="1" width="60.75390625" style="9" customWidth="1"/>
    <col min="2" max="2" width="19.00390625" style="9" customWidth="1"/>
    <col min="3" max="16384" width="9.125" style="9" customWidth="1"/>
  </cols>
  <sheetData>
    <row r="1" spans="1:7" ht="15.75" customHeight="1">
      <c r="A1" s="300" t="s">
        <v>14</v>
      </c>
      <c r="B1" s="300"/>
      <c r="C1" s="261"/>
      <c r="D1" s="261"/>
      <c r="E1" s="261"/>
      <c r="G1" s="11"/>
    </row>
    <row r="2" spans="1:7" ht="14.25" customHeight="1">
      <c r="A2" s="286" t="s">
        <v>13</v>
      </c>
      <c r="B2" s="286"/>
      <c r="C2" s="263"/>
      <c r="D2" s="263"/>
      <c r="E2" s="263"/>
      <c r="G2" s="84"/>
    </row>
    <row r="3" spans="1:2" s="22" customFormat="1" ht="15" thickBot="1">
      <c r="A3" s="13"/>
      <c r="B3" s="258" t="s">
        <v>141</v>
      </c>
    </row>
    <row r="4" spans="1:2" ht="15.75" customHeight="1">
      <c r="A4" s="296" t="s">
        <v>31</v>
      </c>
      <c r="B4" s="298" t="s">
        <v>32</v>
      </c>
    </row>
    <row r="5" spans="1:2" ht="12.75" thickBot="1">
      <c r="A5" s="297"/>
      <c r="B5" s="299"/>
    </row>
    <row r="6" spans="1:2" ht="12.75" thickBot="1">
      <c r="A6" s="139">
        <v>1</v>
      </c>
      <c r="B6" s="140">
        <v>2</v>
      </c>
    </row>
    <row r="7" spans="1:2" ht="9.75" customHeight="1">
      <c r="A7" s="2"/>
      <c r="B7" s="259"/>
    </row>
    <row r="8" spans="1:2" ht="15.75" thickBot="1">
      <c r="A8" s="26" t="s">
        <v>33</v>
      </c>
      <c r="B8" s="194">
        <f>SUM(B10+B32+B39+B43+B60)</f>
        <v>110027275</v>
      </c>
    </row>
    <row r="9" spans="1:2" ht="12.75" customHeight="1" thickTop="1">
      <c r="A9" s="2"/>
      <c r="B9" s="260"/>
    </row>
    <row r="10" spans="1:2" ht="12.75">
      <c r="A10" s="187" t="s">
        <v>34</v>
      </c>
      <c r="B10" s="188">
        <f>SUM(B11:B19,B23:B30)</f>
        <v>52474190</v>
      </c>
    </row>
    <row r="11" spans="1:2" ht="12.75">
      <c r="A11" s="27" t="s">
        <v>35</v>
      </c>
      <c r="B11" s="29">
        <v>34900000</v>
      </c>
    </row>
    <row r="12" spans="1:2" ht="12.75">
      <c r="A12" s="27" t="s">
        <v>36</v>
      </c>
      <c r="B12" s="29">
        <v>380000</v>
      </c>
    </row>
    <row r="13" spans="1:2" ht="12.75">
      <c r="A13" s="27" t="s">
        <v>37</v>
      </c>
      <c r="B13" s="29">
        <v>68000</v>
      </c>
    </row>
    <row r="14" spans="1:2" ht="12.75">
      <c r="A14" s="27" t="s">
        <v>38</v>
      </c>
      <c r="B14" s="29">
        <v>500</v>
      </c>
    </row>
    <row r="15" spans="1:4" ht="12.75">
      <c r="A15" s="27" t="s">
        <v>39</v>
      </c>
      <c r="B15" s="29">
        <v>51000</v>
      </c>
      <c r="D15" s="72"/>
    </row>
    <row r="16" spans="1:2" ht="12.75">
      <c r="A16" s="27" t="s">
        <v>40</v>
      </c>
      <c r="B16" s="29">
        <v>90000</v>
      </c>
    </row>
    <row r="17" spans="1:2" ht="12.75">
      <c r="A17" s="27" t="s">
        <v>41</v>
      </c>
      <c r="B17" s="29">
        <v>200000</v>
      </c>
    </row>
    <row r="18" spans="1:2" ht="12.75">
      <c r="A18" s="27" t="s">
        <v>42</v>
      </c>
      <c r="B18" s="29">
        <v>700000</v>
      </c>
    </row>
    <row r="19" spans="1:2" ht="12.75">
      <c r="A19" s="27" t="s">
        <v>43</v>
      </c>
      <c r="B19" s="30">
        <f>SUM(B21:B22)</f>
        <v>15031640</v>
      </c>
    </row>
    <row r="20" spans="1:2" ht="12.75">
      <c r="A20" s="27" t="s">
        <v>44</v>
      </c>
      <c r="B20" s="29"/>
    </row>
    <row r="21" spans="1:2" ht="12.75">
      <c r="A21" s="27" t="s">
        <v>164</v>
      </c>
      <c r="B21" s="29">
        <v>14380000</v>
      </c>
    </row>
    <row r="22" spans="1:2" ht="12.75">
      <c r="A22" s="27" t="s">
        <v>45</v>
      </c>
      <c r="B22" s="29">
        <v>651640</v>
      </c>
    </row>
    <row r="23" spans="1:2" ht="12.75">
      <c r="A23" s="27" t="s">
        <v>46</v>
      </c>
      <c r="B23" s="29">
        <v>123000</v>
      </c>
    </row>
    <row r="24" spans="1:2" ht="12.75">
      <c r="A24" s="27" t="s">
        <v>47</v>
      </c>
      <c r="B24" s="29">
        <v>158900</v>
      </c>
    </row>
    <row r="25" spans="1:2" ht="12.75">
      <c r="A25" s="85" t="s">
        <v>57</v>
      </c>
      <c r="B25" s="29"/>
    </row>
    <row r="26" spans="1:2" ht="12.75">
      <c r="A26" s="85" t="s">
        <v>58</v>
      </c>
      <c r="B26" s="29">
        <v>500000</v>
      </c>
    </row>
    <row r="27" spans="1:2" ht="12.75">
      <c r="A27" s="27" t="s">
        <v>48</v>
      </c>
      <c r="B27" s="29">
        <v>200000</v>
      </c>
    </row>
    <row r="28" spans="1:2" ht="12.75">
      <c r="A28" s="27" t="s">
        <v>59</v>
      </c>
      <c r="B28" s="29">
        <v>6850</v>
      </c>
    </row>
    <row r="29" spans="1:2" ht="12.75">
      <c r="A29" s="27" t="s">
        <v>145</v>
      </c>
      <c r="B29" s="29">
        <v>54500</v>
      </c>
    </row>
    <row r="30" spans="1:2" ht="12.75">
      <c r="A30" s="27" t="s">
        <v>146</v>
      </c>
      <c r="B30" s="29">
        <v>9800</v>
      </c>
    </row>
    <row r="31" spans="1:2" ht="12.75">
      <c r="A31" s="27"/>
      <c r="B31" s="29"/>
    </row>
    <row r="32" spans="1:2" ht="12.75">
      <c r="A32" s="187" t="s">
        <v>49</v>
      </c>
      <c r="B32" s="188">
        <f>SUM(B33:B34,B36:B37)</f>
        <v>6441171</v>
      </c>
    </row>
    <row r="33" spans="1:2" ht="12.75">
      <c r="A33" s="27" t="s">
        <v>50</v>
      </c>
      <c r="B33" s="29">
        <v>600000</v>
      </c>
    </row>
    <row r="34" spans="1:2" ht="12.75">
      <c r="A34" s="27" t="s">
        <v>51</v>
      </c>
      <c r="B34" s="29">
        <v>4517311</v>
      </c>
    </row>
    <row r="35" spans="1:2" ht="12.75">
      <c r="A35" s="27" t="s">
        <v>52</v>
      </c>
      <c r="B35" s="29">
        <v>621800</v>
      </c>
    </row>
    <row r="36" spans="1:2" ht="12.75">
      <c r="A36" s="27" t="s">
        <v>53</v>
      </c>
      <c r="B36" s="29">
        <v>1183000</v>
      </c>
    </row>
    <row r="37" spans="1:2" ht="12.75">
      <c r="A37" s="27" t="s">
        <v>54</v>
      </c>
      <c r="B37" s="29">
        <v>140860</v>
      </c>
    </row>
    <row r="38" spans="1:2" ht="12.75">
      <c r="A38" s="27"/>
      <c r="B38" s="29"/>
    </row>
    <row r="39" spans="1:2" ht="12.75">
      <c r="A39" s="187" t="s">
        <v>55</v>
      </c>
      <c r="B39" s="188">
        <f>SUM(B40:B41)</f>
        <v>13816826</v>
      </c>
    </row>
    <row r="40" spans="1:2" ht="12.75">
      <c r="A40" s="68" t="s">
        <v>60</v>
      </c>
      <c r="B40" s="52">
        <v>13321371</v>
      </c>
    </row>
    <row r="41" spans="1:2" ht="12.75">
      <c r="A41" s="27" t="s">
        <v>61</v>
      </c>
      <c r="B41" s="29">
        <v>495455</v>
      </c>
    </row>
    <row r="42" spans="1:2" ht="12.75">
      <c r="A42" s="27"/>
      <c r="B42" s="29"/>
    </row>
    <row r="43" spans="1:2" ht="12.75">
      <c r="A43" s="187" t="s">
        <v>62</v>
      </c>
      <c r="B43" s="188">
        <f>SUM(B44,B53,B57,)</f>
        <v>36831320</v>
      </c>
    </row>
    <row r="44" spans="1:2" ht="12.75">
      <c r="A44" s="27" t="s">
        <v>63</v>
      </c>
      <c r="B44" s="29">
        <f>SUM(B45,B48,)</f>
        <v>26530756</v>
      </c>
    </row>
    <row r="45" spans="1:2" ht="12.75">
      <c r="A45" s="27" t="s">
        <v>195</v>
      </c>
      <c r="B45" s="29">
        <f>SUM(B46:B47)</f>
        <v>5334000</v>
      </c>
    </row>
    <row r="46" spans="1:2" ht="12.75">
      <c r="A46" s="27" t="s">
        <v>194</v>
      </c>
      <c r="B46" s="29">
        <v>1175000</v>
      </c>
    </row>
    <row r="47" spans="1:2" ht="12.75">
      <c r="A47" s="27" t="s">
        <v>64</v>
      </c>
      <c r="B47" s="29">
        <v>4159000</v>
      </c>
    </row>
    <row r="48" spans="1:2" ht="12.75">
      <c r="A48" s="27" t="s">
        <v>56</v>
      </c>
      <c r="B48" s="29">
        <f>SUM(B49:B52)</f>
        <v>21196756</v>
      </c>
    </row>
    <row r="49" spans="1:2" ht="12.75">
      <c r="A49" s="27" t="s">
        <v>65</v>
      </c>
      <c r="B49" s="29">
        <v>9340280</v>
      </c>
    </row>
    <row r="50" spans="1:2" ht="12.75">
      <c r="A50" s="27" t="s">
        <v>66</v>
      </c>
      <c r="B50" s="29">
        <v>3072032</v>
      </c>
    </row>
    <row r="51" spans="1:2" ht="12.75">
      <c r="A51" s="27" t="s">
        <v>67</v>
      </c>
      <c r="B51" s="29">
        <v>8774444</v>
      </c>
    </row>
    <row r="52" spans="1:2" ht="12.75">
      <c r="A52" s="27" t="s">
        <v>68</v>
      </c>
      <c r="B52" s="29">
        <v>10000</v>
      </c>
    </row>
    <row r="53" spans="1:2" ht="12.75">
      <c r="A53" s="27" t="s">
        <v>69</v>
      </c>
      <c r="B53" s="29">
        <f>SUM(B55)</f>
        <v>10055564</v>
      </c>
    </row>
    <row r="54" spans="1:2" ht="12.75">
      <c r="A54" s="27" t="s">
        <v>70</v>
      </c>
      <c r="B54" s="29"/>
    </row>
    <row r="55" spans="1:2" ht="12.75">
      <c r="A55" s="27" t="s">
        <v>71</v>
      </c>
      <c r="B55" s="29">
        <v>10055564</v>
      </c>
    </row>
    <row r="56" spans="1:2" ht="12.75">
      <c r="A56" s="27" t="s">
        <v>72</v>
      </c>
      <c r="B56" s="29"/>
    </row>
    <row r="57" spans="1:2" ht="12.75">
      <c r="A57" s="27" t="s">
        <v>73</v>
      </c>
      <c r="B57" s="29">
        <f>SUM(B58)</f>
        <v>245000</v>
      </c>
    </row>
    <row r="58" spans="1:2" ht="12.75">
      <c r="A58" s="27" t="s">
        <v>74</v>
      </c>
      <c r="B58" s="29">
        <v>245000</v>
      </c>
    </row>
    <row r="59" spans="1:2" ht="12.75">
      <c r="A59" s="27"/>
      <c r="B59" s="29"/>
    </row>
    <row r="60" spans="1:2" ht="13.5" thickBot="1">
      <c r="A60" s="189" t="s">
        <v>83</v>
      </c>
      <c r="B60" s="285">
        <v>463768</v>
      </c>
    </row>
  </sheetData>
  <mergeCells count="4">
    <mergeCell ref="A4:A5"/>
    <mergeCell ref="B4:B5"/>
    <mergeCell ref="A1:B1"/>
    <mergeCell ref="A2:B2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5"/>
  <sheetViews>
    <sheetView showGridLines="0" view="pageBreakPreview" zoomScaleSheetLayoutView="100" workbookViewId="0" topLeftCell="A1">
      <selection activeCell="C122" sqref="C122"/>
    </sheetView>
  </sheetViews>
  <sheetFormatPr defaultColWidth="9.00390625" defaultRowHeight="12"/>
  <cols>
    <col min="1" max="1" width="5.625" style="9" customWidth="1"/>
    <col min="2" max="2" width="10.625" style="9" customWidth="1"/>
    <col min="3" max="3" width="9.125" style="9" customWidth="1"/>
    <col min="4" max="4" width="62.125" style="9" customWidth="1"/>
    <col min="5" max="5" width="17.375" style="9" customWidth="1"/>
    <col min="6" max="6" width="12.75390625" style="9" customWidth="1"/>
    <col min="7" max="16384" width="9.125" style="9" customWidth="1"/>
  </cols>
  <sheetData>
    <row r="1" spans="1:7" ht="14.25" customHeight="1">
      <c r="A1" s="309" t="s">
        <v>12</v>
      </c>
      <c r="B1" s="309"/>
      <c r="C1" s="309"/>
      <c r="D1" s="309"/>
      <c r="E1" s="309"/>
      <c r="F1" s="11"/>
      <c r="G1" s="11"/>
    </row>
    <row r="2" spans="1:6" ht="15">
      <c r="A2" s="310" t="s">
        <v>167</v>
      </c>
      <c r="B2" s="310"/>
      <c r="C2" s="310"/>
      <c r="D2" s="310"/>
      <c r="E2" s="310"/>
      <c r="F2" s="11"/>
    </row>
    <row r="3" spans="1:5" s="192" customFormat="1" ht="12.75" thickBot="1">
      <c r="A3" s="9"/>
      <c r="B3" s="9"/>
      <c r="C3" s="9"/>
      <c r="D3" s="9"/>
      <c r="E3" s="142" t="s">
        <v>141</v>
      </c>
    </row>
    <row r="4" spans="1:7" ht="14.25" customHeight="1">
      <c r="A4" s="1"/>
      <c r="B4" s="296" t="s">
        <v>84</v>
      </c>
      <c r="C4" s="313" t="s">
        <v>85</v>
      </c>
      <c r="D4" s="314"/>
      <c r="E4" s="307" t="s">
        <v>32</v>
      </c>
      <c r="F4" s="143"/>
      <c r="G4" s="10"/>
    </row>
    <row r="5" spans="2:7" ht="14.25" customHeight="1" thickBot="1">
      <c r="B5" s="297"/>
      <c r="C5" s="315"/>
      <c r="D5" s="316"/>
      <c r="E5" s="308"/>
      <c r="F5" s="280"/>
      <c r="G5" s="10"/>
    </row>
    <row r="6" spans="2:7" ht="14.25">
      <c r="B6" s="17">
        <v>1</v>
      </c>
      <c r="C6" s="12">
        <v>2</v>
      </c>
      <c r="D6" s="231"/>
      <c r="E6" s="216">
        <v>3</v>
      </c>
      <c r="F6" s="144"/>
      <c r="G6" s="10"/>
    </row>
    <row r="7" spans="2:7" ht="14.25" customHeight="1">
      <c r="B7" s="33"/>
      <c r="C7" s="34"/>
      <c r="D7" s="226"/>
      <c r="E7" s="223"/>
      <c r="F7" s="144"/>
      <c r="G7" s="10"/>
    </row>
    <row r="8" spans="2:7" ht="14.25" customHeight="1">
      <c r="B8" s="33">
        <v>400</v>
      </c>
      <c r="C8" s="77" t="s">
        <v>169</v>
      </c>
      <c r="D8" s="227"/>
      <c r="E8" s="224"/>
      <c r="F8" s="145"/>
      <c r="G8" s="10"/>
    </row>
    <row r="9" spans="2:7" ht="14.25" customHeight="1">
      <c r="B9" s="78"/>
      <c r="C9" s="79" t="s">
        <v>170</v>
      </c>
      <c r="D9" s="228"/>
      <c r="E9" s="225">
        <f>SUM(E52)</f>
        <v>10660444</v>
      </c>
      <c r="F9" s="146"/>
      <c r="G9" s="10"/>
    </row>
    <row r="10" spans="2:7" ht="14.25" customHeight="1">
      <c r="B10" s="33"/>
      <c r="C10" s="34"/>
      <c r="D10" s="226"/>
      <c r="E10" s="223"/>
      <c r="F10" s="144"/>
      <c r="G10" s="10"/>
    </row>
    <row r="11" spans="2:7" ht="14.25" customHeight="1">
      <c r="B11" s="78">
        <v>600</v>
      </c>
      <c r="C11" s="36" t="s">
        <v>86</v>
      </c>
      <c r="D11" s="229"/>
      <c r="E11" s="199">
        <f>SUM(E56+E227)</f>
        <v>877727</v>
      </c>
      <c r="F11" s="147"/>
      <c r="G11" s="10"/>
    </row>
    <row r="12" spans="2:7" ht="14.25" customHeight="1">
      <c r="B12" s="33"/>
      <c r="C12" s="47"/>
      <c r="D12" s="226"/>
      <c r="E12" s="76"/>
      <c r="F12" s="147"/>
      <c r="G12" s="10"/>
    </row>
    <row r="13" spans="2:7" ht="14.25" customHeight="1">
      <c r="B13" s="78">
        <v>630</v>
      </c>
      <c r="C13" s="36" t="s">
        <v>87</v>
      </c>
      <c r="D13" s="229"/>
      <c r="E13" s="199">
        <f>SUM(E60)</f>
        <v>2196802</v>
      </c>
      <c r="F13" s="147"/>
      <c r="G13" s="10"/>
    </row>
    <row r="14" spans="2:7" ht="14.25" customHeight="1">
      <c r="B14" s="33"/>
      <c r="C14" s="34"/>
      <c r="D14" s="226"/>
      <c r="E14" s="223"/>
      <c r="F14" s="144"/>
      <c r="G14" s="10"/>
    </row>
    <row r="15" spans="2:7" ht="14.25" customHeight="1">
      <c r="B15" s="78">
        <v>700</v>
      </c>
      <c r="C15" s="36" t="s">
        <v>88</v>
      </c>
      <c r="D15" s="229"/>
      <c r="E15" s="199">
        <f>SUM(E64)</f>
        <v>4692000</v>
      </c>
      <c r="F15" s="147"/>
      <c r="G15" s="10"/>
    </row>
    <row r="16" spans="2:7" ht="14.25" customHeight="1">
      <c r="B16" s="33"/>
      <c r="C16" s="34"/>
      <c r="D16" s="226"/>
      <c r="E16" s="223"/>
      <c r="F16" s="144"/>
      <c r="G16" s="10"/>
    </row>
    <row r="17" spans="2:7" ht="14.25" customHeight="1">
      <c r="B17" s="33"/>
      <c r="C17" s="34"/>
      <c r="D17" s="226"/>
      <c r="E17" s="223"/>
      <c r="F17" s="144"/>
      <c r="G17" s="10"/>
    </row>
    <row r="18" spans="2:7" ht="14.25" customHeight="1">
      <c r="B18" s="80">
        <v>750</v>
      </c>
      <c r="C18" s="37" t="s">
        <v>91</v>
      </c>
      <c r="D18" s="39"/>
      <c r="E18" s="151">
        <f>SUM(E72+E166)</f>
        <v>578103</v>
      </c>
      <c r="F18" s="148"/>
      <c r="G18" s="10"/>
    </row>
    <row r="19" spans="2:7" ht="14.25" customHeight="1">
      <c r="B19" s="33"/>
      <c r="C19" s="51"/>
      <c r="D19" s="149"/>
      <c r="E19" s="150"/>
      <c r="F19" s="148"/>
      <c r="G19" s="10"/>
    </row>
    <row r="20" spans="2:7" ht="14.25" customHeight="1">
      <c r="B20" s="33"/>
      <c r="C20" s="38" t="s">
        <v>135</v>
      </c>
      <c r="D20" s="152"/>
      <c r="E20" s="153"/>
      <c r="F20" s="148"/>
      <c r="G20" s="10"/>
    </row>
    <row r="21" spans="2:7" ht="14.25" customHeight="1">
      <c r="B21" s="80">
        <v>751</v>
      </c>
      <c r="C21" s="37" t="s">
        <v>136</v>
      </c>
      <c r="D21" s="39"/>
      <c r="E21" s="151">
        <f>SUM(E178)</f>
        <v>6564</v>
      </c>
      <c r="F21" s="148"/>
      <c r="G21" s="10"/>
    </row>
    <row r="22" spans="2:7" ht="14.25" customHeight="1">
      <c r="B22" s="27"/>
      <c r="C22" s="38"/>
      <c r="D22" s="152"/>
      <c r="E22" s="209"/>
      <c r="F22" s="3"/>
      <c r="G22" s="10"/>
    </row>
    <row r="23" spans="2:7" ht="14.25" customHeight="1">
      <c r="B23" s="33">
        <v>754</v>
      </c>
      <c r="C23" s="38" t="s">
        <v>92</v>
      </c>
      <c r="D23" s="152"/>
      <c r="E23" s="153"/>
      <c r="F23" s="148"/>
      <c r="G23" s="10"/>
    </row>
    <row r="24" spans="2:7" ht="14.25" customHeight="1">
      <c r="B24" s="31"/>
      <c r="C24" s="37" t="s">
        <v>93</v>
      </c>
      <c r="D24" s="39"/>
      <c r="E24" s="151">
        <f>SUM(E81)</f>
        <v>30000</v>
      </c>
      <c r="F24" s="148"/>
      <c r="G24" s="10"/>
    </row>
    <row r="25" spans="2:7" ht="14.25" customHeight="1">
      <c r="B25" s="33"/>
      <c r="C25" s="38"/>
      <c r="D25" s="152"/>
      <c r="E25" s="153"/>
      <c r="F25" s="148"/>
      <c r="G25" s="10"/>
    </row>
    <row r="26" spans="2:7" ht="14.25" customHeight="1">
      <c r="B26" s="33">
        <v>756</v>
      </c>
      <c r="C26" s="38" t="s">
        <v>94</v>
      </c>
      <c r="D26" s="152"/>
      <c r="E26" s="153"/>
      <c r="F26" s="148"/>
      <c r="G26" s="10"/>
    </row>
    <row r="27" spans="2:7" ht="14.25" customHeight="1">
      <c r="B27" s="33"/>
      <c r="C27" s="38" t="s">
        <v>159</v>
      </c>
      <c r="D27" s="152"/>
      <c r="E27" s="153"/>
      <c r="F27" s="148"/>
      <c r="G27" s="10"/>
    </row>
    <row r="28" spans="2:7" ht="14.25" customHeight="1">
      <c r="B28" s="33"/>
      <c r="C28" s="38" t="s">
        <v>161</v>
      </c>
      <c r="D28" s="152"/>
      <c r="E28" s="281"/>
      <c r="F28" s="148"/>
      <c r="G28" s="10"/>
    </row>
    <row r="29" spans="2:7" ht="14.25" customHeight="1">
      <c r="B29" s="78"/>
      <c r="C29" s="37" t="s">
        <v>160</v>
      </c>
      <c r="D29" s="39"/>
      <c r="E29" s="151">
        <f>SUM(E90)</f>
        <v>52542290</v>
      </c>
      <c r="F29" s="148"/>
      <c r="G29" s="10"/>
    </row>
    <row r="30" spans="2:7" ht="14.25" customHeight="1">
      <c r="B30" s="33"/>
      <c r="C30" s="38"/>
      <c r="D30" s="152"/>
      <c r="E30" s="153"/>
      <c r="F30" s="148"/>
      <c r="G30" s="10"/>
    </row>
    <row r="31" spans="2:7" ht="14.25" customHeight="1">
      <c r="B31" s="80">
        <v>758</v>
      </c>
      <c r="C31" s="32" t="s">
        <v>95</v>
      </c>
      <c r="D31" s="39"/>
      <c r="E31" s="151">
        <f>SUM(E109)</f>
        <v>14016826</v>
      </c>
      <c r="F31" s="148"/>
      <c r="G31" s="10"/>
    </row>
    <row r="32" spans="2:7" ht="14.25" customHeight="1">
      <c r="B32" s="81"/>
      <c r="C32" s="51"/>
      <c r="D32" s="149"/>
      <c r="E32" s="150"/>
      <c r="F32" s="148"/>
      <c r="G32" s="10"/>
    </row>
    <row r="33" spans="2:7" ht="14.25" customHeight="1">
      <c r="B33" s="80">
        <v>801</v>
      </c>
      <c r="C33" s="37" t="s">
        <v>96</v>
      </c>
      <c r="D33" s="39"/>
      <c r="E33" s="151">
        <f>SUM(E117)</f>
        <v>145440</v>
      </c>
      <c r="F33" s="148"/>
      <c r="G33" s="10"/>
    </row>
    <row r="34" spans="1:7" ht="14.25" customHeight="1">
      <c r="A34" s="10"/>
      <c r="B34" s="82"/>
      <c r="C34" s="28"/>
      <c r="D34" s="152"/>
      <c r="E34" s="153"/>
      <c r="F34" s="148"/>
      <c r="G34" s="10"/>
    </row>
    <row r="35" spans="1:7" ht="14.25" customHeight="1">
      <c r="A35" s="10"/>
      <c r="B35" s="80">
        <v>851</v>
      </c>
      <c r="C35" s="32" t="s">
        <v>97</v>
      </c>
      <c r="D35" s="39"/>
      <c r="E35" s="151">
        <f>SUM(E125)</f>
        <v>10183</v>
      </c>
      <c r="F35" s="148"/>
      <c r="G35" s="10"/>
    </row>
    <row r="36" spans="1:7" ht="14.25" customHeight="1">
      <c r="A36" s="10"/>
      <c r="B36" s="82"/>
      <c r="C36" s="28"/>
      <c r="D36" s="152"/>
      <c r="E36" s="153"/>
      <c r="F36" s="148"/>
      <c r="G36" s="10"/>
    </row>
    <row r="37" spans="1:7" ht="14.25" customHeight="1">
      <c r="A37" s="10"/>
      <c r="B37" s="80">
        <v>852</v>
      </c>
      <c r="C37" s="32" t="s">
        <v>158</v>
      </c>
      <c r="D37" s="39"/>
      <c r="E37" s="151">
        <f>SUM(E129+E184)</f>
        <v>10993120</v>
      </c>
      <c r="F37" s="148"/>
      <c r="G37" s="10"/>
    </row>
    <row r="38" spans="1:7" ht="14.25" customHeight="1">
      <c r="A38" s="10"/>
      <c r="B38" s="82"/>
      <c r="C38" s="28"/>
      <c r="D38" s="152"/>
      <c r="E38" s="153"/>
      <c r="F38" s="148"/>
      <c r="G38" s="10"/>
    </row>
    <row r="39" spans="1:7" ht="14.25" customHeight="1">
      <c r="A39" s="10"/>
      <c r="B39" s="82">
        <v>900</v>
      </c>
      <c r="C39" s="28" t="s">
        <v>171</v>
      </c>
      <c r="D39" s="152"/>
      <c r="E39" s="281"/>
      <c r="F39" s="148"/>
      <c r="G39" s="10"/>
    </row>
    <row r="40" spans="1:7" ht="14.25" customHeight="1">
      <c r="A40" s="10"/>
      <c r="B40" s="80"/>
      <c r="C40" s="32" t="s">
        <v>172</v>
      </c>
      <c r="D40" s="39"/>
      <c r="E40" s="151">
        <f>SUM(E143)</f>
        <v>13256776</v>
      </c>
      <c r="F40" s="148"/>
      <c r="G40" s="10"/>
    </row>
    <row r="41" spans="2:7" ht="14.25" customHeight="1">
      <c r="B41" s="33"/>
      <c r="C41" s="38"/>
      <c r="D41" s="152"/>
      <c r="E41" s="153"/>
      <c r="F41" s="148"/>
      <c r="G41" s="10"/>
    </row>
    <row r="42" spans="2:7" ht="14.25" customHeight="1" thickBot="1">
      <c r="B42" s="40">
        <v>921</v>
      </c>
      <c r="C42" s="41" t="s">
        <v>106</v>
      </c>
      <c r="D42" s="69"/>
      <c r="E42" s="186">
        <f>SUM(E154)</f>
        <v>21000</v>
      </c>
      <c r="F42" s="148"/>
      <c r="G42" s="10"/>
    </row>
    <row r="43" spans="2:7" ht="14.25" customHeight="1">
      <c r="B43" s="27"/>
      <c r="C43" s="317" t="s">
        <v>99</v>
      </c>
      <c r="D43" s="152"/>
      <c r="E43" s="153"/>
      <c r="F43" s="148"/>
      <c r="G43" s="10"/>
    </row>
    <row r="44" spans="2:7" ht="14.25" customHeight="1" thickBot="1">
      <c r="B44" s="154"/>
      <c r="C44" s="318"/>
      <c r="D44" s="230"/>
      <c r="E44" s="73">
        <f>SUM(E7:E42)</f>
        <v>110027275</v>
      </c>
      <c r="F44" s="155"/>
      <c r="G44" s="10"/>
    </row>
    <row r="45" spans="1:7" ht="14.25" customHeight="1">
      <c r="A45" s="55" t="s">
        <v>173</v>
      </c>
      <c r="B45" s="42"/>
      <c r="C45" s="42"/>
      <c r="D45" s="42"/>
      <c r="E45" s="43"/>
      <c r="G45" s="10"/>
    </row>
    <row r="46" spans="1:7" s="192" customFormat="1" ht="14.25" customHeight="1" thickBot="1">
      <c r="A46" s="55"/>
      <c r="B46" s="42"/>
      <c r="C46" s="42"/>
      <c r="D46" s="42"/>
      <c r="E46" s="142" t="s">
        <v>141</v>
      </c>
      <c r="G46" s="279"/>
    </row>
    <row r="47" spans="1:7" s="219" customFormat="1" ht="14.25" customHeight="1">
      <c r="A47" s="296" t="s">
        <v>84</v>
      </c>
      <c r="B47" s="305" t="s">
        <v>100</v>
      </c>
      <c r="C47" s="313" t="s">
        <v>101</v>
      </c>
      <c r="D47" s="319"/>
      <c r="E47" s="311" t="s">
        <v>32</v>
      </c>
      <c r="F47" s="217"/>
      <c r="G47" s="218"/>
    </row>
    <row r="48" spans="1:7" s="75" customFormat="1" ht="14.25" customHeight="1" thickBot="1">
      <c r="A48" s="297"/>
      <c r="B48" s="306"/>
      <c r="C48" s="315"/>
      <c r="D48" s="320"/>
      <c r="E48" s="312"/>
      <c r="F48" s="190"/>
      <c r="G48" s="190"/>
    </row>
    <row r="49" spans="1:7" s="25" customFormat="1" ht="14.25" customHeight="1">
      <c r="A49" s="17">
        <v>1</v>
      </c>
      <c r="B49" s="18">
        <v>2</v>
      </c>
      <c r="C49" s="12">
        <v>3</v>
      </c>
      <c r="D49" s="231"/>
      <c r="E49" s="216">
        <v>4</v>
      </c>
      <c r="F49" s="232"/>
      <c r="G49" s="4"/>
    </row>
    <row r="50" spans="1:7" ht="14.25" customHeight="1">
      <c r="A50" s="19"/>
      <c r="B50" s="20"/>
      <c r="C50" s="21"/>
      <c r="D50" s="237"/>
      <c r="E50" s="233"/>
      <c r="F50" s="280"/>
      <c r="G50" s="10"/>
    </row>
    <row r="51" spans="1:7" ht="14.25" customHeight="1">
      <c r="A51" s="33">
        <v>400</v>
      </c>
      <c r="B51" s="46"/>
      <c r="C51" s="47" t="s">
        <v>155</v>
      </c>
      <c r="D51" s="226"/>
      <c r="E51" s="233"/>
      <c r="F51" s="280"/>
      <c r="G51" s="10"/>
    </row>
    <row r="52" spans="1:7" ht="14.25" customHeight="1">
      <c r="A52" s="82"/>
      <c r="B52" s="48"/>
      <c r="C52" s="36" t="s">
        <v>156</v>
      </c>
      <c r="D52" s="229"/>
      <c r="E52" s="225">
        <f>SUM(E53:E54)</f>
        <v>10660444</v>
      </c>
      <c r="F52" s="280"/>
      <c r="G52" s="10"/>
    </row>
    <row r="53" spans="1:7" s="43" customFormat="1" ht="14.25" customHeight="1">
      <c r="A53" s="156"/>
      <c r="B53" s="77"/>
      <c r="C53" s="77"/>
      <c r="D53" s="227"/>
      <c r="E53" s="234"/>
      <c r="F53" s="157"/>
      <c r="G53" s="28"/>
    </row>
    <row r="54" spans="1:7" s="43" customFormat="1" ht="14.25" customHeight="1" thickBot="1">
      <c r="A54" s="60"/>
      <c r="B54" s="44">
        <v>40002</v>
      </c>
      <c r="C54" s="45" t="s">
        <v>102</v>
      </c>
      <c r="D54" s="238"/>
      <c r="E54" s="235">
        <v>10660444</v>
      </c>
      <c r="F54" s="158"/>
      <c r="G54" s="28"/>
    </row>
    <row r="55" spans="1:7" s="43" customFormat="1" ht="14.25" customHeight="1" thickTop="1">
      <c r="A55" s="56"/>
      <c r="B55" s="200"/>
      <c r="C55" s="201"/>
      <c r="D55" s="226"/>
      <c r="E55" s="236"/>
      <c r="F55" s="158"/>
      <c r="G55" s="28"/>
    </row>
    <row r="56" spans="1:7" s="43" customFormat="1" ht="14.25" customHeight="1">
      <c r="A56" s="33">
        <v>600</v>
      </c>
      <c r="B56" s="50" t="s">
        <v>30</v>
      </c>
      <c r="C56" s="287" t="s">
        <v>86</v>
      </c>
      <c r="D56" s="288"/>
      <c r="E56" s="199">
        <f>SUM(E58)</f>
        <v>632727</v>
      </c>
      <c r="F56" s="158"/>
      <c r="G56" s="28"/>
    </row>
    <row r="57" spans="1:7" s="43" customFormat="1" ht="14.25" customHeight="1">
      <c r="A57" s="33"/>
      <c r="B57" s="168"/>
      <c r="C57" s="47"/>
      <c r="D57" s="215"/>
      <c r="E57" s="76"/>
      <c r="F57" s="158"/>
      <c r="G57" s="28"/>
    </row>
    <row r="58" spans="1:7" s="43" customFormat="1" ht="14.25" customHeight="1" thickBot="1">
      <c r="A58" s="195"/>
      <c r="B58" s="44">
        <v>60016</v>
      </c>
      <c r="C58" s="301" t="s">
        <v>103</v>
      </c>
      <c r="D58" s="302"/>
      <c r="E58" s="235">
        <v>632727</v>
      </c>
      <c r="F58" s="158"/>
      <c r="G58" s="28"/>
    </row>
    <row r="59" spans="1:7" s="43" customFormat="1" ht="14.25" customHeight="1" thickTop="1">
      <c r="A59" s="202"/>
      <c r="B59" s="162"/>
      <c r="C59" s="47"/>
      <c r="D59" s="215"/>
      <c r="E59" s="76"/>
      <c r="F59" s="158"/>
      <c r="G59" s="28"/>
    </row>
    <row r="60" spans="1:7" s="43" customFormat="1" ht="14.25" customHeight="1">
      <c r="A60" s="159">
        <v>630</v>
      </c>
      <c r="B60" s="160"/>
      <c r="C60" s="161" t="s">
        <v>87</v>
      </c>
      <c r="D60" s="239"/>
      <c r="E60" s="199">
        <f>SUM(E62)</f>
        <v>2196802</v>
      </c>
      <c r="F60" s="158"/>
      <c r="G60" s="28"/>
    </row>
    <row r="61" spans="1:7" s="43" customFormat="1" ht="14.25" customHeight="1">
      <c r="A61" s="159"/>
      <c r="B61" s="162"/>
      <c r="C61" s="163"/>
      <c r="D61" s="240"/>
      <c r="E61" s="76"/>
      <c r="F61" s="158"/>
      <c r="G61" s="28"/>
    </row>
    <row r="62" spans="1:7" s="43" customFormat="1" ht="14.25" customHeight="1" thickBot="1">
      <c r="A62" s="164"/>
      <c r="B62" s="165">
        <v>63003</v>
      </c>
      <c r="C62" s="166" t="s">
        <v>104</v>
      </c>
      <c r="D62" s="241"/>
      <c r="E62" s="235">
        <v>2196802</v>
      </c>
      <c r="F62" s="158"/>
      <c r="G62" s="28"/>
    </row>
    <row r="63" spans="1:7" s="43" customFormat="1" ht="14.25" customHeight="1" thickTop="1">
      <c r="A63" s="56"/>
      <c r="B63" s="46"/>
      <c r="C63" s="47"/>
      <c r="D63" s="226"/>
      <c r="E63" s="76"/>
      <c r="F63" s="158"/>
      <c r="G63" s="28"/>
    </row>
    <row r="64" spans="1:7" s="43" customFormat="1" ht="14.25" customHeight="1">
      <c r="A64" s="33">
        <v>700</v>
      </c>
      <c r="B64" s="48"/>
      <c r="C64" s="37" t="s">
        <v>88</v>
      </c>
      <c r="D64" s="39"/>
      <c r="E64" s="151">
        <f>SUM(E66:E70)</f>
        <v>4692000</v>
      </c>
      <c r="F64" s="141"/>
      <c r="G64" s="28"/>
    </row>
    <row r="65" spans="1:7" s="43" customFormat="1" ht="14.25" customHeight="1">
      <c r="A65" s="33"/>
      <c r="B65" s="46"/>
      <c r="C65" s="38"/>
      <c r="D65" s="152"/>
      <c r="E65" s="153"/>
      <c r="F65" s="141"/>
      <c r="G65" s="28"/>
    </row>
    <row r="66" spans="1:7" s="43" customFormat="1" ht="14.25" customHeight="1">
      <c r="A66" s="33"/>
      <c r="B66" s="48">
        <v>70001</v>
      </c>
      <c r="C66" s="37" t="s">
        <v>193</v>
      </c>
      <c r="D66" s="39"/>
      <c r="E66" s="151">
        <v>3062000</v>
      </c>
      <c r="F66" s="141"/>
      <c r="G66" s="28"/>
    </row>
    <row r="67" spans="1:7" s="43" customFormat="1" ht="14.25" customHeight="1">
      <c r="A67" s="33"/>
      <c r="B67" s="46"/>
      <c r="C67" s="38"/>
      <c r="D67" s="152"/>
      <c r="E67" s="153"/>
      <c r="F67" s="141"/>
      <c r="G67" s="28"/>
    </row>
    <row r="68" spans="1:7" s="43" customFormat="1" ht="14.25" customHeight="1">
      <c r="A68" s="33"/>
      <c r="B68" s="48">
        <v>70005</v>
      </c>
      <c r="C68" s="37" t="s">
        <v>105</v>
      </c>
      <c r="D68" s="39"/>
      <c r="E68" s="151">
        <v>1234000</v>
      </c>
      <c r="F68" s="141"/>
      <c r="G68" s="28"/>
    </row>
    <row r="69" spans="1:7" s="43" customFormat="1" ht="14.25" customHeight="1">
      <c r="A69" s="33"/>
      <c r="B69" s="46"/>
      <c r="C69" s="38"/>
      <c r="D69" s="152"/>
      <c r="E69" s="153"/>
      <c r="F69" s="141"/>
      <c r="G69" s="28"/>
    </row>
    <row r="70" spans="1:7" s="43" customFormat="1" ht="14.25" customHeight="1" thickBot="1">
      <c r="A70" s="57"/>
      <c r="B70" s="44">
        <v>70095</v>
      </c>
      <c r="C70" s="49" t="s">
        <v>107</v>
      </c>
      <c r="D70" s="169"/>
      <c r="E70" s="170">
        <v>396000</v>
      </c>
      <c r="F70" s="141"/>
      <c r="G70" s="28"/>
    </row>
    <row r="71" spans="1:7" s="43" customFormat="1" ht="14.25" customHeight="1" thickTop="1">
      <c r="A71" s="33"/>
      <c r="B71" s="46"/>
      <c r="C71" s="38"/>
      <c r="D71" s="152"/>
      <c r="E71" s="153"/>
      <c r="F71" s="141"/>
      <c r="G71" s="28"/>
    </row>
    <row r="72" spans="1:7" s="43" customFormat="1" ht="14.25" customHeight="1">
      <c r="A72" s="33">
        <v>750</v>
      </c>
      <c r="B72" s="48"/>
      <c r="C72" s="37" t="s">
        <v>91</v>
      </c>
      <c r="D72" s="39"/>
      <c r="E72" s="151">
        <f>SUM(E74:E78)</f>
        <v>285103</v>
      </c>
      <c r="F72" s="141"/>
      <c r="G72" s="28"/>
    </row>
    <row r="73" spans="1:7" s="43" customFormat="1" ht="14.25" customHeight="1">
      <c r="A73" s="33"/>
      <c r="B73" s="168"/>
      <c r="C73" s="38"/>
      <c r="D73" s="152"/>
      <c r="E73" s="153"/>
      <c r="F73" s="141"/>
      <c r="G73" s="28"/>
    </row>
    <row r="74" spans="1:7" s="43" customFormat="1" ht="14.25" customHeight="1">
      <c r="A74" s="33"/>
      <c r="B74" s="50">
        <v>75011</v>
      </c>
      <c r="C74" s="287" t="s">
        <v>140</v>
      </c>
      <c r="D74" s="288"/>
      <c r="E74" s="151">
        <v>9000</v>
      </c>
      <c r="F74" s="141"/>
      <c r="G74" s="28"/>
    </row>
    <row r="75" spans="1:7" s="43" customFormat="1" ht="14.25" customHeight="1">
      <c r="A75" s="33"/>
      <c r="B75" s="196"/>
      <c r="C75" s="242"/>
      <c r="D75" s="243"/>
      <c r="E75" s="198"/>
      <c r="F75" s="141"/>
      <c r="G75" s="28"/>
    </row>
    <row r="76" spans="1:7" s="43" customFormat="1" ht="14.25" customHeight="1">
      <c r="A76" s="33"/>
      <c r="B76" s="48">
        <v>75023</v>
      </c>
      <c r="C76" s="287" t="s">
        <v>180</v>
      </c>
      <c r="D76" s="288"/>
      <c r="E76" s="151">
        <v>1600</v>
      </c>
      <c r="F76" s="141"/>
      <c r="G76" s="28"/>
    </row>
    <row r="77" spans="1:7" s="43" customFormat="1" ht="14.25" customHeight="1">
      <c r="A77" s="82"/>
      <c r="B77" s="197"/>
      <c r="C77" s="47"/>
      <c r="D77" s="215"/>
      <c r="E77" s="153"/>
      <c r="F77" s="141"/>
      <c r="G77" s="28"/>
    </row>
    <row r="78" spans="1:7" s="43" customFormat="1" ht="14.25" customHeight="1" thickBot="1">
      <c r="A78" s="57"/>
      <c r="B78" s="44">
        <v>75095</v>
      </c>
      <c r="C78" s="301" t="s">
        <v>107</v>
      </c>
      <c r="D78" s="302"/>
      <c r="E78" s="170">
        <v>274503</v>
      </c>
      <c r="F78" s="141"/>
      <c r="G78" s="28"/>
    </row>
    <row r="79" spans="1:7" s="43" customFormat="1" ht="14.25" customHeight="1" thickTop="1">
      <c r="A79" s="33"/>
      <c r="B79" s="46"/>
      <c r="C79" s="38"/>
      <c r="D79" s="152"/>
      <c r="E79" s="153"/>
      <c r="F79" s="141"/>
      <c r="G79" s="28"/>
    </row>
    <row r="80" spans="1:7" s="43" customFormat="1" ht="14.25" customHeight="1">
      <c r="A80" s="33">
        <v>754</v>
      </c>
      <c r="B80" s="46"/>
      <c r="C80" s="38" t="s">
        <v>108</v>
      </c>
      <c r="D80" s="152"/>
      <c r="E80" s="153"/>
      <c r="F80" s="141"/>
      <c r="G80" s="28"/>
    </row>
    <row r="81" spans="1:7" s="43" customFormat="1" ht="14.25" customHeight="1">
      <c r="A81" s="33"/>
      <c r="B81" s="48"/>
      <c r="C81" s="37" t="s">
        <v>109</v>
      </c>
      <c r="D81" s="39"/>
      <c r="E81" s="151">
        <f>SUM(E83:E85)</f>
        <v>30000</v>
      </c>
      <c r="F81" s="141"/>
      <c r="G81" s="28"/>
    </row>
    <row r="82" spans="1:7" s="43" customFormat="1" ht="14.25" customHeight="1">
      <c r="A82" s="33"/>
      <c r="B82" s="46"/>
      <c r="C82" s="38"/>
      <c r="D82" s="152"/>
      <c r="E82" s="153"/>
      <c r="F82" s="141"/>
      <c r="G82" s="28"/>
    </row>
    <row r="83" spans="1:7" s="43" customFormat="1" ht="14.25" customHeight="1">
      <c r="A83" s="33"/>
      <c r="B83" s="48">
        <v>75416</v>
      </c>
      <c r="C83" s="287" t="s">
        <v>110</v>
      </c>
      <c r="D83" s="288"/>
      <c r="E83" s="151">
        <v>20000</v>
      </c>
      <c r="F83" s="141"/>
      <c r="G83" s="28"/>
    </row>
    <row r="84" spans="1:7" s="43" customFormat="1" ht="14.25" customHeight="1">
      <c r="A84" s="33"/>
      <c r="B84" s="46"/>
      <c r="C84" s="38"/>
      <c r="D84" s="152"/>
      <c r="E84" s="153"/>
      <c r="F84" s="141"/>
      <c r="G84" s="28"/>
    </row>
    <row r="85" spans="1:7" s="43" customFormat="1" ht="14.25" customHeight="1" thickBot="1">
      <c r="A85" s="57"/>
      <c r="B85" s="44">
        <v>75495</v>
      </c>
      <c r="C85" s="49" t="s">
        <v>107</v>
      </c>
      <c r="D85" s="169"/>
      <c r="E85" s="170">
        <v>10000</v>
      </c>
      <c r="F85" s="141"/>
      <c r="G85" s="28"/>
    </row>
    <row r="86" spans="1:7" s="43" customFormat="1" ht="14.25" customHeight="1" thickTop="1">
      <c r="A86" s="33"/>
      <c r="B86" s="46"/>
      <c r="C86" s="38"/>
      <c r="D86" s="152"/>
      <c r="E86" s="153"/>
      <c r="F86" s="141"/>
      <c r="G86" s="28"/>
    </row>
    <row r="87" spans="1:7" s="43" customFormat="1" ht="14.25" customHeight="1">
      <c r="A87" s="33">
        <v>756</v>
      </c>
      <c r="B87" s="46"/>
      <c r="C87" s="38" t="s">
        <v>94</v>
      </c>
      <c r="D87" s="152"/>
      <c r="E87" s="153"/>
      <c r="F87" s="141"/>
      <c r="G87" s="28"/>
    </row>
    <row r="88" spans="1:7" s="43" customFormat="1" ht="14.25" customHeight="1">
      <c r="A88" s="33"/>
      <c r="B88" s="46"/>
      <c r="C88" s="38" t="s">
        <v>159</v>
      </c>
      <c r="D88" s="152"/>
      <c r="E88" s="153"/>
      <c r="F88" s="141"/>
      <c r="G88" s="28"/>
    </row>
    <row r="89" spans="1:7" s="43" customFormat="1" ht="14.25" customHeight="1">
      <c r="A89" s="33"/>
      <c r="B89" s="46"/>
      <c r="C89" s="38" t="s">
        <v>161</v>
      </c>
      <c r="D89" s="152"/>
      <c r="E89" s="209"/>
      <c r="F89" s="141"/>
      <c r="G89" s="28"/>
    </row>
    <row r="90" spans="1:7" s="43" customFormat="1" ht="14.25" customHeight="1">
      <c r="A90" s="33"/>
      <c r="B90" s="48"/>
      <c r="C90" s="37" t="s">
        <v>160</v>
      </c>
      <c r="D90" s="39"/>
      <c r="E90" s="151">
        <f>SUM(E91:E106)</f>
        <v>52542290</v>
      </c>
      <c r="F90" s="141"/>
      <c r="G90" s="28"/>
    </row>
    <row r="91" spans="1:7" s="43" customFormat="1" ht="14.25" customHeight="1">
      <c r="A91" s="33"/>
      <c r="B91" s="46"/>
      <c r="C91" s="38"/>
      <c r="D91" s="152"/>
      <c r="E91" s="153"/>
      <c r="F91" s="141"/>
      <c r="G91" s="28"/>
    </row>
    <row r="92" spans="1:7" s="43" customFormat="1" ht="14.25" customHeight="1">
      <c r="A92" s="33"/>
      <c r="B92" s="48">
        <v>75601</v>
      </c>
      <c r="C92" s="37" t="s">
        <v>163</v>
      </c>
      <c r="D92" s="39"/>
      <c r="E92" s="151">
        <v>200000</v>
      </c>
      <c r="F92" s="141"/>
      <c r="G92" s="28"/>
    </row>
    <row r="93" spans="1:7" s="43" customFormat="1" ht="14.25" customHeight="1">
      <c r="A93" s="33"/>
      <c r="B93" s="46"/>
      <c r="C93" s="38"/>
      <c r="D93" s="152"/>
      <c r="E93" s="153"/>
      <c r="F93" s="141"/>
      <c r="G93" s="28"/>
    </row>
    <row r="94" spans="1:7" s="43" customFormat="1" ht="14.25" customHeight="1">
      <c r="A94" s="33"/>
      <c r="B94" s="46">
        <v>75615</v>
      </c>
      <c r="C94" s="38" t="s">
        <v>174</v>
      </c>
      <c r="D94" s="152"/>
      <c r="E94" s="153"/>
      <c r="F94" s="141"/>
      <c r="G94" s="28"/>
    </row>
    <row r="95" spans="1:7" s="43" customFormat="1" ht="14.25" customHeight="1">
      <c r="A95" s="33"/>
      <c r="B95" s="46"/>
      <c r="C95" s="38" t="s">
        <v>175</v>
      </c>
      <c r="D95" s="152"/>
      <c r="E95" s="153"/>
      <c r="F95" s="141"/>
      <c r="G95" s="28"/>
    </row>
    <row r="96" spans="1:7" s="43" customFormat="1" ht="14.25" customHeight="1">
      <c r="A96" s="33"/>
      <c r="B96" s="48"/>
      <c r="C96" s="37" t="s">
        <v>148</v>
      </c>
      <c r="D96" s="39"/>
      <c r="E96" s="151">
        <v>33444050</v>
      </c>
      <c r="F96" s="141"/>
      <c r="G96" s="28"/>
    </row>
    <row r="97" spans="1:7" s="43" customFormat="1" ht="14.25" customHeight="1">
      <c r="A97" s="33"/>
      <c r="B97" s="53"/>
      <c r="C97" s="51"/>
      <c r="D97" s="149"/>
      <c r="E97" s="153"/>
      <c r="F97" s="141"/>
      <c r="G97" s="28"/>
    </row>
    <row r="98" spans="1:7" s="43" customFormat="1" ht="14.25" customHeight="1">
      <c r="A98" s="33"/>
      <c r="B98" s="46">
        <v>75616</v>
      </c>
      <c r="C98" s="38" t="s">
        <v>176</v>
      </c>
      <c r="D98" s="152" t="s">
        <v>177</v>
      </c>
      <c r="E98" s="153"/>
      <c r="F98" s="141"/>
      <c r="G98" s="28"/>
    </row>
    <row r="99" spans="1:7" s="43" customFormat="1" ht="14.25" customHeight="1">
      <c r="A99" s="33"/>
      <c r="B99" s="46"/>
      <c r="C99" s="38" t="s">
        <v>184</v>
      </c>
      <c r="D99" s="152"/>
      <c r="E99" s="153"/>
      <c r="F99" s="141"/>
      <c r="G99" s="28"/>
    </row>
    <row r="100" spans="1:7" s="43" customFormat="1" ht="16.5" customHeight="1">
      <c r="A100" s="33"/>
      <c r="B100" s="48"/>
      <c r="C100" s="37" t="s">
        <v>185</v>
      </c>
      <c r="D100" s="39"/>
      <c r="E100" s="151">
        <v>3098500</v>
      </c>
      <c r="F100" s="141"/>
      <c r="G100" s="28"/>
    </row>
    <row r="101" spans="1:7" s="43" customFormat="1" ht="14.25" customHeight="1">
      <c r="A101" s="82"/>
      <c r="B101" s="167"/>
      <c r="C101" s="38"/>
      <c r="D101" s="152"/>
      <c r="E101" s="153"/>
      <c r="F101" s="141"/>
      <c r="G101" s="28"/>
    </row>
    <row r="102" spans="1:7" s="43" customFormat="1" ht="14.25" customHeight="1">
      <c r="A102" s="82"/>
      <c r="B102" s="167">
        <v>75618</v>
      </c>
      <c r="C102" s="38" t="s">
        <v>111</v>
      </c>
      <c r="D102" s="152"/>
      <c r="E102" s="153"/>
      <c r="F102" s="141"/>
      <c r="G102" s="28"/>
    </row>
    <row r="103" spans="1:7" s="43" customFormat="1" ht="14.25" customHeight="1">
      <c r="A103" s="82"/>
      <c r="B103" s="160"/>
      <c r="C103" s="37" t="s">
        <v>142</v>
      </c>
      <c r="D103" s="39"/>
      <c r="E103" s="151">
        <v>768100</v>
      </c>
      <c r="F103" s="141"/>
      <c r="G103" s="28"/>
    </row>
    <row r="104" spans="1:7" s="43" customFormat="1" ht="14.25" customHeight="1">
      <c r="A104" s="82"/>
      <c r="B104" s="168"/>
      <c r="C104" s="51"/>
      <c r="D104" s="149"/>
      <c r="E104" s="150"/>
      <c r="F104" s="141"/>
      <c r="G104" s="28"/>
    </row>
    <row r="105" spans="1:7" s="43" customFormat="1" ht="14.25" customHeight="1">
      <c r="A105" s="82"/>
      <c r="B105" s="46">
        <v>75621</v>
      </c>
      <c r="C105" s="38" t="s">
        <v>186</v>
      </c>
      <c r="D105" s="152"/>
      <c r="E105" s="153"/>
      <c r="F105" s="141"/>
      <c r="G105" s="28"/>
    </row>
    <row r="106" spans="1:7" s="43" customFormat="1" ht="14.25" customHeight="1" thickBot="1">
      <c r="A106" s="262"/>
      <c r="B106" s="71"/>
      <c r="C106" s="41" t="s">
        <v>112</v>
      </c>
      <c r="D106" s="69"/>
      <c r="E106" s="186">
        <v>15031640</v>
      </c>
      <c r="F106" s="141"/>
      <c r="G106" s="28"/>
    </row>
    <row r="107" spans="1:7" s="25" customFormat="1" ht="14.25" customHeight="1">
      <c r="A107" s="17">
        <v>1</v>
      </c>
      <c r="B107" s="18">
        <v>2</v>
      </c>
      <c r="C107" s="303">
        <v>3</v>
      </c>
      <c r="D107" s="304"/>
      <c r="E107" s="245">
        <v>4</v>
      </c>
      <c r="F107" s="246"/>
      <c r="G107" s="4"/>
    </row>
    <row r="108" spans="1:7" s="43" customFormat="1" ht="14.25" customHeight="1">
      <c r="A108" s="33"/>
      <c r="B108" s="46"/>
      <c r="C108" s="38"/>
      <c r="D108" s="152"/>
      <c r="E108" s="153"/>
      <c r="F108" s="141"/>
      <c r="G108" s="28"/>
    </row>
    <row r="109" spans="1:7" s="43" customFormat="1" ht="14.25" customHeight="1">
      <c r="A109" s="33">
        <v>758</v>
      </c>
      <c r="B109" s="48"/>
      <c r="C109" s="37" t="s">
        <v>95</v>
      </c>
      <c r="D109" s="39"/>
      <c r="E109" s="151">
        <f>SUM(E110:E115)</f>
        <v>14016826</v>
      </c>
      <c r="F109" s="141"/>
      <c r="G109" s="28"/>
    </row>
    <row r="110" spans="1:7" s="43" customFormat="1" ht="14.25" customHeight="1">
      <c r="A110" s="33"/>
      <c r="B110" s="46"/>
      <c r="C110" s="38"/>
      <c r="D110" s="152"/>
      <c r="E110" s="153"/>
      <c r="F110" s="141"/>
      <c r="G110" s="28"/>
    </row>
    <row r="111" spans="1:7" s="43" customFormat="1" ht="14.25" customHeight="1">
      <c r="A111" s="33"/>
      <c r="B111" s="48">
        <v>75801</v>
      </c>
      <c r="C111" s="37" t="s">
        <v>149</v>
      </c>
      <c r="D111" s="39"/>
      <c r="E111" s="151">
        <v>13321371</v>
      </c>
      <c r="F111" s="141"/>
      <c r="G111" s="28"/>
    </row>
    <row r="112" spans="1:7" s="43" customFormat="1" ht="14.25" customHeight="1">
      <c r="A112" s="33"/>
      <c r="B112" s="53"/>
      <c r="C112" s="51"/>
      <c r="D112" s="149"/>
      <c r="E112" s="150"/>
      <c r="F112" s="141"/>
      <c r="G112" s="28"/>
    </row>
    <row r="113" spans="1:7" s="43" customFormat="1" ht="14.25" customHeight="1">
      <c r="A113" s="33"/>
      <c r="B113" s="46">
        <v>75814</v>
      </c>
      <c r="C113" s="38" t="s">
        <v>5</v>
      </c>
      <c r="D113" s="152"/>
      <c r="E113" s="153">
        <v>200000</v>
      </c>
      <c r="F113" s="141"/>
      <c r="G113" s="28"/>
    </row>
    <row r="114" spans="1:7" s="43" customFormat="1" ht="14.25" customHeight="1">
      <c r="A114" s="33"/>
      <c r="B114" s="168"/>
      <c r="C114" s="51"/>
      <c r="D114" s="149"/>
      <c r="E114" s="150"/>
      <c r="F114" s="141"/>
      <c r="G114" s="28"/>
    </row>
    <row r="115" spans="1:7" s="43" customFormat="1" ht="14.25" customHeight="1" thickBot="1">
      <c r="A115" s="57"/>
      <c r="B115" s="70">
        <v>75831</v>
      </c>
      <c r="C115" s="49" t="s">
        <v>150</v>
      </c>
      <c r="D115" s="169"/>
      <c r="E115" s="170">
        <v>495455</v>
      </c>
      <c r="F115" s="141"/>
      <c r="G115" s="28"/>
    </row>
    <row r="116" spans="1:7" s="43" customFormat="1" ht="14.25" customHeight="1" thickTop="1">
      <c r="A116" s="33"/>
      <c r="B116" s="46"/>
      <c r="C116" s="38"/>
      <c r="D116" s="152"/>
      <c r="E116" s="153"/>
      <c r="F116" s="141"/>
      <c r="G116" s="28"/>
    </row>
    <row r="117" spans="1:7" s="43" customFormat="1" ht="14.25" customHeight="1">
      <c r="A117" s="33">
        <v>801</v>
      </c>
      <c r="B117" s="48"/>
      <c r="C117" s="37" t="s">
        <v>96</v>
      </c>
      <c r="D117" s="39"/>
      <c r="E117" s="151">
        <f>SUM(E119:E123)</f>
        <v>145440</v>
      </c>
      <c r="F117" s="141"/>
      <c r="G117" s="28"/>
    </row>
    <row r="118" spans="1:7" s="43" customFormat="1" ht="14.25" customHeight="1">
      <c r="A118" s="33"/>
      <c r="B118" s="46"/>
      <c r="C118" s="38"/>
      <c r="D118" s="152"/>
      <c r="E118" s="153"/>
      <c r="F118" s="141"/>
      <c r="G118" s="28"/>
    </row>
    <row r="119" spans="1:7" s="43" customFormat="1" ht="14.25" customHeight="1">
      <c r="A119" s="33"/>
      <c r="B119" s="46">
        <v>80101</v>
      </c>
      <c r="C119" s="38" t="s">
        <v>113</v>
      </c>
      <c r="D119" s="152"/>
      <c r="E119" s="153">
        <v>96080</v>
      </c>
      <c r="F119" s="141"/>
      <c r="G119" s="28"/>
    </row>
    <row r="120" spans="1:7" s="43" customFormat="1" ht="14.25" customHeight="1">
      <c r="A120" s="33"/>
      <c r="B120" s="53"/>
      <c r="C120" s="51"/>
      <c r="D120" s="149"/>
      <c r="E120" s="150"/>
      <c r="F120" s="141"/>
      <c r="G120" s="28"/>
    </row>
    <row r="121" spans="1:7" s="43" customFormat="1" ht="14.25" customHeight="1">
      <c r="A121" s="33"/>
      <c r="B121" s="48">
        <v>80104</v>
      </c>
      <c r="C121" s="37" t="s">
        <v>236</v>
      </c>
      <c r="D121" s="39"/>
      <c r="E121" s="151">
        <v>10960</v>
      </c>
      <c r="F121" s="141"/>
      <c r="G121" s="28"/>
    </row>
    <row r="122" spans="1:7" s="43" customFormat="1" ht="14.25" customHeight="1">
      <c r="A122" s="33"/>
      <c r="B122" s="46"/>
      <c r="C122" s="38"/>
      <c r="D122" s="152"/>
      <c r="E122" s="153"/>
      <c r="F122" s="141"/>
      <c r="G122" s="28"/>
    </row>
    <row r="123" spans="1:7" s="43" customFormat="1" ht="13.5" customHeight="1" thickBot="1">
      <c r="A123" s="57"/>
      <c r="B123" s="44">
        <v>80110</v>
      </c>
      <c r="C123" s="49" t="s">
        <v>114</v>
      </c>
      <c r="D123" s="169"/>
      <c r="E123" s="170">
        <v>38400</v>
      </c>
      <c r="F123" s="141"/>
      <c r="G123" s="28"/>
    </row>
    <row r="124" spans="1:7" s="43" customFormat="1" ht="14.25" customHeight="1" thickTop="1">
      <c r="A124" s="33"/>
      <c r="B124" s="46"/>
      <c r="C124" s="38"/>
      <c r="D124" s="152"/>
      <c r="E124" s="153"/>
      <c r="F124" s="141"/>
      <c r="G124" s="28"/>
    </row>
    <row r="125" spans="1:7" s="43" customFormat="1" ht="14.25" customHeight="1">
      <c r="A125" s="33">
        <v>851</v>
      </c>
      <c r="B125" s="48"/>
      <c r="C125" s="37" t="s">
        <v>97</v>
      </c>
      <c r="D125" s="39"/>
      <c r="E125" s="151">
        <f>SUM(E127)</f>
        <v>10183</v>
      </c>
      <c r="F125" s="141"/>
      <c r="G125" s="28"/>
    </row>
    <row r="126" spans="1:7" s="43" customFormat="1" ht="14.25" customHeight="1">
      <c r="A126" s="33"/>
      <c r="B126" s="46"/>
      <c r="C126" s="38"/>
      <c r="D126" s="152"/>
      <c r="E126" s="153"/>
      <c r="F126" s="141"/>
      <c r="G126" s="28"/>
    </row>
    <row r="127" spans="1:7" s="43" customFormat="1" ht="14.25" customHeight="1" thickBot="1">
      <c r="A127" s="57"/>
      <c r="B127" s="44">
        <v>85195</v>
      </c>
      <c r="C127" s="49" t="s">
        <v>107</v>
      </c>
      <c r="D127" s="169"/>
      <c r="E127" s="170">
        <v>10183</v>
      </c>
      <c r="F127" s="141"/>
      <c r="G127" s="28"/>
    </row>
    <row r="128" spans="1:7" s="43" customFormat="1" ht="14.25" customHeight="1" thickTop="1">
      <c r="A128" s="33"/>
      <c r="B128" s="46"/>
      <c r="C128" s="38"/>
      <c r="D128" s="152"/>
      <c r="E128" s="153"/>
      <c r="F128" s="141"/>
      <c r="G128" s="28"/>
    </row>
    <row r="129" spans="1:7" s="43" customFormat="1" ht="14.25" customHeight="1">
      <c r="A129" s="33">
        <v>852</v>
      </c>
      <c r="B129" s="50"/>
      <c r="C129" s="37" t="s">
        <v>158</v>
      </c>
      <c r="D129" s="39"/>
      <c r="E129" s="151">
        <f>SUM(E131:E140)</f>
        <v>1237120</v>
      </c>
      <c r="F129" s="141"/>
      <c r="G129" s="28"/>
    </row>
    <row r="130" spans="1:7" s="43" customFormat="1" ht="14.25" customHeight="1">
      <c r="A130" s="33"/>
      <c r="B130" s="59"/>
      <c r="C130" s="38"/>
      <c r="D130" s="152"/>
      <c r="E130" s="150"/>
      <c r="F130" s="141"/>
      <c r="G130" s="28"/>
    </row>
    <row r="131" spans="1:7" s="43" customFormat="1" ht="14.25" customHeight="1">
      <c r="A131" s="33"/>
      <c r="B131" s="59">
        <v>85212</v>
      </c>
      <c r="C131" s="38" t="s">
        <v>126</v>
      </c>
      <c r="D131" s="152"/>
      <c r="E131" s="153"/>
      <c r="F131" s="141"/>
      <c r="G131" s="28"/>
    </row>
    <row r="132" spans="1:7" s="43" customFormat="1" ht="14.25" customHeight="1">
      <c r="A132" s="33"/>
      <c r="B132" s="50"/>
      <c r="C132" s="37" t="s">
        <v>127</v>
      </c>
      <c r="D132" s="39"/>
      <c r="E132" s="151">
        <v>28500</v>
      </c>
      <c r="F132" s="141"/>
      <c r="G132" s="28"/>
    </row>
    <row r="133" spans="1:7" s="43" customFormat="1" ht="14.25" customHeight="1">
      <c r="A133" s="33"/>
      <c r="B133" s="46"/>
      <c r="C133" s="38"/>
      <c r="D133" s="152"/>
      <c r="E133" s="153"/>
      <c r="F133" s="141"/>
      <c r="G133" s="28"/>
    </row>
    <row r="134" spans="1:7" s="43" customFormat="1" ht="14.25" customHeight="1">
      <c r="A134" s="33"/>
      <c r="B134" s="48">
        <v>85214</v>
      </c>
      <c r="C134" s="37" t="s">
        <v>151</v>
      </c>
      <c r="D134" s="39"/>
      <c r="E134" s="151">
        <v>463220</v>
      </c>
      <c r="F134" s="141"/>
      <c r="G134" s="28"/>
    </row>
    <row r="135" spans="1:7" s="43" customFormat="1" ht="14.25" customHeight="1">
      <c r="A135" s="33"/>
      <c r="B135" s="46"/>
      <c r="C135" s="38"/>
      <c r="D135" s="152"/>
      <c r="E135" s="153"/>
      <c r="F135" s="141"/>
      <c r="G135" s="28"/>
    </row>
    <row r="136" spans="1:7" s="43" customFormat="1" ht="14.25" customHeight="1">
      <c r="A136" s="33"/>
      <c r="B136" s="48">
        <v>85219</v>
      </c>
      <c r="C136" s="37" t="s">
        <v>196</v>
      </c>
      <c r="D136" s="39"/>
      <c r="E136" s="151">
        <v>525000</v>
      </c>
      <c r="F136" s="141"/>
      <c r="G136" s="28"/>
    </row>
    <row r="137" spans="1:7" s="43" customFormat="1" ht="14.25" customHeight="1">
      <c r="A137" s="33"/>
      <c r="B137" s="46"/>
      <c r="C137" s="38"/>
      <c r="D137" s="152"/>
      <c r="E137" s="153"/>
      <c r="F137" s="141"/>
      <c r="G137" s="28"/>
    </row>
    <row r="138" spans="1:7" s="43" customFormat="1" ht="14.25" customHeight="1">
      <c r="A138" s="33"/>
      <c r="B138" s="48">
        <v>85228</v>
      </c>
      <c r="C138" s="37" t="s">
        <v>162</v>
      </c>
      <c r="D138" s="39"/>
      <c r="E138" s="151">
        <v>30400</v>
      </c>
      <c r="F138" s="141"/>
      <c r="G138" s="28"/>
    </row>
    <row r="139" spans="1:7" s="43" customFormat="1" ht="14.25" customHeight="1">
      <c r="A139" s="33"/>
      <c r="B139" s="46"/>
      <c r="C139" s="38"/>
      <c r="D139" s="152"/>
      <c r="E139" s="153"/>
      <c r="F139" s="141"/>
      <c r="G139" s="28"/>
    </row>
    <row r="140" spans="1:7" s="43" customFormat="1" ht="14.25" customHeight="1" thickBot="1">
      <c r="A140" s="57"/>
      <c r="B140" s="44">
        <v>85295</v>
      </c>
      <c r="C140" s="49" t="s">
        <v>107</v>
      </c>
      <c r="D140" s="169"/>
      <c r="E140" s="170">
        <v>190000</v>
      </c>
      <c r="F140" s="141"/>
      <c r="G140" s="28"/>
    </row>
    <row r="141" spans="1:7" s="43" customFormat="1" ht="14.25" customHeight="1" thickTop="1">
      <c r="A141" s="33"/>
      <c r="B141" s="46"/>
      <c r="C141" s="38"/>
      <c r="D141" s="152"/>
      <c r="E141" s="153"/>
      <c r="F141" s="141"/>
      <c r="G141" s="28"/>
    </row>
    <row r="142" spans="1:7" s="43" customFormat="1" ht="14.25" customHeight="1">
      <c r="A142" s="33">
        <v>900</v>
      </c>
      <c r="B142" s="38"/>
      <c r="C142" s="38" t="s">
        <v>98</v>
      </c>
      <c r="D142" s="152"/>
      <c r="E142" s="209"/>
      <c r="F142" s="28"/>
      <c r="G142" s="28"/>
    </row>
    <row r="143" spans="1:7" s="43" customFormat="1" ht="14.25" customHeight="1">
      <c r="A143" s="33"/>
      <c r="B143" s="48"/>
      <c r="C143" s="37" t="s">
        <v>172</v>
      </c>
      <c r="D143" s="39"/>
      <c r="E143" s="151">
        <f>SUM(E145:E152)</f>
        <v>13256776</v>
      </c>
      <c r="F143" s="141"/>
      <c r="G143" s="28"/>
    </row>
    <row r="144" spans="1:7" s="43" customFormat="1" ht="14.25" customHeight="1">
      <c r="A144" s="33"/>
      <c r="B144" s="46"/>
      <c r="C144" s="38"/>
      <c r="D144" s="152"/>
      <c r="E144" s="153"/>
      <c r="F144" s="141"/>
      <c r="G144" s="28"/>
    </row>
    <row r="145" spans="1:7" s="43" customFormat="1" ht="14.25" customHeight="1">
      <c r="A145" s="33"/>
      <c r="B145" s="48">
        <v>90001</v>
      </c>
      <c r="C145" s="37" t="s">
        <v>138</v>
      </c>
      <c r="D145" s="39"/>
      <c r="E145" s="151">
        <v>11240280</v>
      </c>
      <c r="F145" s="141"/>
      <c r="G145" s="28"/>
    </row>
    <row r="146" spans="1:7" s="43" customFormat="1" ht="14.25" customHeight="1">
      <c r="A146" s="33"/>
      <c r="B146" s="53"/>
      <c r="C146" s="51"/>
      <c r="D146" s="149"/>
      <c r="E146" s="150"/>
      <c r="F146" s="141"/>
      <c r="G146" s="28"/>
    </row>
    <row r="147" spans="1:7" s="43" customFormat="1" ht="14.25" customHeight="1">
      <c r="A147" s="33"/>
      <c r="B147" s="48">
        <v>90002</v>
      </c>
      <c r="C147" s="37" t="s">
        <v>115</v>
      </c>
      <c r="D147" s="39"/>
      <c r="E147" s="151">
        <v>100000</v>
      </c>
      <c r="F147" s="141"/>
      <c r="G147" s="28"/>
    </row>
    <row r="148" spans="1:7" s="43" customFormat="1" ht="14.25" customHeight="1">
      <c r="A148" s="33"/>
      <c r="B148" s="46"/>
      <c r="C148" s="38"/>
      <c r="D148" s="152"/>
      <c r="E148" s="153"/>
      <c r="F148" s="141"/>
      <c r="G148" s="28"/>
    </row>
    <row r="149" spans="1:7" s="43" customFormat="1" ht="14.25" customHeight="1">
      <c r="A149" s="33"/>
      <c r="B149" s="46">
        <v>90020</v>
      </c>
      <c r="C149" s="38" t="s">
        <v>119</v>
      </c>
      <c r="D149" s="152"/>
      <c r="E149" s="153"/>
      <c r="F149" s="141"/>
      <c r="G149" s="28"/>
    </row>
    <row r="150" spans="1:7" s="43" customFormat="1" ht="14.25" customHeight="1">
      <c r="A150" s="33"/>
      <c r="B150" s="48"/>
      <c r="C150" s="37" t="s">
        <v>120</v>
      </c>
      <c r="D150" s="39"/>
      <c r="E150" s="151">
        <v>51000</v>
      </c>
      <c r="F150" s="141"/>
      <c r="G150" s="28"/>
    </row>
    <row r="151" spans="1:7" s="43" customFormat="1" ht="14.25" customHeight="1">
      <c r="A151" s="82"/>
      <c r="B151" s="168"/>
      <c r="C151" s="38"/>
      <c r="D151" s="152"/>
      <c r="E151" s="153"/>
      <c r="F151" s="141"/>
      <c r="G151" s="28"/>
    </row>
    <row r="152" spans="1:7" s="43" customFormat="1" ht="14.25" customHeight="1" thickBot="1">
      <c r="A152" s="282"/>
      <c r="B152" s="70">
        <v>90095</v>
      </c>
      <c r="C152" s="49" t="s">
        <v>107</v>
      </c>
      <c r="D152" s="169"/>
      <c r="E152" s="170">
        <v>1865496</v>
      </c>
      <c r="F152" s="141"/>
      <c r="G152" s="28"/>
    </row>
    <row r="153" spans="1:7" s="43" customFormat="1" ht="14.25" customHeight="1" thickTop="1">
      <c r="A153" s="82"/>
      <c r="B153" s="167"/>
      <c r="C153" s="38"/>
      <c r="D153" s="152"/>
      <c r="E153" s="153"/>
      <c r="F153" s="141"/>
      <c r="G153" s="28"/>
    </row>
    <row r="154" spans="1:7" s="43" customFormat="1" ht="14.25" customHeight="1">
      <c r="A154" s="82">
        <v>921</v>
      </c>
      <c r="B154" s="171"/>
      <c r="C154" s="37" t="s">
        <v>187</v>
      </c>
      <c r="D154" s="39"/>
      <c r="E154" s="151">
        <f>SUM(E156,)</f>
        <v>21000</v>
      </c>
      <c r="F154" s="141"/>
      <c r="G154" s="28"/>
    </row>
    <row r="155" spans="1:7" s="43" customFormat="1" ht="14.25" customHeight="1">
      <c r="A155" s="82"/>
      <c r="B155" s="167"/>
      <c r="C155" s="38"/>
      <c r="D155" s="152"/>
      <c r="E155" s="153"/>
      <c r="F155" s="141"/>
      <c r="G155" s="28"/>
    </row>
    <row r="156" spans="1:7" s="43" customFormat="1" ht="14.25" customHeight="1" thickBot="1">
      <c r="A156" s="40"/>
      <c r="B156" s="54">
        <v>92109</v>
      </c>
      <c r="C156" s="41" t="s">
        <v>139</v>
      </c>
      <c r="D156" s="69"/>
      <c r="E156" s="186">
        <v>21000</v>
      </c>
      <c r="F156" s="141"/>
      <c r="G156" s="28"/>
    </row>
    <row r="157" spans="1:7" ht="14.25" customHeight="1">
      <c r="A157" s="172"/>
      <c r="B157" s="59"/>
      <c r="C157" s="38"/>
      <c r="D157" s="152"/>
      <c r="E157" s="153"/>
      <c r="F157" s="91"/>
      <c r="G157" s="10"/>
    </row>
    <row r="158" spans="1:7" s="13" customFormat="1" ht="14.25" customHeight="1" thickBot="1">
      <c r="A158" s="8"/>
      <c r="B158" s="54"/>
      <c r="C158" s="14" t="s">
        <v>99</v>
      </c>
      <c r="D158" s="244"/>
      <c r="E158" s="73">
        <f>SUM(E52+E56+E60+E64+E72+E81+E90+E109+E117+E125+E129+E143+E154)</f>
        <v>99726711</v>
      </c>
      <c r="F158" s="155"/>
      <c r="G158" s="3"/>
    </row>
    <row r="159" spans="1:7" ht="14.25" customHeight="1">
      <c r="A159" s="15" t="s">
        <v>188</v>
      </c>
      <c r="B159" s="173"/>
      <c r="C159" s="173"/>
      <c r="D159" s="173"/>
      <c r="E159" s="173"/>
      <c r="F159" s="84"/>
      <c r="G159" s="10"/>
    </row>
    <row r="160" spans="1:7" ht="14.25" customHeight="1">
      <c r="A160" s="15" t="s">
        <v>189</v>
      </c>
      <c r="B160" s="173"/>
      <c r="C160" s="173"/>
      <c r="D160" s="173"/>
      <c r="E160" s="173"/>
      <c r="F160" s="84"/>
      <c r="G160" s="10"/>
    </row>
    <row r="161" spans="1:7" s="192" customFormat="1" ht="14.25" customHeight="1" thickBot="1">
      <c r="A161" s="15"/>
      <c r="B161" s="173"/>
      <c r="C161" s="173"/>
      <c r="D161" s="173"/>
      <c r="E161" s="142" t="s">
        <v>141</v>
      </c>
      <c r="F161" s="283"/>
      <c r="G161" s="279"/>
    </row>
    <row r="162" spans="1:7" s="222" customFormat="1" ht="14.25" customHeight="1">
      <c r="A162" s="296" t="s">
        <v>84</v>
      </c>
      <c r="B162" s="305" t="s">
        <v>100</v>
      </c>
      <c r="C162" s="305" t="s">
        <v>116</v>
      </c>
      <c r="D162" s="305" t="s">
        <v>101</v>
      </c>
      <c r="E162" s="307" t="s">
        <v>32</v>
      </c>
      <c r="F162" s="220"/>
      <c r="G162" s="221"/>
    </row>
    <row r="163" spans="1:7" s="191" customFormat="1" ht="14.25" customHeight="1" thickBot="1">
      <c r="A163" s="297"/>
      <c r="B163" s="306"/>
      <c r="C163" s="306"/>
      <c r="D163" s="306"/>
      <c r="E163" s="308"/>
      <c r="F163" s="284"/>
      <c r="G163" s="284"/>
    </row>
    <row r="164" spans="1:7" s="25" customFormat="1" ht="14.25" customHeight="1">
      <c r="A164" s="62">
        <v>1</v>
      </c>
      <c r="B164" s="12">
        <v>2</v>
      </c>
      <c r="C164" s="247">
        <v>3</v>
      </c>
      <c r="D164" s="247">
        <v>4</v>
      </c>
      <c r="E164" s="216">
        <v>5</v>
      </c>
      <c r="F164" s="232"/>
      <c r="G164" s="4"/>
    </row>
    <row r="165" spans="1:7" s="43" customFormat="1" ht="14.25" customHeight="1">
      <c r="A165" s="56"/>
      <c r="B165" s="34"/>
      <c r="C165" s="175"/>
      <c r="D165" s="175"/>
      <c r="E165" s="223"/>
      <c r="F165" s="35"/>
      <c r="G165" s="28"/>
    </row>
    <row r="166" spans="1:7" s="43" customFormat="1" ht="14.25" customHeight="1">
      <c r="A166" s="33">
        <v>750</v>
      </c>
      <c r="B166" s="48"/>
      <c r="C166" s="176"/>
      <c r="D166" s="176" t="s">
        <v>91</v>
      </c>
      <c r="E166" s="151">
        <f>SUM(E168)</f>
        <v>293000</v>
      </c>
      <c r="F166" s="141"/>
      <c r="G166" s="28"/>
    </row>
    <row r="167" spans="1:7" s="43" customFormat="1" ht="14.25" customHeight="1">
      <c r="A167" s="33"/>
      <c r="B167" s="46"/>
      <c r="C167" s="74"/>
      <c r="D167" s="74"/>
      <c r="E167" s="153"/>
      <c r="F167" s="141"/>
      <c r="G167" s="28"/>
    </row>
    <row r="168" spans="1:7" s="43" customFormat="1" ht="14.25" customHeight="1">
      <c r="A168" s="82"/>
      <c r="B168" s="46">
        <v>75011</v>
      </c>
      <c r="C168" s="176"/>
      <c r="D168" s="176" t="s">
        <v>140</v>
      </c>
      <c r="E168" s="151">
        <f>SUM(E172)</f>
        <v>293000</v>
      </c>
      <c r="F168" s="141"/>
      <c r="G168" s="28"/>
    </row>
    <row r="169" spans="1:7" s="43" customFormat="1" ht="14.25" customHeight="1">
      <c r="A169" s="33"/>
      <c r="B169" s="46"/>
      <c r="C169" s="74"/>
      <c r="D169" s="74"/>
      <c r="E169" s="153"/>
      <c r="F169" s="141"/>
      <c r="G169" s="28"/>
    </row>
    <row r="170" spans="1:7" s="43" customFormat="1" ht="14.25" customHeight="1">
      <c r="A170" s="33"/>
      <c r="B170" s="46"/>
      <c r="C170" s="59">
        <v>2010</v>
      </c>
      <c r="D170" s="74" t="s">
        <v>132</v>
      </c>
      <c r="E170" s="153"/>
      <c r="F170" s="141"/>
      <c r="G170" s="28"/>
    </row>
    <row r="171" spans="1:7" s="43" customFormat="1" ht="14.25" customHeight="1">
      <c r="A171" s="33"/>
      <c r="B171" s="46"/>
      <c r="C171" s="59"/>
      <c r="D171" s="74" t="s">
        <v>133</v>
      </c>
      <c r="E171" s="153"/>
      <c r="F171" s="141"/>
      <c r="G171" s="28"/>
    </row>
    <row r="172" spans="1:7" s="43" customFormat="1" ht="14.25" customHeight="1" thickBot="1">
      <c r="A172" s="57"/>
      <c r="B172" s="44"/>
      <c r="C172" s="70"/>
      <c r="D172" s="249" t="s">
        <v>134</v>
      </c>
      <c r="E172" s="170">
        <v>293000</v>
      </c>
      <c r="F172" s="141"/>
      <c r="G172" s="28"/>
    </row>
    <row r="173" spans="1:7" s="43" customFormat="1" ht="14.25" customHeight="1" thickTop="1">
      <c r="A173" s="33"/>
      <c r="B173" s="46"/>
      <c r="C173" s="74"/>
      <c r="D173" s="74"/>
      <c r="E173" s="153"/>
      <c r="F173" s="141"/>
      <c r="G173" s="28"/>
    </row>
    <row r="174" spans="1:7" s="43" customFormat="1" ht="14.25" customHeight="1">
      <c r="A174" s="33">
        <v>751</v>
      </c>
      <c r="B174" s="46"/>
      <c r="C174" s="74"/>
      <c r="D174" s="74" t="s">
        <v>135</v>
      </c>
      <c r="E174" s="153"/>
      <c r="F174" s="141"/>
      <c r="G174" s="28"/>
    </row>
    <row r="175" spans="1:7" s="43" customFormat="1" ht="14.25" customHeight="1">
      <c r="A175" s="33"/>
      <c r="B175" s="48"/>
      <c r="C175" s="176"/>
      <c r="D175" s="176" t="s">
        <v>136</v>
      </c>
      <c r="E175" s="151">
        <f>SUM(E178)</f>
        <v>6564</v>
      </c>
      <c r="F175" s="141"/>
      <c r="G175" s="28"/>
    </row>
    <row r="176" spans="1:7" s="43" customFormat="1" ht="14.25" customHeight="1">
      <c r="A176" s="33"/>
      <c r="B176" s="46"/>
      <c r="C176" s="74"/>
      <c r="D176" s="74"/>
      <c r="E176" s="153"/>
      <c r="F176" s="141"/>
      <c r="G176" s="28"/>
    </row>
    <row r="177" spans="1:7" s="43" customFormat="1" ht="14.25" customHeight="1">
      <c r="A177" s="33"/>
      <c r="B177" s="46">
        <v>75101</v>
      </c>
      <c r="C177" s="74"/>
      <c r="D177" s="74" t="s">
        <v>117</v>
      </c>
      <c r="E177" s="153"/>
      <c r="F177" s="141"/>
      <c r="G177" s="28"/>
    </row>
    <row r="178" spans="1:7" s="43" customFormat="1" ht="14.25" customHeight="1">
      <c r="A178" s="33"/>
      <c r="B178" s="46"/>
      <c r="C178" s="176"/>
      <c r="D178" s="176" t="s">
        <v>118</v>
      </c>
      <c r="E178" s="151">
        <f>SUM(E182)</f>
        <v>6564</v>
      </c>
      <c r="F178" s="141"/>
      <c r="G178" s="28"/>
    </row>
    <row r="179" spans="1:7" s="43" customFormat="1" ht="14.25" customHeight="1">
      <c r="A179" s="33"/>
      <c r="B179" s="46"/>
      <c r="C179" s="74"/>
      <c r="D179" s="74"/>
      <c r="E179" s="153"/>
      <c r="F179" s="141"/>
      <c r="G179" s="28"/>
    </row>
    <row r="180" spans="1:7" s="43" customFormat="1" ht="14.25" customHeight="1">
      <c r="A180" s="33"/>
      <c r="B180" s="46"/>
      <c r="C180" s="59">
        <v>2010</v>
      </c>
      <c r="D180" s="74" t="s">
        <v>132</v>
      </c>
      <c r="E180" s="153"/>
      <c r="F180" s="141"/>
      <c r="G180" s="28"/>
    </row>
    <row r="181" spans="1:7" s="43" customFormat="1" ht="14.25" customHeight="1">
      <c r="A181" s="33"/>
      <c r="B181" s="46"/>
      <c r="C181" s="59"/>
      <c r="D181" s="74" t="s">
        <v>133</v>
      </c>
      <c r="E181" s="153"/>
      <c r="F181" s="141"/>
      <c r="G181" s="28"/>
    </row>
    <row r="182" spans="1:7" s="43" customFormat="1" ht="14.25" customHeight="1" thickBot="1">
      <c r="A182" s="57"/>
      <c r="B182" s="44"/>
      <c r="C182" s="70"/>
      <c r="D182" s="249" t="s">
        <v>134</v>
      </c>
      <c r="E182" s="170">
        <v>6564</v>
      </c>
      <c r="F182" s="141"/>
      <c r="G182" s="28"/>
    </row>
    <row r="183" spans="1:7" s="43" customFormat="1" ht="14.25" customHeight="1" thickTop="1">
      <c r="A183" s="33"/>
      <c r="B183" s="38"/>
      <c r="C183" s="74"/>
      <c r="D183" s="74"/>
      <c r="E183" s="153"/>
      <c r="F183" s="141"/>
      <c r="G183" s="28"/>
    </row>
    <row r="184" spans="1:7" s="43" customFormat="1" ht="14.25" customHeight="1">
      <c r="A184" s="58">
        <v>852</v>
      </c>
      <c r="B184" s="48"/>
      <c r="C184" s="176"/>
      <c r="D184" s="176" t="s">
        <v>158</v>
      </c>
      <c r="E184" s="151">
        <f>SUM(E186+E193+E200+E207+E214)</f>
        <v>9756000</v>
      </c>
      <c r="F184" s="141"/>
      <c r="G184" s="28"/>
    </row>
    <row r="185" spans="1:7" s="43" customFormat="1" ht="14.25" customHeight="1">
      <c r="A185" s="58"/>
      <c r="B185" s="46"/>
      <c r="C185" s="74"/>
      <c r="D185" s="74"/>
      <c r="E185" s="153"/>
      <c r="F185" s="141"/>
      <c r="G185" s="28"/>
    </row>
    <row r="186" spans="1:7" s="43" customFormat="1" ht="14.25" customHeight="1">
      <c r="A186" s="58"/>
      <c r="B186" s="46">
        <v>85203</v>
      </c>
      <c r="C186" s="176"/>
      <c r="D186" s="176" t="s">
        <v>165</v>
      </c>
      <c r="E186" s="151">
        <f>SUM(E190)</f>
        <v>121000</v>
      </c>
      <c r="F186" s="141"/>
      <c r="G186" s="28"/>
    </row>
    <row r="187" spans="1:7" s="43" customFormat="1" ht="14.25" customHeight="1">
      <c r="A187" s="58"/>
      <c r="B187" s="59"/>
      <c r="C187" s="74"/>
      <c r="D187" s="74"/>
      <c r="E187" s="153"/>
      <c r="F187" s="141"/>
      <c r="G187" s="28"/>
    </row>
    <row r="188" spans="1:7" s="43" customFormat="1" ht="14.25" customHeight="1">
      <c r="A188" s="58"/>
      <c r="B188" s="59"/>
      <c r="C188" s="59">
        <v>2010</v>
      </c>
      <c r="D188" s="74" t="s">
        <v>132</v>
      </c>
      <c r="E188" s="153"/>
      <c r="F188" s="141"/>
      <c r="G188" s="28"/>
    </row>
    <row r="189" spans="1:7" s="43" customFormat="1" ht="14.25" customHeight="1">
      <c r="A189" s="58"/>
      <c r="B189" s="59"/>
      <c r="C189" s="59"/>
      <c r="D189" s="74" t="s">
        <v>133</v>
      </c>
      <c r="E189" s="153"/>
      <c r="F189" s="141"/>
      <c r="G189" s="28"/>
    </row>
    <row r="190" spans="1:7" s="43" customFormat="1" ht="14.25" customHeight="1">
      <c r="A190" s="58"/>
      <c r="B190" s="50"/>
      <c r="C190" s="50"/>
      <c r="D190" s="176" t="s">
        <v>134</v>
      </c>
      <c r="E190" s="151">
        <v>121000</v>
      </c>
      <c r="F190" s="141"/>
      <c r="G190" s="28"/>
    </row>
    <row r="191" spans="1:7" s="43" customFormat="1" ht="14.25" customHeight="1">
      <c r="A191" s="58"/>
      <c r="B191" s="168"/>
      <c r="C191" s="167"/>
      <c r="D191" s="74"/>
      <c r="E191" s="153"/>
      <c r="F191" s="141"/>
      <c r="G191" s="28"/>
    </row>
    <row r="192" spans="1:7" s="43" customFormat="1" ht="14.25" customHeight="1">
      <c r="A192" s="58"/>
      <c r="B192" s="59"/>
      <c r="C192" s="167"/>
      <c r="D192" s="74" t="s">
        <v>126</v>
      </c>
      <c r="E192" s="153"/>
      <c r="F192" s="141"/>
      <c r="G192" s="28"/>
    </row>
    <row r="193" spans="1:7" s="43" customFormat="1" ht="14.25" customHeight="1">
      <c r="A193" s="58"/>
      <c r="B193" s="59">
        <v>85212</v>
      </c>
      <c r="C193" s="171"/>
      <c r="D193" s="176" t="s">
        <v>127</v>
      </c>
      <c r="E193" s="151">
        <f>SUM(E197)</f>
        <v>8878000</v>
      </c>
      <c r="F193" s="141"/>
      <c r="G193" s="28"/>
    </row>
    <row r="194" spans="1:7" s="43" customFormat="1" ht="14.25" customHeight="1">
      <c r="A194" s="58"/>
      <c r="B194" s="59"/>
      <c r="C194" s="167"/>
      <c r="D194" s="74"/>
      <c r="E194" s="153"/>
      <c r="F194" s="141"/>
      <c r="G194" s="28"/>
    </row>
    <row r="195" spans="1:7" s="43" customFormat="1" ht="14.25" customHeight="1">
      <c r="A195" s="58"/>
      <c r="B195" s="59"/>
      <c r="C195" s="167">
        <v>2010</v>
      </c>
      <c r="D195" s="74" t="s">
        <v>132</v>
      </c>
      <c r="E195" s="153"/>
      <c r="F195" s="141"/>
      <c r="G195" s="28"/>
    </row>
    <row r="196" spans="1:7" s="43" customFormat="1" ht="14.25" customHeight="1">
      <c r="A196" s="58"/>
      <c r="B196" s="59"/>
      <c r="C196" s="167"/>
      <c r="D196" s="74" t="s">
        <v>133</v>
      </c>
      <c r="E196" s="153"/>
      <c r="F196" s="141"/>
      <c r="G196" s="28"/>
    </row>
    <row r="197" spans="1:7" s="43" customFormat="1" ht="14.25" customHeight="1">
      <c r="A197" s="58"/>
      <c r="B197" s="50"/>
      <c r="C197" s="50"/>
      <c r="D197" s="176" t="s">
        <v>134</v>
      </c>
      <c r="E197" s="151">
        <v>8878000</v>
      </c>
      <c r="F197" s="141"/>
      <c r="G197" s="28"/>
    </row>
    <row r="198" spans="1:7" s="43" customFormat="1" ht="14.25" customHeight="1">
      <c r="A198" s="58"/>
      <c r="B198" s="59"/>
      <c r="C198" s="74"/>
      <c r="D198" s="74"/>
      <c r="E198" s="153"/>
      <c r="F198" s="141"/>
      <c r="G198" s="28"/>
    </row>
    <row r="199" spans="1:7" s="43" customFormat="1" ht="14.25" customHeight="1">
      <c r="A199" s="58"/>
      <c r="B199" s="59">
        <v>85213</v>
      </c>
      <c r="C199" s="74"/>
      <c r="D199" s="74" t="s">
        <v>190</v>
      </c>
      <c r="E199" s="153"/>
      <c r="F199" s="141"/>
      <c r="G199" s="28"/>
    </row>
    <row r="200" spans="1:7" s="43" customFormat="1" ht="14.25" customHeight="1">
      <c r="A200" s="33"/>
      <c r="B200" s="46"/>
      <c r="C200" s="74"/>
      <c r="D200" s="74" t="s">
        <v>183</v>
      </c>
      <c r="E200" s="153">
        <f>SUM(E205)</f>
        <v>97000</v>
      </c>
      <c r="F200" s="141"/>
      <c r="G200" s="28"/>
    </row>
    <row r="201" spans="1:7" s="43" customFormat="1" ht="14.25" customHeight="1">
      <c r="A201" s="33"/>
      <c r="B201" s="59"/>
      <c r="C201" s="176"/>
      <c r="D201" s="176" t="s">
        <v>182</v>
      </c>
      <c r="E201" s="151"/>
      <c r="F201" s="141"/>
      <c r="G201" s="28"/>
    </row>
    <row r="202" spans="1:7" s="43" customFormat="1" ht="14.25" customHeight="1">
      <c r="A202" s="33"/>
      <c r="B202" s="59"/>
      <c r="C202" s="74"/>
      <c r="D202" s="74"/>
      <c r="E202" s="153"/>
      <c r="F202" s="141"/>
      <c r="G202" s="28"/>
    </row>
    <row r="203" spans="1:7" s="43" customFormat="1" ht="14.25" customHeight="1">
      <c r="A203" s="33"/>
      <c r="B203" s="59"/>
      <c r="C203" s="59">
        <v>2010</v>
      </c>
      <c r="D203" s="74" t="s">
        <v>132</v>
      </c>
      <c r="E203" s="153"/>
      <c r="F203" s="141"/>
      <c r="G203" s="28"/>
    </row>
    <row r="204" spans="1:7" s="43" customFormat="1" ht="14.25" customHeight="1">
      <c r="A204" s="33"/>
      <c r="B204" s="59"/>
      <c r="C204" s="59"/>
      <c r="D204" s="74" t="s">
        <v>133</v>
      </c>
      <c r="E204" s="153"/>
      <c r="F204" s="141"/>
      <c r="G204" s="28"/>
    </row>
    <row r="205" spans="1:7" s="43" customFormat="1" ht="14.25" customHeight="1">
      <c r="A205" s="33"/>
      <c r="B205" s="50"/>
      <c r="C205" s="50"/>
      <c r="D205" s="176" t="s">
        <v>134</v>
      </c>
      <c r="E205" s="151">
        <v>97000</v>
      </c>
      <c r="F205" s="141"/>
      <c r="G205" s="28"/>
    </row>
    <row r="206" spans="1:7" s="43" customFormat="1" ht="14.25" customHeight="1">
      <c r="A206" s="33"/>
      <c r="B206" s="59"/>
      <c r="C206" s="74"/>
      <c r="D206" s="74"/>
      <c r="E206" s="153"/>
      <c r="F206" s="141"/>
      <c r="G206" s="28"/>
    </row>
    <row r="207" spans="1:7" s="43" customFormat="1" ht="26.25" customHeight="1">
      <c r="A207" s="33"/>
      <c r="B207" s="252">
        <v>85214</v>
      </c>
      <c r="C207" s="176"/>
      <c r="D207" s="250" t="s">
        <v>152</v>
      </c>
      <c r="E207" s="151">
        <f>SUM(E211)</f>
        <v>534000</v>
      </c>
      <c r="F207" s="28"/>
      <c r="G207" s="28"/>
    </row>
    <row r="208" spans="1:7" s="43" customFormat="1" ht="14.25" customHeight="1">
      <c r="A208" s="33"/>
      <c r="B208" s="59"/>
      <c r="C208" s="74"/>
      <c r="D208" s="74"/>
      <c r="E208" s="153"/>
      <c r="F208" s="141"/>
      <c r="G208" s="28"/>
    </row>
    <row r="209" spans="1:7" s="43" customFormat="1" ht="14.25" customHeight="1">
      <c r="A209" s="33"/>
      <c r="B209" s="59"/>
      <c r="C209" s="59">
        <v>2010</v>
      </c>
      <c r="D209" s="74" t="s">
        <v>132</v>
      </c>
      <c r="E209" s="153"/>
      <c r="F209" s="141"/>
      <c r="G209" s="28"/>
    </row>
    <row r="210" spans="1:7" s="43" customFormat="1" ht="14.25" customHeight="1">
      <c r="A210" s="33"/>
      <c r="B210" s="59"/>
      <c r="C210" s="59"/>
      <c r="D210" s="74" t="s">
        <v>133</v>
      </c>
      <c r="E210" s="153"/>
      <c r="F210" s="141"/>
      <c r="G210" s="28"/>
    </row>
    <row r="211" spans="1:7" s="43" customFormat="1" ht="14.25" customHeight="1">
      <c r="A211" s="33"/>
      <c r="B211" s="50"/>
      <c r="C211" s="50"/>
      <c r="D211" s="176" t="s">
        <v>134</v>
      </c>
      <c r="E211" s="153">
        <v>534000</v>
      </c>
      <c r="F211" s="141"/>
      <c r="G211" s="28"/>
    </row>
    <row r="212" spans="1:7" s="43" customFormat="1" ht="14.25" customHeight="1">
      <c r="A212" s="33"/>
      <c r="B212" s="59"/>
      <c r="C212" s="177"/>
      <c r="D212" s="177"/>
      <c r="E212" s="150"/>
      <c r="F212" s="141"/>
      <c r="G212" s="28"/>
    </row>
    <row r="213" spans="1:7" s="43" customFormat="1" ht="14.25" customHeight="1">
      <c r="A213" s="33"/>
      <c r="B213" s="46"/>
      <c r="C213" s="74"/>
      <c r="D213" s="74"/>
      <c r="E213" s="153"/>
      <c r="F213" s="141"/>
      <c r="G213" s="28"/>
    </row>
    <row r="214" spans="1:7" s="43" customFormat="1" ht="14.25" customHeight="1">
      <c r="A214" s="33"/>
      <c r="B214" s="46">
        <v>85228</v>
      </c>
      <c r="C214" s="176"/>
      <c r="D214" s="176" t="s">
        <v>162</v>
      </c>
      <c r="E214" s="151">
        <f>SUM(E218)</f>
        <v>126000</v>
      </c>
      <c r="F214" s="141"/>
      <c r="G214" s="28"/>
    </row>
    <row r="215" spans="1:7" s="43" customFormat="1" ht="14.25" customHeight="1">
      <c r="A215" s="33"/>
      <c r="B215" s="46"/>
      <c r="C215" s="74"/>
      <c r="D215" s="74"/>
      <c r="E215" s="153"/>
      <c r="F215" s="141"/>
      <c r="G215" s="28"/>
    </row>
    <row r="216" spans="1:7" s="43" customFormat="1" ht="14.25" customHeight="1">
      <c r="A216" s="33"/>
      <c r="B216" s="46"/>
      <c r="C216" s="59">
        <v>2010</v>
      </c>
      <c r="D216" s="74" t="s">
        <v>132</v>
      </c>
      <c r="E216" s="153"/>
      <c r="F216" s="141"/>
      <c r="G216" s="28"/>
    </row>
    <row r="217" spans="1:7" s="43" customFormat="1" ht="14.25" customHeight="1">
      <c r="A217" s="33"/>
      <c r="B217" s="46"/>
      <c r="C217" s="59"/>
      <c r="D217" s="74" t="s">
        <v>133</v>
      </c>
      <c r="E217" s="153"/>
      <c r="F217" s="141"/>
      <c r="G217" s="28"/>
    </row>
    <row r="218" spans="1:7" s="43" customFormat="1" ht="14.25" customHeight="1" thickBot="1">
      <c r="A218" s="40"/>
      <c r="B218" s="54"/>
      <c r="C218" s="71"/>
      <c r="D218" s="251" t="s">
        <v>134</v>
      </c>
      <c r="E218" s="186">
        <v>126000</v>
      </c>
      <c r="F218" s="141"/>
      <c r="G218" s="28"/>
    </row>
    <row r="219" spans="1:7" ht="14.25" customHeight="1">
      <c r="A219" s="5"/>
      <c r="B219" s="23"/>
      <c r="C219" s="90"/>
      <c r="D219" s="90"/>
      <c r="E219" s="248"/>
      <c r="F219" s="91"/>
      <c r="G219" s="10"/>
    </row>
    <row r="220" spans="1:7" s="13" customFormat="1" ht="14.25" customHeight="1" thickBot="1">
      <c r="A220" s="8"/>
      <c r="B220" s="7"/>
      <c r="C220" s="83"/>
      <c r="D220" s="83" t="s">
        <v>99</v>
      </c>
      <c r="E220" s="73">
        <f>SUM(E166+E175+E184)</f>
        <v>10055564</v>
      </c>
      <c r="F220" s="155"/>
      <c r="G220" s="3"/>
    </row>
    <row r="221" spans="1:7" ht="18.75" customHeight="1">
      <c r="A221" s="15" t="s">
        <v>191</v>
      </c>
      <c r="B221" s="173"/>
      <c r="C221" s="173"/>
      <c r="D221" s="173"/>
      <c r="E221" s="173"/>
      <c r="F221" s="84"/>
      <c r="G221" s="10"/>
    </row>
    <row r="222" spans="1:7" s="192" customFormat="1" ht="14.25" customHeight="1">
      <c r="A222" s="178" t="s">
        <v>192</v>
      </c>
      <c r="B222" s="179"/>
      <c r="C222" s="283"/>
      <c r="D222" s="283"/>
      <c r="E222" s="283"/>
      <c r="F222" s="283"/>
      <c r="G222" s="279"/>
    </row>
    <row r="223" spans="1:7" s="192" customFormat="1" ht="14.25" customHeight="1" thickBot="1">
      <c r="A223" s="180"/>
      <c r="B223" s="84"/>
      <c r="C223" s="84"/>
      <c r="D223" s="84"/>
      <c r="E223" s="142" t="s">
        <v>141</v>
      </c>
      <c r="F223" s="283"/>
      <c r="G223" s="279"/>
    </row>
    <row r="224" spans="1:7" s="13" customFormat="1" ht="31.5" customHeight="1" thickBot="1">
      <c r="A224" s="203" t="s">
        <v>84</v>
      </c>
      <c r="B224" s="204" t="s">
        <v>100</v>
      </c>
      <c r="C224" s="205" t="s">
        <v>116</v>
      </c>
      <c r="D224" s="204" t="s">
        <v>101</v>
      </c>
      <c r="E224" s="206" t="s">
        <v>32</v>
      </c>
      <c r="F224" s="143"/>
      <c r="G224" s="3"/>
    </row>
    <row r="225" spans="1:7" ht="14.25" customHeight="1">
      <c r="A225" s="184">
        <v>1</v>
      </c>
      <c r="B225" s="185">
        <v>2</v>
      </c>
      <c r="C225" s="61">
        <v>3</v>
      </c>
      <c r="D225" s="256">
        <v>4</v>
      </c>
      <c r="E225" s="253">
        <v>5</v>
      </c>
      <c r="F225" s="280"/>
      <c r="G225" s="10"/>
    </row>
    <row r="226" spans="1:7" ht="14.25" customHeight="1">
      <c r="A226" s="181"/>
      <c r="B226" s="3"/>
      <c r="C226" s="90"/>
      <c r="D226" s="257"/>
      <c r="E226" s="254"/>
      <c r="F226" s="10"/>
      <c r="G226" s="10"/>
    </row>
    <row r="227" spans="1:7" ht="14.25" customHeight="1">
      <c r="A227" s="82">
        <v>600</v>
      </c>
      <c r="B227" s="32"/>
      <c r="C227" s="176"/>
      <c r="D227" s="39" t="s">
        <v>86</v>
      </c>
      <c r="E227" s="151">
        <f>SUM(E229)</f>
        <v>245000</v>
      </c>
      <c r="F227" s="10"/>
      <c r="G227" s="10"/>
    </row>
    <row r="228" spans="1:7" ht="14.25" customHeight="1">
      <c r="A228" s="82"/>
      <c r="B228" s="162"/>
      <c r="C228" s="177"/>
      <c r="D228" s="152" t="s">
        <v>90</v>
      </c>
      <c r="E228" s="209"/>
      <c r="F228" s="10"/>
      <c r="G228" s="10"/>
    </row>
    <row r="229" spans="1:7" ht="14.25" customHeight="1">
      <c r="A229" s="33"/>
      <c r="B229" s="59">
        <v>60014</v>
      </c>
      <c r="C229" s="176"/>
      <c r="D229" s="39" t="s">
        <v>137</v>
      </c>
      <c r="E229" s="151">
        <f>SUM(E233)</f>
        <v>245000</v>
      </c>
      <c r="F229" s="10"/>
      <c r="G229" s="10"/>
    </row>
    <row r="230" spans="1:7" ht="14.25" customHeight="1">
      <c r="A230" s="33"/>
      <c r="B230" s="59"/>
      <c r="C230" s="152"/>
      <c r="D230" s="152"/>
      <c r="E230" s="209"/>
      <c r="F230" s="10"/>
      <c r="G230" s="10"/>
    </row>
    <row r="231" spans="1:7" ht="14.25" customHeight="1">
      <c r="A231" s="33"/>
      <c r="B231" s="59"/>
      <c r="C231" s="59">
        <v>2320</v>
      </c>
      <c r="D231" s="152" t="s">
        <v>6</v>
      </c>
      <c r="E231" s="153"/>
      <c r="F231" s="10"/>
      <c r="G231" s="10"/>
    </row>
    <row r="232" spans="1:7" ht="14.25" customHeight="1">
      <c r="A232" s="33"/>
      <c r="B232" s="59"/>
      <c r="C232" s="59"/>
      <c r="D232" s="215" t="s">
        <v>7</v>
      </c>
      <c r="E232" s="153"/>
      <c r="F232" s="10"/>
      <c r="G232" s="10"/>
    </row>
    <row r="233" spans="1:7" ht="14.25" customHeight="1" thickBot="1">
      <c r="A233" s="33"/>
      <c r="B233" s="59"/>
      <c r="C233" s="59"/>
      <c r="D233" s="215" t="s">
        <v>8</v>
      </c>
      <c r="E233" s="153">
        <v>245000</v>
      </c>
      <c r="F233" s="10"/>
      <c r="G233" s="10"/>
    </row>
    <row r="234" spans="1:7" ht="14.25" customHeight="1">
      <c r="A234" s="210"/>
      <c r="B234" s="211"/>
      <c r="C234" s="212"/>
      <c r="D234" s="211"/>
      <c r="E234" s="255"/>
      <c r="F234" s="10"/>
      <c r="G234" s="10"/>
    </row>
    <row r="235" spans="1:7" ht="14.25" customHeight="1" thickBot="1">
      <c r="A235" s="24"/>
      <c r="B235" s="174"/>
      <c r="C235" s="16"/>
      <c r="D235" s="83" t="s">
        <v>99</v>
      </c>
      <c r="E235" s="73">
        <f>SUM(E227)</f>
        <v>245000</v>
      </c>
      <c r="F235" s="6"/>
      <c r="G235" s="10"/>
    </row>
  </sheetData>
  <mergeCells count="22">
    <mergeCell ref="C58:D58"/>
    <mergeCell ref="C74:D74"/>
    <mergeCell ref="B4:B5"/>
    <mergeCell ref="C4:D5"/>
    <mergeCell ref="B47:B48"/>
    <mergeCell ref="C43:C44"/>
    <mergeCell ref="C47:D48"/>
    <mergeCell ref="A1:E1"/>
    <mergeCell ref="C56:D56"/>
    <mergeCell ref="E4:E5"/>
    <mergeCell ref="A47:A48"/>
    <mergeCell ref="A2:E2"/>
    <mergeCell ref="E47:E48"/>
    <mergeCell ref="A162:A163"/>
    <mergeCell ref="B162:B163"/>
    <mergeCell ref="C162:C163"/>
    <mergeCell ref="E162:E163"/>
    <mergeCell ref="D162:D163"/>
    <mergeCell ref="C83:D83"/>
    <mergeCell ref="C76:D76"/>
    <mergeCell ref="C78:D78"/>
    <mergeCell ref="C107:D107"/>
  </mergeCells>
  <printOptions horizontalCentered="1"/>
  <pageMargins left="0.7874015748031497" right="0.3937007874015748" top="0.5905511811023623" bottom="0.3937007874015748" header="0.5118110236220472" footer="0.5118110236220472"/>
  <pageSetup fitToHeight="0" fitToWidth="5" horizontalDpi="300" verticalDpi="300" orientation="portrait" paperSize="9" scale="86" r:id="rId1"/>
  <rowBreaks count="4" manualBreakCount="4">
    <brk id="44" max="255" man="1"/>
    <brk id="106" max="4" man="1"/>
    <brk id="158" max="255" man="1"/>
    <brk id="2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ug</cp:lastModifiedBy>
  <cp:lastPrinted>2005-12-29T13:23:44Z</cp:lastPrinted>
  <dcterms:created xsi:type="dcterms:W3CDTF">2001-05-16T07:18:04Z</dcterms:created>
  <dcterms:modified xsi:type="dcterms:W3CDTF">2006-01-02T13:43:43Z</dcterms:modified>
  <cp:category/>
  <cp:version/>
  <cp:contentType/>
  <cp:contentStatus/>
</cp:coreProperties>
</file>