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'Wydatki'!$A$1:$K$86</definedName>
  </definedNames>
  <calcPr fullCalcOnLoad="1" fullPrecision="0"/>
</workbook>
</file>

<file path=xl/comments2.xml><?xml version="1.0" encoding="utf-8"?>
<comments xmlns="http://schemas.openxmlformats.org/spreadsheetml/2006/main">
  <authors>
    <author>Komputer-test</author>
    <author>komp50</author>
  </authors>
  <commentList>
    <comment ref="H39" authorId="0">
      <text>
        <r>
          <rPr>
            <b/>
            <sz val="9"/>
            <rFont val="Tahoma"/>
            <family val="2"/>
          </rPr>
          <t>Komputer-test:</t>
        </r>
        <r>
          <rPr>
            <sz val="9"/>
            <rFont val="Tahoma"/>
            <family val="2"/>
          </rPr>
          <t xml:space="preserve">
+54 000</t>
        </r>
      </text>
    </comment>
    <comment ref="H40" authorId="0">
      <text>
        <r>
          <rPr>
            <b/>
            <sz val="9"/>
            <rFont val="Tahoma"/>
            <family val="2"/>
          </rPr>
          <t>Komputer-test:</t>
        </r>
        <r>
          <rPr>
            <sz val="9"/>
            <rFont val="Tahoma"/>
            <family val="2"/>
          </rPr>
          <t xml:space="preserve">
-54 000</t>
        </r>
      </text>
    </comment>
    <comment ref="G82" authorId="1">
      <text>
        <r>
          <rPr>
            <b/>
            <sz val="9"/>
            <rFont val="Tahoma"/>
            <family val="2"/>
          </rPr>
          <t>nowe</t>
        </r>
      </text>
    </comment>
    <comment ref="G83" authorId="1">
      <text>
        <r>
          <rPr>
            <b/>
            <sz val="9"/>
            <rFont val="Tahoma"/>
            <family val="2"/>
          </rPr>
          <t>new</t>
        </r>
        <r>
          <rPr>
            <sz val="9"/>
            <rFont val="Tahoma"/>
            <family val="2"/>
          </rPr>
          <t xml:space="preserve">
</t>
        </r>
      </text>
    </comment>
    <comment ref="G84" authorId="1">
      <text>
        <r>
          <rPr>
            <b/>
            <sz val="9"/>
            <rFont val="Tahoma"/>
            <family val="2"/>
          </rPr>
          <t>new</t>
        </r>
      </text>
    </comment>
    <comment ref="G85" authorId="1">
      <text>
        <r>
          <rPr>
            <b/>
            <sz val="9"/>
            <rFont val="Tahoma"/>
            <family val="2"/>
          </rPr>
          <t>new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<sst xmlns="http://schemas.openxmlformats.org/spreadsheetml/2006/main" count="327" uniqueCount="178">
  <si>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</si>
  <si>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</si>
  <si>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</si>
  <si>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</si>
  <si>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</si>
  <si>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</si>
  <si>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</si>
  <si>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</si>
  <si>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</si>
  <si>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</si>
  <si>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</si>
  <si>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</si>
  <si>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</si>
  <si>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</si>
  <si>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</si>
  <si>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</si>
  <si>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</si>
  <si>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</si>
  <si>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</si>
  <si>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</si>
  <si>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</si>
  <si>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</si>
  <si>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</si>
  <si>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</si>
  <si>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</si>
  <si>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</si>
  <si>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</si>
  <si>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</si>
  <si>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</si>
  <si>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</si>
  <si>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</si>
  <si>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</si>
  <si>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</si>
  <si>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</si>
  <si>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</si>
  <si>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</si>
  <si>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</si>
  <si>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</si>
  <si>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</si>
  <si>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</si>
  <si>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</si>
  <si>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</si>
  <si>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</si>
  <si>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</si>
  <si>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</si>
  <si>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</si>
  <si>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</si>
  <si>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</si>
  <si>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</si>
  <si>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</si>
  <si>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</si>
  <si>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</si>
  <si>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</si>
  <si>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</si>
  <si>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</si>
  <si>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</si>
  <si>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</si>
  <si>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</si>
  <si>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</si>
  <si>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</si>
  <si>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</si>
  <si>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</si>
  <si>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</si>
  <si>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</si>
  <si>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</si>
  <si>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</si>
  <si>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</si>
  <si>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</si>
  <si>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</si>
  <si>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</si>
  <si>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</si>
  <si>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</si>
  <si>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</si>
  <si>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</si>
  <si>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</si>
  <si>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</si>
  <si>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</si>
  <si>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</si>
  <si>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</si>
  <si>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</si>
  <si>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</si>
  <si>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</si>
  <si>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</si>
  <si>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</si>
  <si>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</si>
  <si>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</si>
  <si>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</si>
  <si>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</si>
  <si>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</si>
  <si>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</si>
  <si>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</si>
  <si>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</si>
  <si>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</si>
  <si>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</si>
  <si>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</si>
  <si>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</si>
  <si>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</si>
  <si>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</si>
  <si>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</si>
  <si>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</si>
  <si>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</si>
  <si>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</si>
  <si>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</si>
  <si>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</si>
  <si>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</si>
  <si>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</si>
  <si>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</si>
  <si>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</si>
  <si>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</si>
  <si>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</si>
  <si>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</si>
  <si>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</si>
  <si>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</si>
  <si>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</si>
  <si>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</si>
  <si>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</si>
  <si>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</si>
  <si>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</si>
  <si>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Zakup środków dydaktycznych i książek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</si>
  <si>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</si>
  <si>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</si>
  <si>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</si>
  <si>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</si>
  <si>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</si>
  <si>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</si>
  <si>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</si>
  <si>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</si>
  <si>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</si>
  <si>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</si>
  <si>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</si>
  <si>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</si>
  <si>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</si>
  <si>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</si>
  <si>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</si>
  <si>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</si>
  <si>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</si>
  <si>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</si>
  <si>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</si>
  <si>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</si>
  <si>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</si>
  <si>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</si>
  <si>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</si>
  <si>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</si>
  <si>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</si>
  <si>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</si>
  <si>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</si>
  <si>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</si>
  <si>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</si>
  <si>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</si>
  <si>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</si>
  <si>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</si>
  <si>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</si>
  <si>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</si>
  <si>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</si>
  <si>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</si>
  <si>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</si>
  <si>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</si>
  <si>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</si>
  <si>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</si>
  <si>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</si>
  <si>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</si>
  <si>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</si>
  <si>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</si>
  <si>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</si>
  <si>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</si>
  <si>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</si>
  <si>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</si>
  <si>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</si>
  <si>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</si>
  <si>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</si>
  <si>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</si>
  <si>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</si>
  <si>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skreślono</t>
  </si>
  <si>
    <t>-</t>
  </si>
  <si>
    <t xml:space="preserve">Zapewnienie opieki bezdomnym zwierzętom, które zachowują się agresywnie w stosunku do ludzi i innych zwierząt lub wymagają opieki </t>
  </si>
  <si>
    <t>Załącznik nr 2 do Zarządzenia
Nr 171/2016 Burmistrza Polic z dnia  03.08.2016 r.</t>
  </si>
  <si>
    <t>Szkoła Podstawowa w Tanowie</t>
  </si>
  <si>
    <t>Załącznik nr 1  do Zarządzenia Nr 171/2016 Burmistrza Polic
z dnia 03.08.2016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</si>
</sst>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9"/>
      <name val="Tahoma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sz val="12"/>
      <color indexed="30"/>
      <name val="Arial CE"/>
      <family val="0"/>
    </font>
    <font>
      <b/>
      <sz val="12"/>
      <color indexed="6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sz val="12"/>
      <color rgb="FF0070C0"/>
      <name val="Arial CE"/>
      <family val="0"/>
    </font>
    <font>
      <sz val="12"/>
      <color theme="3" tint="0.39998000860214233"/>
      <name val="Arial CE"/>
      <family val="2"/>
    </font>
    <font>
      <b/>
      <sz val="12"/>
      <color theme="3" tint="0.39998000860214233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9" fillId="33" borderId="0" xfId="57" applyFont="1" applyFill="1">
      <alignment/>
      <protection/>
    </xf>
    <xf numFmtId="0" fontId="18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4" fillId="0" borderId="10" xfId="57" applyFont="1" applyBorder="1" applyAlignment="1">
      <alignment wrapText="1"/>
      <protection/>
    </xf>
    <xf numFmtId="0" fontId="24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7" fillId="0" borderId="0" xfId="57" applyFont="1" applyAlignment="1">
      <alignment horizontal="right"/>
      <protection/>
    </xf>
    <xf numFmtId="0" fontId="68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3" fontId="69" fillId="0" borderId="10" xfId="57" applyNumberFormat="1" applyFont="1" applyFill="1" applyBorder="1" applyAlignment="1">
      <alignment horizontal="right" vertic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2" borderId="10" xfId="57" applyFont="1" applyFill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49" fontId="16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Border="1" applyAlignment="1">
      <alignment vertical="center" wrapText="1"/>
    </xf>
    <xf numFmtId="0" fontId="70" fillId="0" borderId="10" xfId="57" applyFont="1" applyBorder="1" applyAlignment="1">
      <alignment horizontal="center" vertical="center" wrapText="1"/>
      <protection/>
    </xf>
    <xf numFmtId="3" fontId="71" fillId="0" borderId="10" xfId="56" applyNumberFormat="1" applyFont="1" applyFill="1" applyBorder="1" applyAlignment="1">
      <alignment horizontal="right" vertical="center" wrapText="1"/>
      <protection/>
    </xf>
    <xf numFmtId="3" fontId="70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09" t="s">
        <v>177</v>
      </c>
    </row>
    <row r="3" ht="12.75">
      <c r="G3" s="1"/>
    </row>
    <row r="4" spans="3:7" ht="12.75">
      <c r="C4" s="93" t="s">
        <v>156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157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3">
        <v>900</v>
      </c>
      <c r="C13" s="113">
        <v>90013</v>
      </c>
      <c r="D13" s="114" t="s">
        <v>166</v>
      </c>
      <c r="E13" s="51" t="s">
        <v>167</v>
      </c>
      <c r="F13" s="69" t="s">
        <v>54</v>
      </c>
      <c r="G13" s="58">
        <v>9647</v>
      </c>
      <c r="H13" s="15"/>
    </row>
    <row r="14" spans="1:8" ht="39" customHeight="1">
      <c r="A14" s="116" t="s">
        <v>168</v>
      </c>
      <c r="B14" s="117">
        <v>900</v>
      </c>
      <c r="C14" s="117">
        <v>90002</v>
      </c>
      <c r="D14" s="118">
        <v>6660</v>
      </c>
      <c r="E14" s="112" t="s">
        <v>167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5">
        <v>900</v>
      </c>
      <c r="C15" s="115">
        <v>90019</v>
      </c>
      <c r="D15" s="115">
        <v>2960</v>
      </c>
      <c r="E15" s="20" t="s">
        <v>60</v>
      </c>
      <c r="F15" s="10"/>
      <c r="G15" s="52">
        <v>5634927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11106090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89"/>
  <sheetViews>
    <sheetView showGridLines="0" view="pageBreakPreview" zoomScale="80" zoomScaleSheetLayoutView="80" zoomScalePageLayoutView="0" workbookViewId="0" topLeftCell="A1">
      <selection activeCell="J43" sqref="J43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175</v>
      </c>
    </row>
    <row r="2" spans="1:11" ht="35.25" customHeight="1">
      <c r="A2" s="154" t="s">
        <v>155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47" t="s">
        <v>39</v>
      </c>
      <c r="B6" s="147" t="s">
        <v>36</v>
      </c>
      <c r="C6" s="147" t="s">
        <v>37</v>
      </c>
      <c r="D6" s="147" t="s">
        <v>38</v>
      </c>
      <c r="E6" s="147" t="s">
        <v>41</v>
      </c>
      <c r="F6" s="147" t="s">
        <v>56</v>
      </c>
      <c r="G6" s="147" t="s">
        <v>120</v>
      </c>
      <c r="H6" s="155" t="s">
        <v>61</v>
      </c>
      <c r="I6" s="155"/>
      <c r="J6" s="155"/>
      <c r="K6" s="147" t="s">
        <v>57</v>
      </c>
      <c r="L6" s="57"/>
    </row>
    <row r="7" spans="1:11" ht="66.75" customHeight="1">
      <c r="A7" s="147"/>
      <c r="B7" s="147"/>
      <c r="C7" s="147"/>
      <c r="D7" s="147"/>
      <c r="E7" s="147"/>
      <c r="F7" s="147"/>
      <c r="G7" s="147"/>
      <c r="H7" s="22" t="s">
        <v>64</v>
      </c>
      <c r="I7" s="22" t="s">
        <v>62</v>
      </c>
      <c r="J7" s="22" t="s">
        <v>63</v>
      </c>
      <c r="K7" s="147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SUM(G12+G21+G23+G37+G54+G62+G79+G15)</f>
        <v>15761459</v>
      </c>
      <c r="H9" s="44">
        <f>SUM(H12+H21+H23+H37+H54+H62+H79+H15)</f>
        <v>11106090</v>
      </c>
      <c r="I9" s="44">
        <f>SUM(I12+I21+I23+I37+I54+I62+I79+I15)</f>
        <v>1201000</v>
      </c>
      <c r="J9" s="44">
        <f>SUM(J12+J21+J23+J37+J54+J62+J79+J15)</f>
        <v>3454369</v>
      </c>
      <c r="K9" s="11"/>
      <c r="L9" s="54">
        <f>SUM(H10+H11)</f>
        <v>11106090</v>
      </c>
      <c r="N9" s="54">
        <f>SUM(H9+I9+J9)</f>
        <v>15761459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SUM(H13+H14+H16+H18+H20+H38+H39+H40+H41+H42+H43+H44+H45+H46+H47+H48+H49+H50+H61+H51+H52+H17+H53)</f>
        <v>7385110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SUM(H22+H24+H25+H26+H27+H28+H29+H30+H31+H32+H33+H34+H35+H55+H56+H57+H58+H59+H60+H63+H64+H65+H66+H68+H69+H70+H71+H72+H73+H74+H75+H78+H80+H81+H86+H19+H76+H77+H36+H67+H82+H83+H84+H85)</f>
        <v>3720980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53" t="s">
        <v>55</v>
      </c>
      <c r="C12" s="153"/>
      <c r="D12" s="153"/>
      <c r="E12" s="153"/>
      <c r="F12" s="71"/>
      <c r="G12" s="36">
        <f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121</v>
      </c>
      <c r="F13" s="30" t="s">
        <v>122</v>
      </c>
      <c r="G13" s="36">
        <f>SUM(H13+I13+J13)</f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122</v>
      </c>
      <c r="G14" s="36">
        <f>SUM(H14+I14+J14)</f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53" t="s">
        <v>74</v>
      </c>
      <c r="C15" s="153"/>
      <c r="D15" s="153"/>
      <c r="E15" s="153"/>
      <c r="F15" s="111"/>
      <c r="G15" s="36">
        <f>SUM(H15)</f>
        <v>1290000</v>
      </c>
      <c r="H15" s="77">
        <f>SUM(H16:H20)</f>
        <v>1290000</v>
      </c>
      <c r="I15" s="77">
        <f>SUM(I16:I20)</f>
        <v>0</v>
      </c>
      <c r="J15" s="77">
        <f>SUM(J16:J20)</f>
        <v>0</v>
      </c>
      <c r="K15" s="94"/>
      <c r="L15" s="54">
        <f>SUM(G16:G20)</f>
        <v>1290000</v>
      </c>
    </row>
    <row r="16" spans="1:11" s="12" customFormat="1" ht="51.75" customHeight="1">
      <c r="A16" s="122" t="s">
        <v>0</v>
      </c>
      <c r="B16" s="124">
        <v>900</v>
      </c>
      <c r="C16" s="124">
        <v>90001</v>
      </c>
      <c r="D16" s="43">
        <v>6050</v>
      </c>
      <c r="E16" s="126" t="s">
        <v>123</v>
      </c>
      <c r="F16" s="128" t="s">
        <v>122</v>
      </c>
      <c r="G16" s="89">
        <f>SUM(H16+I16+J16)</f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23"/>
      <c r="B17" s="125"/>
      <c r="C17" s="125"/>
      <c r="D17" s="43">
        <v>6060</v>
      </c>
      <c r="E17" s="127"/>
      <c r="F17" s="129"/>
      <c r="G17" s="89">
        <f>SUM(H17+I17+J17)</f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147</v>
      </c>
      <c r="F18" s="30" t="s">
        <v>122</v>
      </c>
      <c r="G18" s="89">
        <f>SUM(H18+I18+J18)</f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148</v>
      </c>
      <c r="B20" s="43">
        <v>900</v>
      </c>
      <c r="C20" s="43">
        <v>90001</v>
      </c>
      <c r="D20" s="43">
        <v>6050</v>
      </c>
      <c r="E20" s="87" t="s">
        <v>171</v>
      </c>
      <c r="F20" s="30" t="s">
        <v>122</v>
      </c>
      <c r="G20" s="89">
        <f>SUM(H20+I20+J20)</f>
        <v>20000</v>
      </c>
      <c r="H20" s="88">
        <v>20000</v>
      </c>
      <c r="I20" s="90">
        <v>0</v>
      </c>
      <c r="J20" s="90">
        <v>0</v>
      </c>
      <c r="K20" s="23"/>
    </row>
    <row r="21" spans="1:12" s="12" customFormat="1" ht="39.75" customHeight="1">
      <c r="A21" s="24" t="s">
        <v>46</v>
      </c>
      <c r="B21" s="152" t="s">
        <v>72</v>
      </c>
      <c r="C21" s="152"/>
      <c r="D21" s="152"/>
      <c r="E21" s="152"/>
      <c r="F21" s="74"/>
      <c r="G21" s="89">
        <f aca="true" t="shared" si="0" ref="G21:G54">SUM(H21+I21+J21)</f>
        <v>20000</v>
      </c>
      <c r="H21" s="36">
        <f>SUM(H22:H22)</f>
        <v>20000</v>
      </c>
      <c r="I21" s="36">
        <f>SUM(I22:I22)</f>
        <v>0</v>
      </c>
      <c r="J21" s="36">
        <f>SUM(J22:J22)</f>
        <v>0</v>
      </c>
      <c r="K21" s="72"/>
      <c r="L21" s="54">
        <f>SUM(G22)</f>
        <v>20000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0"/>
        <v>20000</v>
      </c>
      <c r="H22" s="29">
        <v>20000</v>
      </c>
      <c r="I22" s="90">
        <v>0</v>
      </c>
      <c r="J22" s="90">
        <v>0</v>
      </c>
      <c r="K22" s="72"/>
    </row>
    <row r="23" spans="1:12" s="12" customFormat="1" ht="56.25" customHeight="1">
      <c r="A23" s="24">
        <v>4</v>
      </c>
      <c r="B23" s="148" t="s">
        <v>73</v>
      </c>
      <c r="C23" s="148"/>
      <c r="D23" s="148"/>
      <c r="E23" s="148"/>
      <c r="F23" s="25"/>
      <c r="G23" s="53">
        <f t="shared" si="0"/>
        <v>2396000</v>
      </c>
      <c r="H23" s="36">
        <f>SUM(H24:H36)</f>
        <v>2396000</v>
      </c>
      <c r="I23" s="36">
        <f>SUM(I24:I36)</f>
        <v>0</v>
      </c>
      <c r="J23" s="36">
        <f>SUM(J24:J36)</f>
        <v>0</v>
      </c>
      <c r="K23" s="72"/>
      <c r="L23" s="54">
        <f>SUM(G24:G36)</f>
        <v>2396000</v>
      </c>
    </row>
    <row r="24" spans="1:11" s="12" customFormat="1" ht="50.25" customHeight="1">
      <c r="A24" s="24" t="s">
        <v>4</v>
      </c>
      <c r="B24" s="31">
        <v>900</v>
      </c>
      <c r="C24" s="31">
        <v>90004</v>
      </c>
      <c r="D24" s="30" t="s">
        <v>66</v>
      </c>
      <c r="E24" s="47" t="s">
        <v>158</v>
      </c>
      <c r="F24" s="30" t="s">
        <v>54</v>
      </c>
      <c r="G24" s="89">
        <f t="shared" si="0"/>
        <v>50000</v>
      </c>
      <c r="H24" s="29">
        <v>50000</v>
      </c>
      <c r="I24" s="90">
        <v>0</v>
      </c>
      <c r="J24" s="90">
        <v>0</v>
      </c>
      <c r="K24" s="94"/>
    </row>
    <row r="25" spans="1:11" s="12" customFormat="1" ht="51" customHeight="1">
      <c r="A25" s="24" t="s">
        <v>5</v>
      </c>
      <c r="B25" s="31">
        <v>900</v>
      </c>
      <c r="C25" s="31">
        <v>90004</v>
      </c>
      <c r="D25" s="30" t="s">
        <v>65</v>
      </c>
      <c r="E25" s="62" t="s">
        <v>108</v>
      </c>
      <c r="F25" s="30" t="s">
        <v>54</v>
      </c>
      <c r="G25" s="89">
        <f t="shared" si="0"/>
        <v>440000</v>
      </c>
      <c r="H25" s="29">
        <v>440000</v>
      </c>
      <c r="I25" s="90">
        <v>0</v>
      </c>
      <c r="J25" s="90">
        <v>0</v>
      </c>
      <c r="K25" s="72"/>
    </row>
    <row r="26" spans="1:11" s="12" customFormat="1" ht="49.5" customHeight="1">
      <c r="A26" s="24" t="s">
        <v>6</v>
      </c>
      <c r="B26" s="31" t="s">
        <v>67</v>
      </c>
      <c r="C26" s="31" t="s">
        <v>68</v>
      </c>
      <c r="D26" s="30" t="s">
        <v>65</v>
      </c>
      <c r="E26" s="62" t="s">
        <v>124</v>
      </c>
      <c r="F26" s="30" t="s">
        <v>54</v>
      </c>
      <c r="G26" s="89">
        <f t="shared" si="0"/>
        <v>110000</v>
      </c>
      <c r="H26" s="29">
        <v>110000</v>
      </c>
      <c r="I26" s="90">
        <v>0</v>
      </c>
      <c r="J26" s="90">
        <v>0</v>
      </c>
      <c r="K26" s="72"/>
    </row>
    <row r="27" spans="1:11" s="12" customFormat="1" ht="58.5" customHeight="1">
      <c r="A27" s="24" t="s">
        <v>7</v>
      </c>
      <c r="B27" s="31" t="s">
        <v>67</v>
      </c>
      <c r="C27" s="31" t="s">
        <v>68</v>
      </c>
      <c r="D27" s="30" t="s">
        <v>65</v>
      </c>
      <c r="E27" s="62" t="s">
        <v>125</v>
      </c>
      <c r="F27" s="30" t="s">
        <v>54</v>
      </c>
      <c r="G27" s="89">
        <f t="shared" si="0"/>
        <v>120000</v>
      </c>
      <c r="H27" s="29">
        <v>120000</v>
      </c>
      <c r="I27" s="90">
        <v>0</v>
      </c>
      <c r="J27" s="90">
        <v>0</v>
      </c>
      <c r="K27" s="72"/>
    </row>
    <row r="28" spans="1:11" s="12" customFormat="1" ht="50.25" customHeight="1">
      <c r="A28" s="24" t="s">
        <v>8</v>
      </c>
      <c r="B28" s="31" t="s">
        <v>67</v>
      </c>
      <c r="C28" s="31" t="s">
        <v>68</v>
      </c>
      <c r="D28" s="30" t="s">
        <v>65</v>
      </c>
      <c r="E28" s="47" t="s">
        <v>87</v>
      </c>
      <c r="F28" s="30" t="s">
        <v>54</v>
      </c>
      <c r="G28" s="89">
        <f t="shared" si="0"/>
        <v>30000</v>
      </c>
      <c r="H28" s="29">
        <v>30000</v>
      </c>
      <c r="I28" s="90">
        <v>0</v>
      </c>
      <c r="J28" s="90">
        <v>0</v>
      </c>
      <c r="K28" s="72"/>
    </row>
    <row r="29" spans="1:11" s="12" customFormat="1" ht="52.5" customHeight="1">
      <c r="A29" s="24" t="s">
        <v>9</v>
      </c>
      <c r="B29" s="31" t="s">
        <v>67</v>
      </c>
      <c r="C29" s="31" t="s">
        <v>68</v>
      </c>
      <c r="D29" s="30" t="s">
        <v>65</v>
      </c>
      <c r="E29" s="47" t="s">
        <v>96</v>
      </c>
      <c r="F29" s="30" t="s">
        <v>54</v>
      </c>
      <c r="G29" s="89">
        <f t="shared" si="0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45.75" customHeight="1">
      <c r="A30" s="24" t="s">
        <v>10</v>
      </c>
      <c r="B30" s="31">
        <v>900</v>
      </c>
      <c r="C30" s="31">
        <v>90004</v>
      </c>
      <c r="D30" s="30" t="s">
        <v>65</v>
      </c>
      <c r="E30" s="62" t="s">
        <v>126</v>
      </c>
      <c r="F30" s="30" t="s">
        <v>54</v>
      </c>
      <c r="G30" s="89">
        <f t="shared" si="0"/>
        <v>1446000</v>
      </c>
      <c r="H30" s="56">
        <v>1446000</v>
      </c>
      <c r="I30" s="90">
        <v>0</v>
      </c>
      <c r="J30" s="90">
        <v>0</v>
      </c>
      <c r="K30" s="23"/>
    </row>
    <row r="31" spans="1:11" s="12" customFormat="1" ht="49.5" customHeight="1">
      <c r="A31" s="24" t="s">
        <v>11</v>
      </c>
      <c r="B31" s="31">
        <v>900</v>
      </c>
      <c r="C31" s="31">
        <v>90004</v>
      </c>
      <c r="D31" s="30" t="s">
        <v>65</v>
      </c>
      <c r="E31" s="62" t="s">
        <v>85</v>
      </c>
      <c r="F31" s="30" t="s">
        <v>54</v>
      </c>
      <c r="G31" s="89">
        <f t="shared" si="0"/>
        <v>75000</v>
      </c>
      <c r="H31" s="56">
        <v>75000</v>
      </c>
      <c r="I31" s="90">
        <v>0</v>
      </c>
      <c r="J31" s="90">
        <v>0</v>
      </c>
      <c r="K31" s="72"/>
    </row>
    <row r="32" spans="1:11" s="12" customFormat="1" ht="51" customHeight="1">
      <c r="A32" s="24" t="s">
        <v>12</v>
      </c>
      <c r="B32" s="31">
        <v>900</v>
      </c>
      <c r="C32" s="31">
        <v>90004</v>
      </c>
      <c r="D32" s="30" t="s">
        <v>65</v>
      </c>
      <c r="E32" s="47" t="s">
        <v>86</v>
      </c>
      <c r="F32" s="30" t="s">
        <v>54</v>
      </c>
      <c r="G32" s="89">
        <f t="shared" si="0"/>
        <v>20000</v>
      </c>
      <c r="H32" s="56">
        <v>20000</v>
      </c>
      <c r="I32" s="90">
        <v>0</v>
      </c>
      <c r="J32" s="90">
        <v>0</v>
      </c>
      <c r="K32" s="72"/>
    </row>
    <row r="33" spans="1:11" s="12" customFormat="1" ht="50.25" customHeight="1">
      <c r="A33" s="24" t="s">
        <v>13</v>
      </c>
      <c r="B33" s="31">
        <v>900</v>
      </c>
      <c r="C33" s="31">
        <v>90004</v>
      </c>
      <c r="D33" s="30" t="s">
        <v>65</v>
      </c>
      <c r="E33" s="47" t="s">
        <v>127</v>
      </c>
      <c r="F33" s="30" t="s">
        <v>54</v>
      </c>
      <c r="G33" s="89">
        <f t="shared" si="0"/>
        <v>40000</v>
      </c>
      <c r="H33" s="29">
        <v>40000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14</v>
      </c>
      <c r="B34" s="31">
        <v>900</v>
      </c>
      <c r="C34" s="31">
        <v>90004</v>
      </c>
      <c r="D34" s="30" t="s">
        <v>65</v>
      </c>
      <c r="E34" s="47" t="s">
        <v>88</v>
      </c>
      <c r="F34" s="30" t="s">
        <v>54</v>
      </c>
      <c r="G34" s="89">
        <f t="shared" si="0"/>
        <v>15000</v>
      </c>
      <c r="H34" s="29">
        <v>15000</v>
      </c>
      <c r="I34" s="90">
        <v>0</v>
      </c>
      <c r="J34" s="90">
        <v>0</v>
      </c>
      <c r="K34" s="72"/>
    </row>
    <row r="35" spans="1:11" s="12" customFormat="1" ht="65.25" customHeight="1">
      <c r="A35" s="24" t="s">
        <v>97</v>
      </c>
      <c r="B35" s="119" t="s">
        <v>173</v>
      </c>
      <c r="C35" s="119" t="s">
        <v>173</v>
      </c>
      <c r="D35" s="119" t="s">
        <v>173</v>
      </c>
      <c r="E35" s="120" t="s">
        <v>172</v>
      </c>
      <c r="F35" s="30" t="s">
        <v>54</v>
      </c>
      <c r="G35" s="89">
        <f t="shared" si="0"/>
        <v>0</v>
      </c>
      <c r="H35" s="56">
        <v>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163</v>
      </c>
      <c r="B36" s="31" t="s">
        <v>67</v>
      </c>
      <c r="C36" s="31" t="s">
        <v>68</v>
      </c>
      <c r="D36" s="30" t="s">
        <v>65</v>
      </c>
      <c r="E36" s="110" t="s">
        <v>164</v>
      </c>
      <c r="F36" s="30" t="s">
        <v>54</v>
      </c>
      <c r="G36" s="89">
        <f>SUM(H36)</f>
        <v>20000</v>
      </c>
      <c r="H36" s="56">
        <v>20000</v>
      </c>
      <c r="I36" s="90"/>
      <c r="J36" s="90"/>
      <c r="K36" s="72"/>
    </row>
    <row r="37" spans="1:12" s="12" customFormat="1" ht="50.25" customHeight="1">
      <c r="A37" s="23" t="s">
        <v>50</v>
      </c>
      <c r="B37" s="152" t="s">
        <v>75</v>
      </c>
      <c r="C37" s="152"/>
      <c r="D37" s="152"/>
      <c r="E37" s="152"/>
      <c r="F37" s="99"/>
      <c r="G37" s="77">
        <f t="shared" si="0"/>
        <v>9980479</v>
      </c>
      <c r="H37" s="100">
        <f>SUM(H38:H53)</f>
        <v>5325110</v>
      </c>
      <c r="I37" s="100">
        <f>SUM(I38:I53)</f>
        <v>1201000</v>
      </c>
      <c r="J37" s="100">
        <f>SUM(J38:J53)</f>
        <v>3454369</v>
      </c>
      <c r="K37" s="78"/>
      <c r="L37" s="54">
        <f>SUM(G38:G53)</f>
        <v>9980479</v>
      </c>
    </row>
    <row r="38" spans="1:11" s="12" customFormat="1" ht="51" customHeight="1">
      <c r="A38" s="46" t="s">
        <v>15</v>
      </c>
      <c r="B38" s="32">
        <v>900</v>
      </c>
      <c r="C38" s="32">
        <v>90005</v>
      </c>
      <c r="D38" s="32">
        <v>6230</v>
      </c>
      <c r="E38" s="101" t="s">
        <v>153</v>
      </c>
      <c r="F38" s="30" t="s">
        <v>54</v>
      </c>
      <c r="G38" s="89">
        <f t="shared" si="0"/>
        <v>30000</v>
      </c>
      <c r="H38" s="102">
        <v>30000</v>
      </c>
      <c r="I38" s="70">
        <v>0</v>
      </c>
      <c r="J38" s="38">
        <v>0</v>
      </c>
      <c r="K38" s="103"/>
    </row>
    <row r="39" spans="1:11" ht="78.75" customHeight="1">
      <c r="A39" s="46" t="s">
        <v>16</v>
      </c>
      <c r="B39" s="75">
        <v>700</v>
      </c>
      <c r="C39" s="75">
        <v>70001</v>
      </c>
      <c r="D39" s="75">
        <v>6210</v>
      </c>
      <c r="E39" s="87" t="s">
        <v>145</v>
      </c>
      <c r="F39" s="75" t="s">
        <v>128</v>
      </c>
      <c r="G39" s="89">
        <f t="shared" si="0"/>
        <v>688079</v>
      </c>
      <c r="H39" s="121">
        <v>438079</v>
      </c>
      <c r="I39" s="90">
        <v>0</v>
      </c>
      <c r="J39" s="90">
        <v>250000</v>
      </c>
      <c r="K39" s="73"/>
    </row>
    <row r="40" spans="1:11" ht="63.75" customHeight="1">
      <c r="A40" s="46" t="s">
        <v>17</v>
      </c>
      <c r="B40" s="75">
        <v>700</v>
      </c>
      <c r="C40" s="75">
        <v>70095</v>
      </c>
      <c r="D40" s="75">
        <v>6230</v>
      </c>
      <c r="E40" s="79" t="s">
        <v>161</v>
      </c>
      <c r="F40" s="75" t="s">
        <v>128</v>
      </c>
      <c r="G40" s="89">
        <f t="shared" si="0"/>
        <v>492400</v>
      </c>
      <c r="H40" s="121">
        <v>492400</v>
      </c>
      <c r="I40" s="90">
        <v>0</v>
      </c>
      <c r="J40" s="90">
        <v>0</v>
      </c>
      <c r="K40" s="73"/>
    </row>
    <row r="41" spans="1:11" ht="63.75" customHeight="1">
      <c r="A41" s="137" t="s">
        <v>18</v>
      </c>
      <c r="B41" s="144" t="s">
        <v>173</v>
      </c>
      <c r="C41" s="144" t="s">
        <v>173</v>
      </c>
      <c r="D41" s="119" t="s">
        <v>173</v>
      </c>
      <c r="E41" s="146" t="s">
        <v>172</v>
      </c>
      <c r="F41" s="138" t="s">
        <v>128</v>
      </c>
      <c r="G41" s="136">
        <f>SUM(H41+I41+H42+I42)</f>
        <v>0</v>
      </c>
      <c r="H41" s="90">
        <v>0</v>
      </c>
      <c r="I41" s="90">
        <v>0</v>
      </c>
      <c r="J41" s="90">
        <v>0</v>
      </c>
      <c r="K41" s="73"/>
    </row>
    <row r="42" spans="1:11" ht="63.75" customHeight="1">
      <c r="A42" s="137"/>
      <c r="B42" s="145"/>
      <c r="C42" s="145"/>
      <c r="D42" s="119" t="s">
        <v>173</v>
      </c>
      <c r="E42" s="146"/>
      <c r="F42" s="138"/>
      <c r="G42" s="136"/>
      <c r="H42" s="90">
        <v>0</v>
      </c>
      <c r="I42" s="90">
        <v>0</v>
      </c>
      <c r="J42" s="90">
        <v>0</v>
      </c>
      <c r="K42" s="73"/>
    </row>
    <row r="43" spans="1:11" ht="71.25" customHeight="1">
      <c r="A43" s="95" t="s">
        <v>142</v>
      </c>
      <c r="B43" s="75">
        <v>801</v>
      </c>
      <c r="C43" s="75">
        <v>80101</v>
      </c>
      <c r="D43" s="75">
        <v>6050</v>
      </c>
      <c r="E43" s="79" t="s">
        <v>129</v>
      </c>
      <c r="F43" s="75" t="s">
        <v>122</v>
      </c>
      <c r="G43" s="89">
        <f t="shared" si="0"/>
        <v>2000000</v>
      </c>
      <c r="H43" s="90">
        <v>2000000</v>
      </c>
      <c r="I43" s="90">
        <v>0</v>
      </c>
      <c r="J43" s="90">
        <v>0</v>
      </c>
      <c r="K43" s="73"/>
    </row>
    <row r="44" spans="1:11" ht="71.25" customHeight="1">
      <c r="A44" s="95" t="s">
        <v>143</v>
      </c>
      <c r="B44" s="75">
        <v>801</v>
      </c>
      <c r="C44" s="75">
        <v>80101</v>
      </c>
      <c r="D44" s="75">
        <v>6050</v>
      </c>
      <c r="E44" s="87" t="s">
        <v>146</v>
      </c>
      <c r="F44" s="75" t="s">
        <v>176</v>
      </c>
      <c r="G44" s="89">
        <f>SUM(H44+I44+J44)</f>
        <v>320000</v>
      </c>
      <c r="H44" s="90">
        <v>320000</v>
      </c>
      <c r="I44" s="90">
        <v>0</v>
      </c>
      <c r="J44" s="90">
        <v>0</v>
      </c>
      <c r="K44" s="73"/>
    </row>
    <row r="45" spans="1:11" ht="51" customHeight="1">
      <c r="A45" s="137" t="s">
        <v>149</v>
      </c>
      <c r="B45" s="138">
        <v>926</v>
      </c>
      <c r="C45" s="138">
        <v>92604</v>
      </c>
      <c r="D45" s="75">
        <v>6050</v>
      </c>
      <c r="E45" s="139" t="s">
        <v>152</v>
      </c>
      <c r="F45" s="138" t="s">
        <v>122</v>
      </c>
      <c r="G45" s="136">
        <f>SUM(H45+H46+H47+I47+I46+I45+J45+J46+J47)</f>
        <v>4500000</v>
      </c>
      <c r="H45" s="90">
        <v>825000</v>
      </c>
      <c r="I45" s="90">
        <v>1000000</v>
      </c>
      <c r="J45" s="90">
        <v>2675000</v>
      </c>
      <c r="K45" s="73"/>
    </row>
    <row r="46" spans="1:11" ht="48" customHeight="1">
      <c r="A46" s="137"/>
      <c r="B46" s="138"/>
      <c r="C46" s="138"/>
      <c r="D46" s="75">
        <v>6057</v>
      </c>
      <c r="E46" s="139"/>
      <c r="F46" s="138"/>
      <c r="G46" s="136"/>
      <c r="H46" s="90">
        <v>0</v>
      </c>
      <c r="I46" s="90">
        <v>0</v>
      </c>
      <c r="J46" s="90">
        <v>0</v>
      </c>
      <c r="K46" s="73"/>
    </row>
    <row r="47" spans="1:11" ht="52.5" customHeight="1">
      <c r="A47" s="137"/>
      <c r="B47" s="138"/>
      <c r="C47" s="138"/>
      <c r="D47" s="75">
        <v>6059</v>
      </c>
      <c r="E47" s="139"/>
      <c r="F47" s="138"/>
      <c r="G47" s="136"/>
      <c r="H47" s="90">
        <v>0</v>
      </c>
      <c r="I47" s="90">
        <v>0</v>
      </c>
      <c r="J47" s="90">
        <v>0</v>
      </c>
      <c r="K47" s="73"/>
    </row>
    <row r="48" spans="1:11" ht="50.25" customHeight="1">
      <c r="A48" s="137" t="s">
        <v>150</v>
      </c>
      <c r="B48" s="144" t="s">
        <v>173</v>
      </c>
      <c r="C48" s="144" t="s">
        <v>173</v>
      </c>
      <c r="D48" s="119" t="s">
        <v>173</v>
      </c>
      <c r="E48" s="146" t="s">
        <v>172</v>
      </c>
      <c r="F48" s="138" t="s">
        <v>122</v>
      </c>
      <c r="G48" s="136">
        <f>SUM(H48+I48+J48+H49+I49+J49)</f>
        <v>0</v>
      </c>
      <c r="H48" s="90">
        <v>0</v>
      </c>
      <c r="I48" s="90">
        <v>0</v>
      </c>
      <c r="J48" s="90">
        <v>0</v>
      </c>
      <c r="K48" s="73"/>
    </row>
    <row r="49" spans="1:11" ht="52.5" customHeight="1">
      <c r="A49" s="137"/>
      <c r="B49" s="145"/>
      <c r="C49" s="145"/>
      <c r="D49" s="119" t="s">
        <v>173</v>
      </c>
      <c r="E49" s="146"/>
      <c r="F49" s="138"/>
      <c r="G49" s="136"/>
      <c r="H49" s="90">
        <v>0</v>
      </c>
      <c r="I49" s="90">
        <v>0</v>
      </c>
      <c r="J49" s="90">
        <v>0</v>
      </c>
      <c r="K49" s="73"/>
    </row>
    <row r="50" spans="1:11" ht="52.5" customHeight="1">
      <c r="A50" s="46" t="s">
        <v>151</v>
      </c>
      <c r="B50" s="75">
        <v>600</v>
      </c>
      <c r="C50" s="75">
        <v>60016</v>
      </c>
      <c r="D50" s="75">
        <v>6050</v>
      </c>
      <c r="E50" s="87" t="s">
        <v>144</v>
      </c>
      <c r="F50" s="75" t="s">
        <v>122</v>
      </c>
      <c r="G50" s="89">
        <f>SUM(H50+I50+J50)</f>
        <v>150000</v>
      </c>
      <c r="H50" s="61">
        <v>150000</v>
      </c>
      <c r="I50" s="90">
        <v>0</v>
      </c>
      <c r="J50" s="90">
        <v>0</v>
      </c>
      <c r="K50" s="73"/>
    </row>
    <row r="51" spans="1:11" ht="52.5" customHeight="1">
      <c r="A51" s="137" t="s">
        <v>154</v>
      </c>
      <c r="B51" s="138">
        <v>600</v>
      </c>
      <c r="C51" s="138">
        <v>60013</v>
      </c>
      <c r="D51" s="75">
        <v>6057</v>
      </c>
      <c r="E51" s="139" t="s">
        <v>162</v>
      </c>
      <c r="F51" s="138" t="s">
        <v>122</v>
      </c>
      <c r="G51" s="136">
        <f>SUM(H51+H52+I51+I52+J51+J52)</f>
        <v>300000</v>
      </c>
      <c r="H51" s="61">
        <v>0</v>
      </c>
      <c r="I51" s="90">
        <v>201000</v>
      </c>
      <c r="J51" s="90">
        <v>0</v>
      </c>
      <c r="K51" s="73"/>
    </row>
    <row r="52" spans="1:11" ht="52.5" customHeight="1">
      <c r="A52" s="137"/>
      <c r="B52" s="138"/>
      <c r="C52" s="138"/>
      <c r="D52" s="75">
        <v>6059</v>
      </c>
      <c r="E52" s="139"/>
      <c r="F52" s="138"/>
      <c r="G52" s="136"/>
      <c r="H52" s="61">
        <v>29631</v>
      </c>
      <c r="I52" s="90">
        <v>0</v>
      </c>
      <c r="J52" s="90">
        <v>69369</v>
      </c>
      <c r="K52" s="73"/>
    </row>
    <row r="53" spans="1:11" ht="52.5" customHeight="1">
      <c r="A53" s="46" t="s">
        <v>169</v>
      </c>
      <c r="B53" s="75">
        <v>750</v>
      </c>
      <c r="C53" s="75">
        <v>75023</v>
      </c>
      <c r="D53" s="75">
        <v>6050</v>
      </c>
      <c r="E53" s="87" t="s">
        <v>170</v>
      </c>
      <c r="F53" s="75" t="s">
        <v>122</v>
      </c>
      <c r="G53" s="89">
        <f aca="true" t="shared" si="1" ref="G53:G60">SUM(H53+I53+J53)</f>
        <v>1500000</v>
      </c>
      <c r="H53" s="90">
        <v>1040000</v>
      </c>
      <c r="I53" s="90">
        <v>0</v>
      </c>
      <c r="J53" s="90">
        <v>460000</v>
      </c>
      <c r="K53" s="73"/>
    </row>
    <row r="54" spans="1:15" ht="54" customHeight="1">
      <c r="A54" s="28" t="s">
        <v>51</v>
      </c>
      <c r="B54" s="149" t="s">
        <v>76</v>
      </c>
      <c r="C54" s="149"/>
      <c r="D54" s="149"/>
      <c r="E54" s="149"/>
      <c r="F54" s="104"/>
      <c r="G54" s="55">
        <f t="shared" si="0"/>
        <v>900000</v>
      </c>
      <c r="H54" s="36">
        <f>SUM(H55:H61)</f>
        <v>900000</v>
      </c>
      <c r="I54" s="36">
        <f>SUM(I55:I61)</f>
        <v>0</v>
      </c>
      <c r="J54" s="36">
        <f>SUM(J55:J61)</f>
        <v>0</v>
      </c>
      <c r="K54" s="80"/>
      <c r="L54" s="91">
        <f>SUM(G55:G61)</f>
        <v>900000</v>
      </c>
      <c r="O54" s="64"/>
    </row>
    <row r="55" spans="1:11" ht="49.5" customHeight="1">
      <c r="A55" s="26" t="s">
        <v>19</v>
      </c>
      <c r="B55" s="31">
        <v>900</v>
      </c>
      <c r="C55" s="31">
        <v>90095</v>
      </c>
      <c r="D55" s="30" t="s">
        <v>69</v>
      </c>
      <c r="E55" s="47" t="s">
        <v>117</v>
      </c>
      <c r="F55" s="30" t="s">
        <v>54</v>
      </c>
      <c r="G55" s="89">
        <f t="shared" si="1"/>
        <v>20000</v>
      </c>
      <c r="H55" s="29">
        <v>20000</v>
      </c>
      <c r="I55" s="70">
        <v>0</v>
      </c>
      <c r="J55" s="38">
        <v>0</v>
      </c>
      <c r="K55" s="80"/>
    </row>
    <row r="56" spans="1:11" ht="58.5" customHeight="1">
      <c r="A56" s="26" t="s">
        <v>20</v>
      </c>
      <c r="B56" s="31" t="s">
        <v>67</v>
      </c>
      <c r="C56" s="31" t="s">
        <v>98</v>
      </c>
      <c r="D56" s="30" t="s">
        <v>65</v>
      </c>
      <c r="E56" s="47" t="s">
        <v>174</v>
      </c>
      <c r="F56" s="30" t="s">
        <v>54</v>
      </c>
      <c r="G56" s="89">
        <f>SUM(H56:J56)</f>
        <v>20000</v>
      </c>
      <c r="H56" s="29">
        <v>20000</v>
      </c>
      <c r="I56" s="70">
        <v>0</v>
      </c>
      <c r="J56" s="38">
        <v>0</v>
      </c>
      <c r="K56" s="80"/>
    </row>
    <row r="57" spans="1:11" ht="58.5" customHeight="1">
      <c r="A57" s="26" t="s">
        <v>21</v>
      </c>
      <c r="B57" s="31" t="s">
        <v>67</v>
      </c>
      <c r="C57" s="31" t="s">
        <v>99</v>
      </c>
      <c r="D57" s="30" t="s">
        <v>100</v>
      </c>
      <c r="E57" s="47" t="s">
        <v>102</v>
      </c>
      <c r="F57" s="30" t="s">
        <v>54</v>
      </c>
      <c r="G57" s="89">
        <f>SUM(H57+I57+J57)</f>
        <v>450000</v>
      </c>
      <c r="H57" s="29">
        <v>450000</v>
      </c>
      <c r="I57" s="70">
        <v>0</v>
      </c>
      <c r="J57" s="38">
        <v>0</v>
      </c>
      <c r="K57" s="80"/>
    </row>
    <row r="58" spans="1:12" ht="58.5" customHeight="1">
      <c r="A58" s="26" t="s">
        <v>22</v>
      </c>
      <c r="B58" s="31">
        <v>900</v>
      </c>
      <c r="C58" s="31">
        <v>90095</v>
      </c>
      <c r="D58" s="105">
        <v>4300</v>
      </c>
      <c r="E58" s="47" t="s">
        <v>89</v>
      </c>
      <c r="F58" s="30" t="s">
        <v>54</v>
      </c>
      <c r="G58" s="106">
        <f t="shared" si="1"/>
        <v>45000</v>
      </c>
      <c r="H58" s="164">
        <v>45000</v>
      </c>
      <c r="I58" s="70">
        <v>0</v>
      </c>
      <c r="J58" s="38">
        <v>0</v>
      </c>
      <c r="K58" s="80"/>
      <c r="L58" s="67"/>
    </row>
    <row r="59" spans="1:12" ht="58.5" customHeight="1">
      <c r="A59" s="26" t="s">
        <v>23</v>
      </c>
      <c r="B59" s="31">
        <v>900</v>
      </c>
      <c r="C59" s="31">
        <v>90095</v>
      </c>
      <c r="D59" s="30" t="s">
        <v>65</v>
      </c>
      <c r="E59" s="47" t="s">
        <v>90</v>
      </c>
      <c r="F59" s="30" t="s">
        <v>54</v>
      </c>
      <c r="G59" s="89">
        <f t="shared" si="1"/>
        <v>17000</v>
      </c>
      <c r="H59" s="29">
        <v>17000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24</v>
      </c>
      <c r="B60" s="33">
        <v>900</v>
      </c>
      <c r="C60" s="33">
        <v>90095</v>
      </c>
      <c r="D60" s="30" t="s">
        <v>65</v>
      </c>
      <c r="E60" s="47" t="s">
        <v>106</v>
      </c>
      <c r="F60" s="30" t="s">
        <v>54</v>
      </c>
      <c r="G60" s="89">
        <f t="shared" si="1"/>
        <v>8000</v>
      </c>
      <c r="H60" s="56">
        <v>8000</v>
      </c>
      <c r="I60" s="70">
        <v>0</v>
      </c>
      <c r="J60" s="38">
        <v>0</v>
      </c>
      <c r="K60" s="80"/>
      <c r="L60" s="67"/>
    </row>
    <row r="61" spans="1:12" ht="63.75" customHeight="1">
      <c r="A61" s="46" t="s">
        <v>130</v>
      </c>
      <c r="B61" s="33" t="s">
        <v>67</v>
      </c>
      <c r="C61" s="33" t="s">
        <v>99</v>
      </c>
      <c r="D61" s="30" t="s">
        <v>131</v>
      </c>
      <c r="E61" s="47" t="s">
        <v>119</v>
      </c>
      <c r="F61" s="30" t="s">
        <v>54</v>
      </c>
      <c r="G61" s="89">
        <f>SUM(H61+I61+J61)</f>
        <v>340000</v>
      </c>
      <c r="H61" s="56">
        <v>340000</v>
      </c>
      <c r="I61" s="70">
        <v>0</v>
      </c>
      <c r="J61" s="38">
        <v>0</v>
      </c>
      <c r="K61" s="80"/>
      <c r="L61" s="67"/>
    </row>
    <row r="62" spans="1:12" ht="54" customHeight="1">
      <c r="A62" s="46" t="s">
        <v>52</v>
      </c>
      <c r="B62" s="150" t="s">
        <v>77</v>
      </c>
      <c r="C62" s="151"/>
      <c r="D62" s="151"/>
      <c r="E62" s="151"/>
      <c r="F62" s="107"/>
      <c r="G62" s="39">
        <f>SUM(H62+I62+J62)</f>
        <v>217480</v>
      </c>
      <c r="H62" s="108">
        <f>SUM(H63:H78)</f>
        <v>217480</v>
      </c>
      <c r="I62" s="108">
        <f>SUM(I63:I78)</f>
        <v>0</v>
      </c>
      <c r="J62" s="108">
        <f>SUM(J63:J78)</f>
        <v>0</v>
      </c>
      <c r="K62" s="81"/>
      <c r="L62" s="45">
        <f>SUM(G63:G78)</f>
        <v>217480</v>
      </c>
    </row>
    <row r="63" spans="1:11" ht="54" customHeight="1">
      <c r="A63" s="96" t="s">
        <v>25</v>
      </c>
      <c r="B63" s="33">
        <v>900</v>
      </c>
      <c r="C63" s="33" t="s">
        <v>134</v>
      </c>
      <c r="D63" s="30" t="s">
        <v>65</v>
      </c>
      <c r="E63" s="47" t="s">
        <v>135</v>
      </c>
      <c r="F63" s="30" t="s">
        <v>114</v>
      </c>
      <c r="G63" s="89">
        <f>SUM(H63+I63+J63)</f>
        <v>22000</v>
      </c>
      <c r="H63" s="29">
        <v>22000</v>
      </c>
      <c r="I63" s="40">
        <v>0</v>
      </c>
      <c r="J63" s="41">
        <v>0</v>
      </c>
      <c r="K63" s="27"/>
    </row>
    <row r="64" spans="1:11" ht="53.25" customHeight="1">
      <c r="A64" s="96" t="s">
        <v>26</v>
      </c>
      <c r="B64" s="33" t="s">
        <v>67</v>
      </c>
      <c r="C64" s="33" t="s">
        <v>134</v>
      </c>
      <c r="D64" s="30" t="s">
        <v>136</v>
      </c>
      <c r="E64" s="47" t="s">
        <v>137</v>
      </c>
      <c r="F64" s="30" t="s">
        <v>114</v>
      </c>
      <c r="G64" s="89">
        <f>SUM(H64+I64+J64)</f>
        <v>10000</v>
      </c>
      <c r="H64" s="29">
        <v>10000</v>
      </c>
      <c r="I64" s="40">
        <v>0</v>
      </c>
      <c r="J64" s="41">
        <v>0</v>
      </c>
      <c r="K64" s="27"/>
    </row>
    <row r="65" spans="1:11" ht="54" customHeight="1">
      <c r="A65" s="96" t="s">
        <v>27</v>
      </c>
      <c r="B65" s="33">
        <v>900</v>
      </c>
      <c r="C65" s="33">
        <v>90095</v>
      </c>
      <c r="D65" s="30" t="s">
        <v>136</v>
      </c>
      <c r="E65" s="47" t="s">
        <v>138</v>
      </c>
      <c r="F65" s="30" t="s">
        <v>54</v>
      </c>
      <c r="G65" s="89">
        <f>SUM(H65+I65+J65)</f>
        <v>2000</v>
      </c>
      <c r="H65" s="29">
        <v>2000</v>
      </c>
      <c r="I65" s="40">
        <v>0</v>
      </c>
      <c r="J65" s="41">
        <v>0</v>
      </c>
      <c r="K65" s="82"/>
    </row>
    <row r="66" spans="1:11" ht="40.5" customHeight="1">
      <c r="A66" s="130" t="s">
        <v>28</v>
      </c>
      <c r="B66" s="132">
        <v>900</v>
      </c>
      <c r="C66" s="132">
        <v>90095</v>
      </c>
      <c r="D66" s="30" t="s">
        <v>71</v>
      </c>
      <c r="E66" s="134" t="s">
        <v>165</v>
      </c>
      <c r="F66" s="128" t="s">
        <v>54</v>
      </c>
      <c r="G66" s="89">
        <f aca="true" t="shared" si="2" ref="G66:G72">SUM(H66+I66+J66)</f>
        <v>511</v>
      </c>
      <c r="H66" s="29">
        <v>511</v>
      </c>
      <c r="I66" s="40">
        <v>0</v>
      </c>
      <c r="J66" s="41">
        <v>0</v>
      </c>
      <c r="K66" s="27"/>
    </row>
    <row r="67" spans="1:11" ht="37.5" customHeight="1">
      <c r="A67" s="131"/>
      <c r="B67" s="133"/>
      <c r="C67" s="133"/>
      <c r="D67" s="30" t="s">
        <v>70</v>
      </c>
      <c r="E67" s="135"/>
      <c r="F67" s="129"/>
      <c r="G67" s="89">
        <v>1000</v>
      </c>
      <c r="H67" s="29">
        <v>1000</v>
      </c>
      <c r="I67" s="40">
        <v>0</v>
      </c>
      <c r="J67" s="41">
        <v>0</v>
      </c>
      <c r="K67" s="27"/>
    </row>
    <row r="68" spans="1:11" ht="45" customHeight="1">
      <c r="A68" s="96" t="s">
        <v>29</v>
      </c>
      <c r="B68" s="33">
        <v>900</v>
      </c>
      <c r="C68" s="33">
        <v>90095</v>
      </c>
      <c r="D68" s="30" t="s">
        <v>65</v>
      </c>
      <c r="E68" s="47" t="s">
        <v>92</v>
      </c>
      <c r="F68" s="30" t="s">
        <v>54</v>
      </c>
      <c r="G68" s="89">
        <f>SUM(H68+I68+J68)</f>
        <v>11000</v>
      </c>
      <c r="H68" s="29">
        <v>11000</v>
      </c>
      <c r="I68" s="40">
        <v>0</v>
      </c>
      <c r="J68" s="41">
        <v>0</v>
      </c>
      <c r="K68" s="81"/>
    </row>
    <row r="69" spans="1:11" ht="50.25" customHeight="1">
      <c r="A69" s="137" t="s">
        <v>30</v>
      </c>
      <c r="B69" s="141">
        <v>900</v>
      </c>
      <c r="C69" s="141">
        <v>90095</v>
      </c>
      <c r="D69" s="30" t="s">
        <v>65</v>
      </c>
      <c r="E69" s="142" t="s">
        <v>139</v>
      </c>
      <c r="F69" s="30" t="s">
        <v>54</v>
      </c>
      <c r="G69" s="89">
        <f t="shared" si="2"/>
        <v>9000</v>
      </c>
      <c r="H69" s="29">
        <v>9000</v>
      </c>
      <c r="I69" s="40">
        <v>0</v>
      </c>
      <c r="J69" s="41">
        <v>0</v>
      </c>
      <c r="K69" s="81"/>
    </row>
    <row r="70" spans="1:11" ht="54.75" customHeight="1">
      <c r="A70" s="140"/>
      <c r="B70" s="141"/>
      <c r="C70" s="141"/>
      <c r="D70" s="30" t="s">
        <v>70</v>
      </c>
      <c r="E70" s="142"/>
      <c r="F70" s="30" t="s">
        <v>54</v>
      </c>
      <c r="G70" s="89">
        <f t="shared" si="2"/>
        <v>2000</v>
      </c>
      <c r="H70" s="29">
        <v>2000</v>
      </c>
      <c r="I70" s="40">
        <v>0</v>
      </c>
      <c r="J70" s="41">
        <v>0</v>
      </c>
      <c r="K70" s="81"/>
    </row>
    <row r="71" spans="1:15" ht="29.25" customHeight="1">
      <c r="A71" s="137" t="s">
        <v>31</v>
      </c>
      <c r="B71" s="141">
        <v>900</v>
      </c>
      <c r="C71" s="141">
        <v>90095</v>
      </c>
      <c r="D71" s="30" t="s">
        <v>136</v>
      </c>
      <c r="E71" s="142" t="s">
        <v>93</v>
      </c>
      <c r="F71" s="143" t="s">
        <v>54</v>
      </c>
      <c r="G71" s="89">
        <f>SUM(H71+I71+J71)</f>
        <v>4000</v>
      </c>
      <c r="H71" s="29">
        <v>4000</v>
      </c>
      <c r="I71" s="40">
        <v>0</v>
      </c>
      <c r="J71" s="41">
        <v>0</v>
      </c>
      <c r="K71" s="27"/>
      <c r="O71" s="3" t="s">
        <v>118</v>
      </c>
    </row>
    <row r="72" spans="1:11" ht="23.25" customHeight="1">
      <c r="A72" s="140"/>
      <c r="B72" s="141"/>
      <c r="C72" s="141"/>
      <c r="D72" s="30" t="s">
        <v>65</v>
      </c>
      <c r="E72" s="142"/>
      <c r="F72" s="143"/>
      <c r="G72" s="89">
        <f t="shared" si="2"/>
        <v>5000</v>
      </c>
      <c r="H72" s="29">
        <v>5000</v>
      </c>
      <c r="I72" s="42">
        <v>0</v>
      </c>
      <c r="J72" s="38">
        <v>0</v>
      </c>
      <c r="K72" s="27"/>
    </row>
    <row r="73" spans="1:11" ht="23.25" customHeight="1">
      <c r="A73" s="140"/>
      <c r="B73" s="141"/>
      <c r="C73" s="141"/>
      <c r="D73" s="30" t="s">
        <v>70</v>
      </c>
      <c r="E73" s="142"/>
      <c r="F73" s="143"/>
      <c r="G73" s="89">
        <f aca="true" t="shared" si="3" ref="G73:G86">SUM(H73+I73+J73)</f>
        <v>1000</v>
      </c>
      <c r="H73" s="29">
        <v>1000</v>
      </c>
      <c r="I73" s="42">
        <v>0</v>
      </c>
      <c r="J73" s="38">
        <v>0</v>
      </c>
      <c r="K73" s="27"/>
    </row>
    <row r="74" spans="1:11" ht="27.75" customHeight="1">
      <c r="A74" s="137" t="s">
        <v>101</v>
      </c>
      <c r="B74" s="141" t="s">
        <v>67</v>
      </c>
      <c r="C74" s="141" t="s">
        <v>98</v>
      </c>
      <c r="D74" s="30" t="s">
        <v>65</v>
      </c>
      <c r="E74" s="142" t="s">
        <v>91</v>
      </c>
      <c r="F74" s="143" t="s">
        <v>54</v>
      </c>
      <c r="G74" s="89">
        <f t="shared" si="3"/>
        <v>61000</v>
      </c>
      <c r="H74" s="29">
        <v>61000</v>
      </c>
      <c r="I74" s="42">
        <v>0</v>
      </c>
      <c r="J74" s="38">
        <v>0</v>
      </c>
      <c r="K74" s="27"/>
    </row>
    <row r="75" spans="1:11" ht="24.75" customHeight="1">
      <c r="A75" s="140"/>
      <c r="B75" s="141"/>
      <c r="C75" s="141"/>
      <c r="D75" s="30" t="s">
        <v>70</v>
      </c>
      <c r="E75" s="142"/>
      <c r="F75" s="143"/>
      <c r="G75" s="89">
        <f t="shared" si="3"/>
        <v>3489</v>
      </c>
      <c r="H75" s="29">
        <v>3489</v>
      </c>
      <c r="I75" s="42">
        <v>0</v>
      </c>
      <c r="J75" s="38">
        <v>0</v>
      </c>
      <c r="K75" s="27"/>
    </row>
    <row r="76" spans="1:11" ht="50.25" customHeight="1">
      <c r="A76" s="46" t="s">
        <v>116</v>
      </c>
      <c r="B76" s="33" t="s">
        <v>67</v>
      </c>
      <c r="C76" s="33" t="s">
        <v>98</v>
      </c>
      <c r="D76" s="30" t="s">
        <v>70</v>
      </c>
      <c r="E76" s="47" t="s">
        <v>132</v>
      </c>
      <c r="F76" s="30" t="s">
        <v>54</v>
      </c>
      <c r="G76" s="89">
        <f t="shared" si="3"/>
        <v>10000</v>
      </c>
      <c r="H76" s="56">
        <v>10000</v>
      </c>
      <c r="I76" s="70">
        <v>0</v>
      </c>
      <c r="J76" s="38">
        <v>0</v>
      </c>
      <c r="K76" s="80"/>
    </row>
    <row r="77" spans="1:11" ht="51.75" customHeight="1">
      <c r="A77" s="46" t="s">
        <v>159</v>
      </c>
      <c r="B77" s="33" t="s">
        <v>67</v>
      </c>
      <c r="C77" s="33" t="s">
        <v>98</v>
      </c>
      <c r="D77" s="30" t="s">
        <v>65</v>
      </c>
      <c r="E77" s="47" t="s">
        <v>133</v>
      </c>
      <c r="F77" s="30" t="s">
        <v>54</v>
      </c>
      <c r="G77" s="89">
        <f t="shared" si="3"/>
        <v>5000</v>
      </c>
      <c r="H77" s="56">
        <v>5000</v>
      </c>
      <c r="I77" s="70">
        <v>0</v>
      </c>
      <c r="J77" s="38">
        <v>0</v>
      </c>
      <c r="K77" s="80"/>
    </row>
    <row r="78" spans="1:11" ht="50.25" customHeight="1">
      <c r="A78" s="46" t="s">
        <v>160</v>
      </c>
      <c r="B78" s="33" t="s">
        <v>67</v>
      </c>
      <c r="C78" s="33" t="s">
        <v>98</v>
      </c>
      <c r="D78" s="30" t="s">
        <v>65</v>
      </c>
      <c r="E78" s="62" t="s">
        <v>115</v>
      </c>
      <c r="F78" s="30" t="s">
        <v>140</v>
      </c>
      <c r="G78" s="89">
        <f t="shared" si="3"/>
        <v>70480</v>
      </c>
      <c r="H78" s="29">
        <v>70480</v>
      </c>
      <c r="I78" s="42">
        <v>0</v>
      </c>
      <c r="J78" s="38">
        <v>0</v>
      </c>
      <c r="K78" s="27"/>
    </row>
    <row r="79" spans="1:12" ht="36.75" customHeight="1">
      <c r="A79" s="26" t="s">
        <v>53</v>
      </c>
      <c r="B79" s="163" t="s">
        <v>78</v>
      </c>
      <c r="C79" s="163"/>
      <c r="D79" s="163"/>
      <c r="E79" s="163"/>
      <c r="F79" s="163"/>
      <c r="G79" s="89">
        <f t="shared" si="3"/>
        <v>307500</v>
      </c>
      <c r="H79" s="61">
        <f>SUM(H80:H86)</f>
        <v>307500</v>
      </c>
      <c r="I79" s="61">
        <f>SUM(I80:I86)</f>
        <v>0</v>
      </c>
      <c r="J79" s="61">
        <f>SUM(J80:J86)</f>
        <v>0</v>
      </c>
      <c r="K79" s="27"/>
      <c r="L79" s="45">
        <f>SUM(G80:G86)</f>
        <v>307500</v>
      </c>
    </row>
    <row r="80" spans="1:11" ht="31.5" customHeight="1">
      <c r="A80" s="156" t="s">
        <v>32</v>
      </c>
      <c r="B80" s="34" t="s">
        <v>67</v>
      </c>
      <c r="C80" s="34" t="s">
        <v>98</v>
      </c>
      <c r="D80" s="35">
        <v>4210</v>
      </c>
      <c r="E80" s="159" t="s">
        <v>109</v>
      </c>
      <c r="F80" s="128" t="s">
        <v>54</v>
      </c>
      <c r="G80" s="89">
        <f t="shared" si="3"/>
        <v>1500</v>
      </c>
      <c r="H80" s="56">
        <v>1500</v>
      </c>
      <c r="I80" s="40">
        <v>0</v>
      </c>
      <c r="J80" s="41">
        <v>0</v>
      </c>
      <c r="K80" s="27"/>
    </row>
    <row r="81" spans="1:11" ht="28.5" customHeight="1">
      <c r="A81" s="157"/>
      <c r="B81" s="34" t="s">
        <v>67</v>
      </c>
      <c r="C81" s="34" t="s">
        <v>98</v>
      </c>
      <c r="D81" s="35">
        <v>4390</v>
      </c>
      <c r="E81" s="160"/>
      <c r="F81" s="162"/>
      <c r="G81" s="55">
        <f t="shared" si="3"/>
        <v>2000</v>
      </c>
      <c r="H81" s="56">
        <v>2000</v>
      </c>
      <c r="I81" s="40">
        <v>0</v>
      </c>
      <c r="J81" s="41">
        <v>0</v>
      </c>
      <c r="K81" s="27"/>
    </row>
    <row r="82" spans="1:11" ht="28.5" customHeight="1">
      <c r="A82" s="157"/>
      <c r="B82" s="34" t="s">
        <v>67</v>
      </c>
      <c r="C82" s="34" t="s">
        <v>98</v>
      </c>
      <c r="D82" s="165">
        <v>4110</v>
      </c>
      <c r="E82" s="160"/>
      <c r="F82" s="162"/>
      <c r="G82" s="166">
        <f t="shared" si="3"/>
        <v>288</v>
      </c>
      <c r="H82" s="167">
        <v>288</v>
      </c>
      <c r="I82" s="40">
        <v>0</v>
      </c>
      <c r="J82" s="41">
        <v>0</v>
      </c>
      <c r="K82" s="27"/>
    </row>
    <row r="83" spans="1:11" ht="28.5" customHeight="1">
      <c r="A83" s="157"/>
      <c r="B83" s="34" t="s">
        <v>67</v>
      </c>
      <c r="C83" s="34" t="s">
        <v>98</v>
      </c>
      <c r="D83" s="165">
        <v>4120</v>
      </c>
      <c r="E83" s="160"/>
      <c r="F83" s="162"/>
      <c r="G83" s="166">
        <f t="shared" si="3"/>
        <v>42</v>
      </c>
      <c r="H83" s="167">
        <v>42</v>
      </c>
      <c r="I83" s="40">
        <v>0</v>
      </c>
      <c r="J83" s="41">
        <v>0</v>
      </c>
      <c r="K83" s="27"/>
    </row>
    <row r="84" spans="1:11" ht="28.5" customHeight="1">
      <c r="A84" s="157"/>
      <c r="B84" s="34" t="s">
        <v>67</v>
      </c>
      <c r="C84" s="34" t="s">
        <v>98</v>
      </c>
      <c r="D84" s="165">
        <v>4170</v>
      </c>
      <c r="E84" s="160"/>
      <c r="F84" s="162"/>
      <c r="G84" s="166">
        <f t="shared" si="3"/>
        <v>1670</v>
      </c>
      <c r="H84" s="167">
        <v>1670</v>
      </c>
      <c r="I84" s="40">
        <v>0</v>
      </c>
      <c r="J84" s="41">
        <v>0</v>
      </c>
      <c r="K84" s="27"/>
    </row>
    <row r="85" spans="1:11" ht="28.5" customHeight="1">
      <c r="A85" s="158"/>
      <c r="B85" s="34" t="s">
        <v>67</v>
      </c>
      <c r="C85" s="34" t="s">
        <v>98</v>
      </c>
      <c r="D85" s="165">
        <v>4090</v>
      </c>
      <c r="E85" s="161"/>
      <c r="F85" s="129"/>
      <c r="G85" s="166">
        <f t="shared" si="3"/>
        <v>2000</v>
      </c>
      <c r="H85" s="167">
        <v>2000</v>
      </c>
      <c r="I85" s="40">
        <v>0</v>
      </c>
      <c r="J85" s="41">
        <v>0</v>
      </c>
      <c r="K85" s="27"/>
    </row>
    <row r="86" spans="1:11" ht="52.5" customHeight="1">
      <c r="A86" s="46" t="s">
        <v>105</v>
      </c>
      <c r="B86" s="34" t="s">
        <v>111</v>
      </c>
      <c r="C86" s="34" t="s">
        <v>112</v>
      </c>
      <c r="D86" s="35">
        <v>4270</v>
      </c>
      <c r="E86" s="83" t="s">
        <v>141</v>
      </c>
      <c r="F86" s="30" t="s">
        <v>113</v>
      </c>
      <c r="G86" s="55">
        <f t="shared" si="3"/>
        <v>300000</v>
      </c>
      <c r="H86" s="56">
        <v>300000</v>
      </c>
      <c r="I86" s="40">
        <v>0</v>
      </c>
      <c r="J86" s="41">
        <v>0</v>
      </c>
      <c r="K86" s="27"/>
    </row>
    <row r="88" ht="12.75">
      <c r="G88" s="45"/>
    </row>
    <row r="89" ht="12.75">
      <c r="G89" s="45"/>
    </row>
  </sheetData>
  <sheetProtection/>
  <mergeCells count="69">
    <mergeCell ref="A80:A85"/>
    <mergeCell ref="E80:E85"/>
    <mergeCell ref="F80:F85"/>
    <mergeCell ref="B37:E37"/>
    <mergeCell ref="F51:F52"/>
    <mergeCell ref="G51:G52"/>
    <mergeCell ref="B79:F79"/>
    <mergeCell ref="F41:F42"/>
    <mergeCell ref="E51:E52"/>
    <mergeCell ref="B51:B52"/>
    <mergeCell ref="A2:K2"/>
    <mergeCell ref="F71:F73"/>
    <mergeCell ref="A74:A75"/>
    <mergeCell ref="B74:B75"/>
    <mergeCell ref="C74:C75"/>
    <mergeCell ref="E74:E75"/>
    <mergeCell ref="A51:A52"/>
    <mergeCell ref="F6:F7"/>
    <mergeCell ref="G6:G7"/>
    <mergeCell ref="H6:J6"/>
    <mergeCell ref="K6:K7"/>
    <mergeCell ref="B21:E21"/>
    <mergeCell ref="B12:E12"/>
    <mergeCell ref="B15:E15"/>
    <mergeCell ref="A69:A70"/>
    <mergeCell ref="E69:E70"/>
    <mergeCell ref="A6:A7"/>
    <mergeCell ref="B6:B7"/>
    <mergeCell ref="C6:C7"/>
    <mergeCell ref="D6:D7"/>
    <mergeCell ref="E6:E7"/>
    <mergeCell ref="B69:B70"/>
    <mergeCell ref="C69:C70"/>
    <mergeCell ref="B23:E23"/>
    <mergeCell ref="B54:E54"/>
    <mergeCell ref="B62:E62"/>
    <mergeCell ref="B41:B42"/>
    <mergeCell ref="C41:C42"/>
    <mergeCell ref="E41:E42"/>
    <mergeCell ref="C51:C52"/>
    <mergeCell ref="A71:A73"/>
    <mergeCell ref="B71:B73"/>
    <mergeCell ref="C71:C73"/>
    <mergeCell ref="E71:E73"/>
    <mergeCell ref="F74:F75"/>
    <mergeCell ref="A48:A49"/>
    <mergeCell ref="B48:B49"/>
    <mergeCell ref="C48:C49"/>
    <mergeCell ref="E48:E49"/>
    <mergeCell ref="F48:F49"/>
    <mergeCell ref="G48:G49"/>
    <mergeCell ref="G41:G42"/>
    <mergeCell ref="A41:A42"/>
    <mergeCell ref="B45:B47"/>
    <mergeCell ref="C45:C47"/>
    <mergeCell ref="E45:E47"/>
    <mergeCell ref="F45:F47"/>
    <mergeCell ref="A45:A47"/>
    <mergeCell ref="G45:G47"/>
    <mergeCell ref="A16:A17"/>
    <mergeCell ref="B16:B17"/>
    <mergeCell ref="C16:C17"/>
    <mergeCell ref="E16:E17"/>
    <mergeCell ref="F16:F17"/>
    <mergeCell ref="A66:A67"/>
    <mergeCell ref="B66:B67"/>
    <mergeCell ref="C66:C67"/>
    <mergeCell ref="E66:E67"/>
    <mergeCell ref="F66:F67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2" max="10" man="1"/>
    <brk id="39" max="10" man="1"/>
    <brk id="5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2016-12-21T12:21:09Z</cp:lastPrinted>
  <dcterms:created xsi:type="dcterms:W3CDTF">1997-02-26T13:46:56Z</dcterms:created>
  <dcterms:modified xsi:type="dcterms:W3CDTF">2016-12-30T10:29:53Z</dcterms:modified>
  <cp:category/>
  <cp:version/>
  <cp:contentType/>
  <cp:contentStatus/>
</cp:coreProperties>
</file>