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roczne'!$A$1:$O$120</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<sst xmlns="http://schemas.openxmlformats.org/spreadsheetml/2006/main" count="1020" uniqueCount="664">
  <si>
    <t>Dział</t>
  </si>
  <si>
    <t>Rozdział</t>
  </si>
  <si>
    <t>Paragraf</t>
  </si>
  <si>
    <t>Podpis: ...................................</t>
  </si>
  <si>
    <t>Data: ................................</t>
  </si>
  <si>
    <t>Lp.</t>
  </si>
  <si>
    <t>dotacje</t>
  </si>
  <si>
    <t>X</t>
  </si>
  <si>
    <t>z tego:</t>
  </si>
  <si>
    <t>w tym:</t>
  </si>
  <si>
    <t>w zł</t>
  </si>
  <si>
    <t>Roz-dział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</si>
  <si>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</si>
  <si>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</si>
  <si>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</si>
  <si>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</si>
  <si>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</si>
  <si>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</si>
  <si>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</si>
  <si>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</si>
  <si>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</si>
  <si>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</si>
  <si>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</si>
  <si>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</si>
  <si>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</si>
  <si>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</si>
  <si>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</si>
  <si>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</si>
  <si>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</si>
  <si>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</si>
  <si>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</si>
  <si>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</si>
  <si>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</si>
  <si>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</si>
  <si>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</si>
  <si>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</si>
  <si>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</si>
  <si>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</si>
  <si>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</si>
  <si>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</si>
  <si>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</si>
  <si>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</si>
  <si>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</si>
  <si>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</si>
  <si>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</si>
  <si>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</si>
  <si>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</si>
  <si>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</si>
  <si>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</si>
  <si>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</si>
  <si>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</si>
  <si>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</si>
  <si>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</si>
  <si>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</si>
  <si>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</si>
  <si>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</si>
  <si>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</si>
  <si>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</si>
  <si>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</si>
  <si>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</si>
  <si>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</si>
  <si>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</si>
  <si>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</si>
  <si>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</si>
  <si>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</si>
  <si>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</si>
  <si>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</si>
  <si>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</si>
  <si>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</si>
  <si>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</si>
  <si>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</si>
  <si>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</si>
  <si>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</si>
  <si>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</si>
  <si>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</si>
  <si>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</si>
  <si>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</si>
  <si>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</si>
  <si>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</si>
  <si>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</si>
  <si>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</si>
  <si>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</si>
  <si>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</si>
  <si>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</si>
  <si>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</si>
  <si>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</si>
  <si>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</si>
  <si>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</si>
  <si>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</si>
  <si>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</si>
  <si>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</si>
  <si>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</si>
  <si>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</si>
  <si>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</si>
  <si>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</si>
  <si>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</si>
  <si>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</si>
  <si>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</si>
  <si>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</si>
  <si>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</si>
  <si>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</si>
  <si>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</si>
  <si>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</si>
  <si>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</si>
  <si>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</si>
  <si>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</si>
  <si>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</si>
  <si>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</si>
  <si>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</si>
  <si>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</si>
  <si>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</si>
  <si>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</si>
  <si>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</si>
  <si>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</si>
  <si>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</si>
  <si>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</si>
  <si>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</si>
  <si>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</si>
  <si>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</si>
  <si>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</si>
  <si>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</si>
  <si>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</si>
  <si>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</si>
  <si>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</si>
  <si>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</si>
  <si>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</si>
  <si>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</si>
  <si>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</si>
  <si>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</si>
  <si>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</si>
  <si>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</si>
  <si>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</si>
  <si>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</si>
  <si>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</si>
  <si>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</si>
  <si>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</si>
  <si>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</si>
  <si>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</si>
  <si>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</si>
  <si>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</si>
  <si>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</si>
  <si>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</si>
  <si>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</si>
  <si>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</si>
  <si>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</si>
  <si>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</si>
  <si>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</si>
  <si>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</si>
  <si>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</si>
  <si>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</si>
  <si>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</si>
  <si>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</si>
  <si>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</si>
  <si>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</si>
  <si>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</si>
  <si>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</si>
  <si>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</si>
  <si>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</si>
  <si>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</si>
  <si>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</si>
  <si>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</si>
  <si>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</si>
  <si>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</si>
  <si>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</si>
  <si>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</si>
  <si>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</si>
  <si>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</si>
  <si>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</si>
  <si>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</si>
  <si>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</si>
  <si>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</si>
  <si>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</si>
  <si>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</si>
  <si>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</si>
  <si>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</si>
  <si>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</si>
  <si>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</si>
  <si>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</si>
  <si>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</si>
  <si>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</si>
  <si>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</si>
  <si>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</si>
  <si>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</si>
  <si>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</si>
  <si>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</si>
  <si>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</si>
  <si>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</si>
  <si>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</si>
  <si>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</si>
  <si>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</si>
  <si>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</si>
  <si>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</si>
  <si>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</si>
  <si>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</si>
  <si>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</si>
  <si>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</si>
  <si>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</si>
  <si>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</si>
  <si>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</si>
  <si>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</si>
  <si>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</si>
  <si>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</si>
  <si>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</si>
  <si>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</si>
  <si>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</si>
  <si>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</si>
  <si>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</si>
  <si>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</si>
  <si>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</si>
  <si>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</si>
  <si>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</si>
  <si>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</si>
  <si>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</si>
  <si>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</si>
  <si>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</si>
  <si>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</si>
  <si>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</si>
  <si>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</si>
  <si>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</si>
  <si>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</si>
  <si>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</si>
  <si>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</si>
  <si>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</si>
  <si>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</si>
  <si>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</si>
  <si>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</si>
  <si>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</si>
  <si>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</si>
  <si>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</si>
  <si>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</si>
  <si>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</si>
  <si>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</si>
  <si>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</si>
  <si>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</si>
  <si>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</si>
  <si>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</si>
  <si>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</si>
  <si>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</si>
  <si>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</si>
  <si>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</si>
  <si>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</si>
  <si>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</si>
  <si>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</si>
  <si>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</si>
  <si>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</si>
  <si>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</si>
  <si>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</si>
  <si>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</si>
  <si>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</si>
  <si>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</si>
  <si>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</si>
  <si>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</si>
  <si>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</si>
  <si>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</si>
  <si>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</si>
  <si>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</si>
  <si>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</si>
  <si>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</si>
  <si>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</si>
  <si>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</si>
  <si>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</si>
  <si>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</si>
  <si>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</si>
  <si>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</si>
  <si>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</si>
  <si>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</si>
  <si>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</si>
  <si>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</si>
  <si>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</si>
  <si>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</si>
  <si>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</si>
  <si>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</si>
  <si>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</si>
  <si>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</si>
  <si>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</si>
  <si>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</si>
  <si>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</si>
  <si>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</si>
  <si>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</si>
  <si>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</si>
  <si>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</si>
  <si>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</si>
  <si>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</si>
  <si>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</si>
  <si>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</si>
  <si>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</si>
  <si>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</si>
  <si>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</si>
  <si>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</si>
  <si>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</si>
  <si>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</si>
  <si>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</si>
  <si>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</si>
  <si>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</si>
  <si>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</si>
  <si>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</si>
  <si>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</si>
  <si>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</si>
  <si>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</si>
  <si>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</si>
  <si>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</si>
  <si>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</si>
  <si>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</si>
  <si>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</si>
  <si>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</si>
  <si>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</si>
  <si>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</si>
  <si>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</si>
  <si>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</si>
  <si>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</si>
  <si>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</si>
  <si>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</si>
  <si>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</si>
  <si>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</si>
  <si>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</si>
  <si>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</si>
  <si>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</si>
  <si>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</si>
  <si>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</si>
  <si>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</si>
  <si>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</si>
  <si>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</si>
  <si>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</si>
  <si>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</si>
  <si>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</si>
  <si>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</si>
  <si>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</si>
  <si>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</si>
  <si>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</si>
  <si>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</si>
  <si>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</si>
  <si>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</si>
  <si>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</si>
  <si>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</si>
  <si>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</si>
  <si>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</si>
  <si>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</si>
  <si>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</si>
  <si>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</si>
  <si>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</si>
  <si>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</si>
  <si>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</si>
  <si>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</si>
  <si>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</si>
  <si>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</si>
  <si>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</si>
  <si>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</si>
  <si>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</si>
  <si>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</si>
  <si>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</si>
  <si>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</si>
  <si>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</si>
  <si>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</si>
  <si>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</si>
  <si>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</si>
  <si>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</si>
  <si>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</si>
  <si>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</si>
  <si>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</si>
  <si>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</si>
  <si>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</si>
  <si>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</si>
  <si>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</si>
  <si>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</si>
  <si>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</si>
  <si>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</si>
  <si>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</si>
  <si>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</si>
  <si>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</si>
  <si>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</si>
  <si>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</si>
  <si>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</si>
  <si>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</si>
  <si>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</si>
  <si>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</si>
  <si>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</si>
  <si>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</si>
  <si>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</si>
  <si>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</si>
  <si>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</si>
  <si>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</si>
  <si>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</si>
  <si>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</si>
  <si>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</si>
  <si>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</si>
  <si>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</si>
  <si>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</si>
  <si>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</si>
  <si>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</si>
  <si>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</si>
  <si>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</si>
  <si>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</si>
  <si>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</si>
  <si>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</si>
  <si>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</si>
  <si>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</si>
  <si>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</si>
  <si>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</si>
  <si>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</si>
  <si>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</si>
  <si>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</si>
  <si>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</si>
  <si>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</si>
  <si>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</si>
  <si>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</si>
  <si>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</si>
  <si>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</si>
  <si>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</si>
  <si>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</si>
  <si>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</si>
  <si>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</si>
  <si>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</si>
  <si>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</si>
  <si>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</si>
  <si>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</si>
  <si>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</si>
  <si>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</si>
  <si>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</si>
  <si>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</si>
  <si>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</si>
  <si>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</si>
  <si>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</si>
  <si>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</si>
  <si>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</si>
  <si>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</si>
  <si>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</si>
  <si>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</si>
  <si>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</si>
  <si>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</si>
  <si>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</si>
  <si>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</si>
  <si>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</si>
  <si>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</si>
  <si>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</si>
  <si>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</si>
  <si>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</si>
  <si>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</si>
  <si>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</si>
  <si>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</si>
  <si>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</si>
  <si>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</si>
  <si>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</si>
  <si>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</si>
  <si>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</si>
  <si>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</si>
  <si>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</si>
  <si>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</si>
  <si>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</si>
  <si>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</si>
  <si>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</si>
  <si>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</si>
  <si>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</si>
  <si>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</si>
  <si>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</si>
  <si>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</si>
  <si>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</si>
  <si>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</si>
  <si>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</si>
  <si>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</si>
  <si>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</si>
  <si>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</si>
  <si>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</si>
  <si>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</si>
  <si>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</si>
  <si>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</si>
  <si>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</si>
  <si>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</si>
  <si>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</si>
  <si>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</si>
  <si>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</si>
  <si>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</si>
  <si>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</si>
  <si>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</si>
  <si>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</si>
  <si>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</si>
  <si>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</si>
  <si>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Budowa węzła przesiadkowego przy ul. Wyszyńskiego w Policach</t>
  </si>
  <si>
    <t>Rozbudowa terenów rekreacyjnych nad Łarpią - dokumentacja projektowa</t>
  </si>
  <si>
    <t>Wydział TI</t>
  </si>
  <si>
    <t>Wydział OR</t>
  </si>
  <si>
    <t>Wydział OŚ</t>
  </si>
  <si>
    <t>SP w Tanowie</t>
  </si>
  <si>
    <r>
      <t>PLAN</t>
    </r>
    <r>
      <rPr>
        <b/>
        <sz val="12"/>
        <rFont val="Arial CE"/>
        <family val="2"/>
      </rPr>
      <t xml:space="preserve">   WYDATKÓW   MAJĄTKOWYCH   NA   ROK   2015</t>
    </r>
  </si>
  <si>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</si>
  <si>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</si>
  <si>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</si>
  <si>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</si>
  <si>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</si>
  <si>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</si>
  <si>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</si>
  <si>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</si>
  <si>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</si>
  <si>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</si>
  <si>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</si>
  <si>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</si>
  <si>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</si>
  <si>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</si>
  <si>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</si>
  <si>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</si>
  <si>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</si>
  <si>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</si>
  <si>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</si>
  <si>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</si>
  <si>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</si>
  <si>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</si>
  <si>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</si>
  <si>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</si>
  <si>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</si>
  <si>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</si>
  <si>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</si>
  <si>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</si>
  <si>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</si>
  <si>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</si>
  <si>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</si>
  <si>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</si>
  <si>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</si>
  <si>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</si>
  <si>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</si>
  <si>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</si>
  <si>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</si>
  <si>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</si>
  <si>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</si>
  <si>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</si>
  <si>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</si>
  <si>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</si>
  <si>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</si>
  <si>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</si>
  <si>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</si>
  <si>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</si>
  <si>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</si>
  <si>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</si>
  <si>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</si>
  <si>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</si>
  <si>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</si>
  <si>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</si>
  <si>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</si>
  <si>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</si>
  <si>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</si>
  <si>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</si>
  <si>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</si>
  <si>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</si>
  <si>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</si>
  <si>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</si>
  <si>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</si>
  <si>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</si>
  <si>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</si>
  <si>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</si>
  <si>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6050 - 120 000</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</si>
  <si>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</si>
  <si>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</si>
  <si>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</si>
  <si>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</si>
  <si>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</si>
  <si>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</si>
  <si>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</si>
  <si>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</si>
  <si>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</si>
  <si>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</si>
  <si>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</si>
  <si>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</si>
  <si>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</si>
  <si>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</si>
  <si>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</si>
  <si>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Zagospodarowanie terenu Szkoły Podstawowej w Tanowie Filia w Pilchowie - etap II</t>
  </si>
  <si>
    <t>6050 - 450 000</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</si>
  <si>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</si>
  <si>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</si>
  <si>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</si>
  <si>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</si>
  <si>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</si>
  <si>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</si>
  <si>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</si>
  <si>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</si>
  <si>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</si>
  <si>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</si>
  <si>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</si>
  <si>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</si>
  <si>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</si>
  <si>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6050 - 8 000</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</si>
  <si>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</si>
  <si>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</si>
  <si>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</si>
  <si>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</si>
  <si>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</si>
  <si>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</si>
  <si>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</si>
  <si>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</si>
  <si>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</si>
  <si>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</si>
  <si>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</si>
  <si>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</si>
  <si>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</si>
  <si>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</si>
  <si>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</si>
  <si>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</si>
  <si>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</si>
  <si>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</si>
  <si>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</si>
  <si>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</si>
  <si>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</si>
  <si>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</si>
  <si>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</si>
  <si>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</si>
  <si>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</si>
  <si>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</si>
  <si>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</si>
  <si>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</si>
  <si>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</si>
  <si>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</si>
  <si>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</si>
  <si>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</si>
  <si>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</si>
  <si>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</si>
  <si>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</si>
  <si>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</si>
  <si>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</si>
  <si>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</si>
  <si>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</si>
  <si>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</si>
  <si>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</si>
  <si>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</si>
  <si>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</si>
  <si>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</si>
  <si>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</si>
  <si>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</si>
  <si>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</si>
  <si>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6050  - 285 829                                                                           6057 - 928 263                                                                                 6059 - 309 421</t>
  </si>
  <si>
    <t>6050 - 153 000</t>
  </si>
  <si>
    <t>6230 - 593 456</t>
  </si>
  <si>
    <t>6210 - 84 714</t>
  </si>
  <si>
    <t xml:space="preserve">                              Załącznik  do  Zarządzenia
                               Nr  154/2015  Burmistrza Polic
                               z dnia  25.06.2015 r.</t>
  </si>
  <si>
    <t>6050 - 3 565 873</t>
  </si>
  <si>
    <t>6800 - 137 000</t>
  </si>
  <si>
    <t>23B</t>
  </si>
  <si>
    <t>23C</t>
  </si>
  <si>
    <t>23D</t>
  </si>
  <si>
    <t>23E</t>
  </si>
  <si>
    <t>23F</t>
  </si>
  <si>
    <t>23G</t>
  </si>
  <si>
    <t>Częściowa wymiana instalacji cieplnej i centralnego ogrzewania, montaż mieszaczy termostatycznych oraz regulatorów temperatury w Przedszkolu Publicznym nr 9 w Policach</t>
  </si>
  <si>
    <t>PP9</t>
  </si>
  <si>
    <t>PP10</t>
  </si>
  <si>
    <t>PP8</t>
  </si>
  <si>
    <t>Zakup zestawu kociołków parowych do gotowania posiłków dla potrzeb Przedszkola Publicznego nr 8 w Policach</t>
  </si>
  <si>
    <t>Zakup miksera spiralnego dla potrzeb Przedszkola Publicznego nr 9 w Policach</t>
  </si>
  <si>
    <t>Zakup dwóch zmywarek dla Przedszkola Publicznego nr 10 w Policach</t>
  </si>
  <si>
    <t>Zakup i montaż pieca do centralnego ogrzewania (ogrzewanie gazowe) dla potrzeb Przedszkola Publicznego  w Tanowie</t>
  </si>
  <si>
    <t>PP Tanowo</t>
  </si>
  <si>
    <t>PP Trzebież</t>
  </si>
  <si>
    <t>6060 - 15 000</t>
  </si>
  <si>
    <t>6060 - 6 000</t>
  </si>
  <si>
    <t>6060 - 20 000</t>
  </si>
  <si>
    <t>6060 - 5228</t>
  </si>
  <si>
    <t>35E</t>
  </si>
  <si>
    <t>Opracowanie koncepcji architektonicznej przebudowy Miejskiego Stadionu Piłkarskiego na terenie Zespołu Obiektów Sportowych w Policach przy ul. Siedleckiej 2B</t>
  </si>
  <si>
    <t>22E</t>
  </si>
  <si>
    <t>Wymiana instalacji elektrycznej wraz z montażem systemu akustycznego przy sufitach oraz malowanie korytarzy na parterze i w piwnicy Szkoły Podstawowej nr 6 w Policach</t>
  </si>
  <si>
    <t>ZS 2              (SP 6)</t>
  </si>
  <si>
    <t>6050 - 148 059</t>
  </si>
  <si>
    <t>6050 - 31 899</t>
  </si>
  <si>
    <t>5A</t>
  </si>
  <si>
    <t>6300 - 500 000</t>
  </si>
  <si>
    <t>Przebudowa ul. Grunwaldzkiej w Policach - pomoc finansowa dla Województwa Zachodniopomorskiego</t>
  </si>
  <si>
    <t>Zakup zmywarki dla potrzeb Przedszkola Publicznego  w Trzebieży</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</si>
</sst>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2">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right style="thin"/>
      <top style="medium"/>
      <bottom/>
    </border>
    <border>
      <left style="thin"/>
      <right/>
      <top style="medium"/>
      <bottom/>
    </border>
    <border>
      <left style="thin"/>
      <right/>
      <top/>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0" borderId="0" applyNumberFormat="0" applyFill="0" applyBorder="0" applyAlignment="0" applyProtection="0"/>
    <xf numFmtId="0" fontId="92" fillId="0" borderId="3" applyNumberFormat="0" applyFill="0" applyAlignment="0" applyProtection="0"/>
    <xf numFmtId="0" fontId="93" fillId="29"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8"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800">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5" fillId="35" borderId="10" xfId="0" applyFont="1" applyFill="1" applyBorder="1" applyAlignment="1">
      <alignment horizontal="center" vertical="center" wrapText="1"/>
    </xf>
    <xf numFmtId="0" fontId="106"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7"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8" fillId="0" borderId="10" xfId="0" applyFont="1" applyBorder="1" applyAlignment="1">
      <alignment horizontal="center" vertical="center"/>
    </xf>
    <xf numFmtId="0" fontId="8" fillId="0" borderId="40" xfId="0" applyFont="1" applyBorder="1" applyAlignment="1">
      <alignment/>
    </xf>
    <xf numFmtId="0" fontId="108" fillId="35" borderId="10" xfId="0" applyFont="1" applyFill="1" applyBorder="1" applyAlignment="1">
      <alignment/>
    </xf>
    <xf numFmtId="0" fontId="109"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1"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28" xfId="53" applyFont="1" applyBorder="1" applyAlignment="1">
      <alignment vertical="center"/>
      <protection/>
    </xf>
    <xf numFmtId="0" fontId="0" fillId="0" borderId="13" xfId="53" applyFont="1" applyBorder="1" applyAlignment="1">
      <alignment horizontal="center"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0" fillId="0" borderId="28"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Border="1" applyAlignment="1">
      <alignment vertical="center" wrapText="1"/>
      <protection/>
    </xf>
    <xf numFmtId="0" fontId="0" fillId="0" borderId="22"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lignment/>
      <protection/>
    </xf>
    <xf numFmtId="0" fontId="0" fillId="0" borderId="36" xfId="53" applyFont="1" applyBorder="1" applyAlignment="1">
      <alignment horizontal="center" vertical="center" wrapText="1"/>
      <protection/>
    </xf>
    <xf numFmtId="0" fontId="0" fillId="0" borderId="30" xfId="53" applyFont="1" applyBorder="1" applyAlignment="1">
      <alignment horizontal="center" vertical="center"/>
      <protection/>
    </xf>
    <xf numFmtId="0" fontId="0" fillId="0" borderId="21" xfId="53" applyFont="1" applyBorder="1" applyAlignment="1">
      <alignment horizontal="center" vertical="center"/>
      <protection/>
    </xf>
    <xf numFmtId="0" fontId="0" fillId="0" borderId="14" xfId="53" applyFont="1" applyBorder="1" applyAlignment="1">
      <alignment horizontal="center" vertical="center"/>
      <protection/>
    </xf>
    <xf numFmtId="0" fontId="0" fillId="0" borderId="14" xfId="53" applyFont="1" applyBorder="1" applyAlignment="1">
      <alignment vertical="center" wrapText="1"/>
      <protection/>
    </xf>
    <xf numFmtId="0" fontId="0" fillId="0" borderId="26" xfId="53" applyFont="1" applyBorder="1" applyAlignment="1">
      <alignment vertical="center"/>
      <protection/>
    </xf>
    <xf numFmtId="0" fontId="0" fillId="0" borderId="14" xfId="53" applyFont="1" applyBorder="1" applyAlignment="1">
      <alignment vertical="center"/>
      <protection/>
    </xf>
    <xf numFmtId="0" fontId="0" fillId="0" borderId="14" xfId="53"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14" xfId="53" applyFont="1" applyBorder="1">
      <alignment/>
      <protection/>
    </xf>
    <xf numFmtId="0" fontId="0" fillId="0" borderId="38" xfId="53" applyFont="1" applyBorder="1" applyAlignment="1">
      <alignment horizontal="center" vertical="center" wrapText="1"/>
      <protection/>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77" xfId="0" applyFont="1" applyBorder="1" applyAlignment="1">
      <alignment horizontal="center"/>
    </xf>
    <xf numFmtId="0" fontId="22" fillId="0" borderId="77"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12" fillId="36" borderId="77"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40" fillId="35" borderId="12" xfId="0"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08" fillId="0" borderId="10" xfId="0" applyFont="1" applyBorder="1" applyAlignment="1">
      <alignment horizontal="left" vertical="center" wrapText="1"/>
    </xf>
    <xf numFmtId="0" fontId="0" fillId="0" borderId="0" xfId="0" applyAlignment="1">
      <alignment horizontal="left" wrapText="1"/>
    </xf>
    <xf numFmtId="0" fontId="6" fillId="0" borderId="0" xfId="0" applyFont="1" applyAlignment="1">
      <alignment horizontal="center" vertical="top" wrapText="1"/>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0" fillId="0" borderId="0" xfId="0" applyFont="1" applyAlignment="1">
      <alignment horizontal="left" wrapText="1"/>
    </xf>
    <xf numFmtId="0" fontId="0" fillId="0" borderId="0" xfId="0" applyAlignment="1">
      <alignment horizontal="center"/>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0" xfId="0" applyAlignment="1">
      <alignment horizontal="center" wrapText="1"/>
    </xf>
    <xf numFmtId="0" fontId="6" fillId="0" borderId="26" xfId="0" applyFont="1" applyBorder="1" applyAlignment="1">
      <alignment horizontal="center"/>
    </xf>
    <xf numFmtId="0" fontId="6" fillId="0" borderId="64" xfId="0" applyFont="1" applyBorder="1"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0" fillId="0" borderId="25"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6" fillId="0" borderId="0" xfId="0" applyFont="1" applyAlignment="1">
      <alignment horizontal="center"/>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31" fillId="0" borderId="0" xfId="0" applyFont="1" applyAlignment="1">
      <alignment horizontal="left" vertical="center" wrapText="1"/>
    </xf>
    <xf numFmtId="0" fontId="30" fillId="0" borderId="0" xfId="0" applyFont="1" applyAlignment="1">
      <alignment horizontal="left" vertical="center" wrapText="1"/>
    </xf>
    <xf numFmtId="0" fontId="85"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85" fillId="0" borderId="0" xfId="0" applyFont="1" applyAlignment="1">
      <alignment horizontal="left"/>
    </xf>
    <xf numFmtId="0" fontId="83" fillId="0" borderId="0" xfId="0" applyFont="1" applyAlignment="1">
      <alignment horizontal="left" vertical="center" wrapText="1"/>
    </xf>
    <xf numFmtId="0" fontId="82"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599" t="s">
        <v>387</v>
      </c>
      <c r="G1" s="599"/>
    </row>
    <row r="3" spans="1:7" ht="33" customHeight="1">
      <c r="A3" s="608" t="s">
        <v>296</v>
      </c>
      <c r="B3" s="609"/>
      <c r="C3" s="609"/>
      <c r="D3" s="609"/>
      <c r="E3" s="609"/>
      <c r="F3" s="609"/>
      <c r="G3" s="609"/>
    </row>
    <row r="4" spans="1:7" ht="14.25" customHeight="1" thickBot="1">
      <c r="A4" s="14"/>
      <c r="F4" s="15"/>
      <c r="G4" s="16" t="s">
        <v>10</v>
      </c>
    </row>
    <row r="5" spans="1:7" ht="12" customHeight="1">
      <c r="A5" s="610" t="s">
        <v>5</v>
      </c>
      <c r="B5" s="612" t="s">
        <v>25</v>
      </c>
      <c r="C5" s="594" t="s">
        <v>0</v>
      </c>
      <c r="D5" s="596" t="s">
        <v>1</v>
      </c>
      <c r="E5" s="606" t="s">
        <v>27</v>
      </c>
      <c r="F5" s="606" t="s">
        <v>156</v>
      </c>
      <c r="G5" s="600" t="s">
        <v>161</v>
      </c>
    </row>
    <row r="6" spans="1:7" ht="12" customHeight="1">
      <c r="A6" s="611"/>
      <c r="B6" s="613"/>
      <c r="C6" s="595"/>
      <c r="D6" s="597"/>
      <c r="E6" s="607"/>
      <c r="F6" s="607"/>
      <c r="G6" s="601"/>
    </row>
    <row r="7" spans="1:7" ht="94.5" customHeight="1">
      <c r="A7" s="611"/>
      <c r="B7" s="613"/>
      <c r="C7" s="595"/>
      <c r="D7" s="597"/>
      <c r="E7" s="607"/>
      <c r="F7" s="607"/>
      <c r="G7" s="602"/>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603" t="s">
        <v>31</v>
      </c>
      <c r="B22" s="604"/>
      <c r="C22" s="604"/>
      <c r="D22" s="605"/>
      <c r="E22" s="469"/>
      <c r="F22" s="469"/>
      <c r="G22" s="470"/>
      <c r="H22" s="20"/>
    </row>
    <row r="23" ht="12">
      <c r="H23" s="20"/>
    </row>
    <row r="24" spans="1:8" ht="12">
      <c r="A24" s="598" t="s">
        <v>126</v>
      </c>
      <c r="B24" s="598"/>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B5:B7"/>
    <mergeCell ref="C5:C7"/>
    <mergeCell ref="D5:D7"/>
    <mergeCell ref="A24:B24"/>
    <mergeCell ref="F1:G1"/>
    <mergeCell ref="G5:G7"/>
    <mergeCell ref="A22:D22"/>
    <mergeCell ref="E5:E7"/>
    <mergeCell ref="F5:F7"/>
    <mergeCell ref="A3:G3"/>
    <mergeCell ref="A5:A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396</v>
      </c>
    </row>
    <row r="2" spans="1:3" ht="27.75" customHeight="1">
      <c r="A2" s="653" t="s">
        <v>305</v>
      </c>
      <c r="B2" s="653"/>
      <c r="C2" s="653"/>
    </row>
    <row r="4" spans="1:3" ht="25.5">
      <c r="A4" s="28" t="s">
        <v>292</v>
      </c>
      <c r="B4" s="654" t="s">
        <v>32</v>
      </c>
      <c r="C4" s="654"/>
    </row>
    <row r="5" spans="1:3" ht="24" customHeight="1">
      <c r="A5" s="28" t="s">
        <v>293</v>
      </c>
      <c r="B5" s="654" t="s">
        <v>32</v>
      </c>
      <c r="C5" s="654"/>
    </row>
    <row r="6" spans="1:3" ht="24" customHeight="1">
      <c r="A6" s="28" t="s">
        <v>294</v>
      </c>
      <c r="B6" s="654" t="s">
        <v>32</v>
      </c>
      <c r="C6" s="654"/>
    </row>
    <row r="9" spans="1:3" ht="42.75" customHeight="1">
      <c r="A9" s="444" t="s">
        <v>33</v>
      </c>
      <c r="B9" s="444" t="s">
        <v>157</v>
      </c>
      <c r="C9" s="444" t="s">
        <v>34</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51" t="s">
        <v>257</v>
      </c>
      <c r="B22" s="651"/>
      <c r="C22" s="651"/>
    </row>
    <row r="24" spans="1:3" ht="54" customHeight="1">
      <c r="A24" s="590" t="s">
        <v>295</v>
      </c>
      <c r="B24" s="590"/>
      <c r="C24" s="590"/>
    </row>
    <row r="28" spans="1:3" ht="12.75">
      <c r="A28" s="652" t="s">
        <v>36</v>
      </c>
      <c r="B28" s="652"/>
      <c r="C28" s="40" t="s">
        <v>37</v>
      </c>
    </row>
    <row r="29" spans="1:3" ht="12.75">
      <c r="A29" s="652" t="s">
        <v>35</v>
      </c>
      <c r="B29" s="652"/>
      <c r="C29" s="40" t="s">
        <v>38</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397</v>
      </c>
    </row>
    <row r="2" ht="12.75">
      <c r="E2" s="380"/>
    </row>
    <row r="3" spans="1:11" ht="18">
      <c r="A3" s="663" t="s">
        <v>102</v>
      </c>
      <c r="B3" s="663"/>
      <c r="C3" s="663"/>
      <c r="D3" s="663"/>
      <c r="E3" s="663"/>
      <c r="K3" s="293">
        <v>12</v>
      </c>
    </row>
    <row r="4" spans="1:2" ht="12.75">
      <c r="A4" s="317"/>
      <c r="B4" s="317"/>
    </row>
    <row r="5" spans="1:5" ht="15">
      <c r="A5" s="664" t="s">
        <v>103</v>
      </c>
      <c r="B5" s="664"/>
      <c r="C5" s="664"/>
      <c r="D5" s="664"/>
      <c r="E5" s="664"/>
    </row>
    <row r="6" spans="1:5" ht="12.75">
      <c r="A6" s="665" t="s">
        <v>104</v>
      </c>
      <c r="B6" s="665"/>
      <c r="C6" s="665"/>
      <c r="D6" s="665"/>
      <c r="E6" s="665"/>
    </row>
    <row r="7" spans="1:2" ht="12.75">
      <c r="A7" s="381"/>
      <c r="B7" s="381"/>
    </row>
    <row r="8" spans="1:5" ht="15.75">
      <c r="A8" s="657" t="s">
        <v>105</v>
      </c>
      <c r="B8" s="657"/>
      <c r="C8" s="657"/>
      <c r="D8" s="657"/>
      <c r="E8" s="657"/>
    </row>
    <row r="9" spans="1:5" ht="15.75">
      <c r="A9" s="657" t="s">
        <v>306</v>
      </c>
      <c r="B9" s="657"/>
      <c r="C9" s="657"/>
      <c r="D9" s="657"/>
      <c r="E9" s="657"/>
    </row>
    <row r="10" spans="1:2" ht="15.75">
      <c r="A10" s="382"/>
      <c r="B10" s="382"/>
    </row>
    <row r="11" spans="1:5" ht="75" customHeight="1">
      <c r="A11" s="383">
        <v>1</v>
      </c>
      <c r="B11" s="656" t="s">
        <v>50</v>
      </c>
      <c r="C11" s="656"/>
      <c r="D11" s="658"/>
      <c r="E11" s="659"/>
    </row>
    <row r="12" spans="1:5" ht="75" customHeight="1">
      <c r="A12" s="383">
        <v>2</v>
      </c>
      <c r="B12" s="656" t="s">
        <v>106</v>
      </c>
      <c r="C12" s="656"/>
      <c r="D12" s="658"/>
      <c r="E12" s="659"/>
    </row>
    <row r="13" spans="1:5" ht="75" customHeight="1">
      <c r="A13" s="383">
        <v>3</v>
      </c>
      <c r="B13" s="656" t="s">
        <v>107</v>
      </c>
      <c r="C13" s="656"/>
      <c r="D13" s="658"/>
      <c r="E13" s="659"/>
    </row>
    <row r="14" spans="1:5" ht="75" customHeight="1">
      <c r="A14" s="383">
        <v>4</v>
      </c>
      <c r="B14" s="656" t="s">
        <v>114</v>
      </c>
      <c r="C14" s="656"/>
      <c r="D14" s="658"/>
      <c r="E14" s="659"/>
    </row>
    <row r="15" spans="1:5" ht="75" customHeight="1">
      <c r="A15" s="383">
        <v>5</v>
      </c>
      <c r="B15" s="656" t="s">
        <v>108</v>
      </c>
      <c r="C15" s="656"/>
      <c r="D15" s="658"/>
      <c r="E15" s="659"/>
    </row>
    <row r="16" spans="1:5" ht="75" customHeight="1">
      <c r="A16" s="383">
        <v>6</v>
      </c>
      <c r="B16" s="656" t="s">
        <v>109</v>
      </c>
      <c r="C16" s="656"/>
      <c r="D16" s="658"/>
      <c r="E16" s="659"/>
    </row>
    <row r="19" spans="1:5" ht="18" customHeight="1">
      <c r="A19" s="655" t="s">
        <v>110</v>
      </c>
      <c r="B19" s="655"/>
      <c r="C19" s="384"/>
      <c r="D19" s="660" t="s">
        <v>112</v>
      </c>
      <c r="E19" s="657"/>
    </row>
    <row r="20" spans="1:5" ht="69.75" customHeight="1">
      <c r="A20" s="655" t="s">
        <v>115</v>
      </c>
      <c r="B20" s="655"/>
      <c r="C20" s="384"/>
      <c r="D20" s="661" t="s">
        <v>113</v>
      </c>
      <c r="E20" s="662"/>
    </row>
    <row r="21" spans="1:4" ht="69.75" customHeight="1">
      <c r="A21" s="655" t="s">
        <v>111</v>
      </c>
      <c r="B21" s="655"/>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16"/>
  <sheetViews>
    <sheetView showGridLines="0" tabSelected="1" view="pageBreakPreview" zoomScaleSheetLayoutView="100" zoomScalePageLayoutView="0" workbookViewId="0" topLeftCell="A106">
      <selection activeCell="J1" sqref="J1"/>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77"/>
      <c r="K1" s="534"/>
      <c r="L1" s="534"/>
      <c r="M1" s="534"/>
      <c r="N1" s="686" t="s">
        <v>630</v>
      </c>
      <c r="O1" s="686"/>
    </row>
    <row r="2" spans="1:29" s="97" customFormat="1" ht="40.5" customHeight="1" thickBot="1">
      <c r="A2" s="668" t="s">
        <v>482</v>
      </c>
      <c r="B2" s="668"/>
      <c r="C2" s="668"/>
      <c r="D2" s="668"/>
      <c r="E2" s="668"/>
      <c r="F2" s="668"/>
      <c r="G2" s="668"/>
      <c r="H2" s="668"/>
      <c r="I2" s="668"/>
      <c r="J2" s="668"/>
      <c r="K2" s="668"/>
      <c r="L2" s="668"/>
      <c r="M2" s="668"/>
      <c r="N2" s="668"/>
      <c r="O2" s="669"/>
      <c r="P2" s="75"/>
      <c r="Q2" s="75"/>
      <c r="R2" s="75"/>
      <c r="S2" s="75"/>
      <c r="T2" s="75"/>
      <c r="U2" s="75"/>
      <c r="V2" s="75"/>
      <c r="W2" s="75"/>
      <c r="X2" s="75"/>
      <c r="Y2" s="75"/>
      <c r="Z2" s="75"/>
      <c r="AA2" s="75"/>
      <c r="AB2" s="75"/>
      <c r="AC2" s="75"/>
    </row>
    <row r="3" spans="1:17" ht="14.25">
      <c r="A3" s="670" t="s">
        <v>5</v>
      </c>
      <c r="B3" s="673" t="s">
        <v>11</v>
      </c>
      <c r="C3" s="676" t="s">
        <v>484</v>
      </c>
      <c r="D3" s="676" t="s">
        <v>121</v>
      </c>
      <c r="E3" s="695" t="s">
        <v>12</v>
      </c>
      <c r="F3" s="696"/>
      <c r="G3" s="701" t="s">
        <v>13</v>
      </c>
      <c r="H3" s="704" t="s">
        <v>490</v>
      </c>
      <c r="I3" s="687" t="s">
        <v>129</v>
      </c>
      <c r="J3" s="688"/>
      <c r="K3" s="688"/>
      <c r="L3" s="688"/>
      <c r="M3" s="688"/>
      <c r="N3" s="689"/>
      <c r="O3" s="690" t="s">
        <v>143</v>
      </c>
      <c r="P3" s="91"/>
      <c r="Q3" s="91"/>
    </row>
    <row r="4" spans="1:17" ht="14.25">
      <c r="A4" s="671"/>
      <c r="B4" s="674"/>
      <c r="C4" s="677"/>
      <c r="D4" s="677"/>
      <c r="E4" s="697"/>
      <c r="F4" s="698"/>
      <c r="G4" s="702"/>
      <c r="H4" s="705"/>
      <c r="I4" s="693" t="s">
        <v>485</v>
      </c>
      <c r="J4" s="519" t="s">
        <v>9</v>
      </c>
      <c r="K4" s="693" t="s">
        <v>158</v>
      </c>
      <c r="L4" s="693" t="s">
        <v>22</v>
      </c>
      <c r="M4" s="520" t="s">
        <v>9</v>
      </c>
      <c r="N4" s="693" t="s">
        <v>119</v>
      </c>
      <c r="O4" s="691"/>
      <c r="P4" s="91"/>
      <c r="Q4" s="91"/>
    </row>
    <row r="5" spans="1:17" ht="59.25" customHeight="1">
      <c r="A5" s="672"/>
      <c r="B5" s="675"/>
      <c r="C5" s="674"/>
      <c r="D5" s="593"/>
      <c r="E5" s="699"/>
      <c r="F5" s="700"/>
      <c r="G5" s="703"/>
      <c r="H5" s="702"/>
      <c r="I5" s="694"/>
      <c r="J5" s="517" t="s">
        <v>486</v>
      </c>
      <c r="K5" s="694"/>
      <c r="L5" s="694"/>
      <c r="M5" s="518" t="s">
        <v>486</v>
      </c>
      <c r="N5" s="694"/>
      <c r="O5" s="692"/>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706" t="s">
        <v>440</v>
      </c>
      <c r="B7" s="707"/>
      <c r="C7" s="707"/>
      <c r="D7" s="707"/>
      <c r="E7" s="707"/>
      <c r="F7" s="707"/>
      <c r="G7" s="708"/>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8" t="s">
        <v>429</v>
      </c>
      <c r="E8" s="481">
        <v>2012</v>
      </c>
      <c r="F8" s="482">
        <v>2015</v>
      </c>
      <c r="G8" s="515" t="s">
        <v>478</v>
      </c>
      <c r="H8" s="476">
        <f aca="true" t="shared" si="1" ref="H8:H13">I8+K8+N8</f>
        <v>70000</v>
      </c>
      <c r="I8" s="483"/>
      <c r="J8" s="483"/>
      <c r="K8" s="483">
        <v>70000</v>
      </c>
      <c r="L8" s="483"/>
      <c r="M8" s="483"/>
      <c r="N8" s="483"/>
      <c r="O8" s="527" t="s">
        <v>466</v>
      </c>
      <c r="P8" s="91"/>
      <c r="Q8" s="91"/>
    </row>
    <row r="9" spans="1:17" s="98" customFormat="1" ht="30" customHeight="1">
      <c r="A9" s="479" t="s">
        <v>541</v>
      </c>
      <c r="B9" s="480">
        <v>40002</v>
      </c>
      <c r="C9" s="480">
        <v>45</v>
      </c>
      <c r="D9" s="528" t="s">
        <v>544</v>
      </c>
      <c r="E9" s="481">
        <v>2015</v>
      </c>
      <c r="F9" s="482">
        <v>2015</v>
      </c>
      <c r="G9" s="515" t="s">
        <v>478</v>
      </c>
      <c r="H9" s="476">
        <f t="shared" si="1"/>
        <v>100000</v>
      </c>
      <c r="I9" s="483"/>
      <c r="J9" s="483"/>
      <c r="K9" s="483">
        <v>100000</v>
      </c>
      <c r="L9" s="483"/>
      <c r="M9" s="483"/>
      <c r="N9" s="483"/>
      <c r="O9" s="527" t="s">
        <v>543</v>
      </c>
      <c r="P9" s="91"/>
      <c r="Q9" s="91"/>
    </row>
    <row r="10" spans="1:17" s="98" customFormat="1" ht="30" customHeight="1">
      <c r="A10" s="479" t="s">
        <v>542</v>
      </c>
      <c r="B10" s="480">
        <v>40002</v>
      </c>
      <c r="C10" s="480">
        <v>45</v>
      </c>
      <c r="D10" s="528" t="s">
        <v>545</v>
      </c>
      <c r="E10" s="481">
        <v>2015</v>
      </c>
      <c r="F10" s="482">
        <v>2015</v>
      </c>
      <c r="G10" s="515" t="s">
        <v>478</v>
      </c>
      <c r="H10" s="476">
        <f t="shared" si="1"/>
        <v>50000</v>
      </c>
      <c r="I10" s="483"/>
      <c r="J10" s="483"/>
      <c r="K10" s="483">
        <v>50000</v>
      </c>
      <c r="L10" s="483"/>
      <c r="M10" s="483"/>
      <c r="N10" s="483"/>
      <c r="O10" s="527" t="s">
        <v>426</v>
      </c>
      <c r="P10" s="91"/>
      <c r="Q10" s="91"/>
    </row>
    <row r="11" spans="1:17" s="98" customFormat="1" ht="40.5" customHeight="1">
      <c r="A11" s="479" t="s">
        <v>592</v>
      </c>
      <c r="B11" s="480">
        <v>40002</v>
      </c>
      <c r="C11" s="480">
        <v>45</v>
      </c>
      <c r="D11" s="528" t="s">
        <v>613</v>
      </c>
      <c r="E11" s="481">
        <v>2015</v>
      </c>
      <c r="F11" s="482">
        <v>2015</v>
      </c>
      <c r="G11" s="515" t="s">
        <v>539</v>
      </c>
      <c r="H11" s="476">
        <f t="shared" si="1"/>
        <v>84812</v>
      </c>
      <c r="I11" s="483">
        <v>84812</v>
      </c>
      <c r="J11" s="483"/>
      <c r="K11" s="483"/>
      <c r="L11" s="483"/>
      <c r="M11" s="483"/>
      <c r="N11" s="483"/>
      <c r="O11" s="527" t="s">
        <v>594</v>
      </c>
      <c r="P11" s="91"/>
      <c r="Q11" s="91"/>
    </row>
    <row r="12" spans="1:17" s="98" customFormat="1" ht="49.5" customHeight="1">
      <c r="A12" s="479" t="s">
        <v>593</v>
      </c>
      <c r="B12" s="480">
        <v>40002</v>
      </c>
      <c r="C12" s="480">
        <v>79</v>
      </c>
      <c r="D12" s="528" t="s">
        <v>614</v>
      </c>
      <c r="E12" s="481">
        <v>2015</v>
      </c>
      <c r="F12" s="482">
        <v>2015</v>
      </c>
      <c r="G12" s="515" t="s">
        <v>539</v>
      </c>
      <c r="H12" s="476">
        <f t="shared" si="1"/>
        <v>17100</v>
      </c>
      <c r="I12" s="483">
        <v>17100</v>
      </c>
      <c r="J12" s="483"/>
      <c r="K12" s="483"/>
      <c r="L12" s="483"/>
      <c r="M12" s="483"/>
      <c r="N12" s="483"/>
      <c r="O12" s="527" t="s">
        <v>595</v>
      </c>
      <c r="P12" s="91"/>
      <c r="Q12" s="91"/>
    </row>
    <row r="13" spans="1:17" s="98" customFormat="1" ht="30.75" customHeight="1">
      <c r="A13" s="479">
        <v>2</v>
      </c>
      <c r="B13" s="480">
        <v>40002</v>
      </c>
      <c r="C13" s="480">
        <v>45</v>
      </c>
      <c r="D13" s="528" t="s">
        <v>430</v>
      </c>
      <c r="E13" s="484">
        <v>2015</v>
      </c>
      <c r="F13" s="482">
        <v>2015</v>
      </c>
      <c r="G13" s="515" t="s">
        <v>478</v>
      </c>
      <c r="H13" s="476">
        <f t="shared" si="1"/>
        <v>220000</v>
      </c>
      <c r="I13" s="483"/>
      <c r="J13" s="483"/>
      <c r="K13" s="483">
        <v>220000</v>
      </c>
      <c r="L13" s="483"/>
      <c r="M13" s="483"/>
      <c r="N13" s="483"/>
      <c r="O13" s="527" t="s">
        <v>423</v>
      </c>
      <c r="P13" s="91"/>
      <c r="Q13" s="91"/>
    </row>
    <row r="14" spans="1:17" s="98" customFormat="1" ht="14.25">
      <c r="A14" s="681" t="s">
        <v>441</v>
      </c>
      <c r="B14" s="709"/>
      <c r="C14" s="709"/>
      <c r="D14" s="709"/>
      <c r="E14" s="709"/>
      <c r="F14" s="709"/>
      <c r="G14" s="710"/>
      <c r="H14" s="477">
        <f aca="true" t="shared" si="2" ref="H14:N14">SUM(H15:H31)</f>
        <v>8330386</v>
      </c>
      <c r="I14" s="512">
        <f>SUM(I15:I31)</f>
        <v>5494550</v>
      </c>
      <c r="J14" s="512">
        <f>SUM(J15:J31)</f>
        <v>0</v>
      </c>
      <c r="K14" s="512">
        <f t="shared" si="2"/>
        <v>691700</v>
      </c>
      <c r="L14" s="512">
        <f t="shared" si="2"/>
        <v>928263</v>
      </c>
      <c r="M14" s="512">
        <f>SUM(M15:M31)</f>
        <v>0</v>
      </c>
      <c r="N14" s="512">
        <f t="shared" si="2"/>
        <v>1215873</v>
      </c>
      <c r="O14" s="478"/>
      <c r="P14" s="91"/>
      <c r="Q14" s="91"/>
    </row>
    <row r="15" spans="1:17" s="98" customFormat="1" ht="30.75" customHeight="1">
      <c r="A15" s="479">
        <v>3</v>
      </c>
      <c r="B15" s="480">
        <v>60004</v>
      </c>
      <c r="C15" s="480">
        <v>25</v>
      </c>
      <c r="D15" s="485" t="s">
        <v>451</v>
      </c>
      <c r="E15" s="486">
        <v>2015</v>
      </c>
      <c r="F15" s="487">
        <v>2015</v>
      </c>
      <c r="G15" s="514" t="s">
        <v>483</v>
      </c>
      <c r="H15" s="476">
        <f aca="true" t="shared" si="3" ref="H15:H28">I15+K15+N15</f>
        <v>70000</v>
      </c>
      <c r="I15" s="483">
        <v>70000</v>
      </c>
      <c r="J15" s="483"/>
      <c r="K15" s="483"/>
      <c r="L15" s="489"/>
      <c r="M15" s="489"/>
      <c r="N15" s="483"/>
      <c r="O15" s="490" t="s">
        <v>466</v>
      </c>
      <c r="P15" s="91"/>
      <c r="Q15" s="91"/>
    </row>
    <row r="16" spans="1:17" s="98" customFormat="1" ht="28.5" customHeight="1">
      <c r="A16" s="479">
        <v>4</v>
      </c>
      <c r="B16" s="480">
        <v>60004</v>
      </c>
      <c r="C16" s="480">
        <v>25</v>
      </c>
      <c r="D16" s="485" t="s">
        <v>476</v>
      </c>
      <c r="E16" s="486">
        <v>2012</v>
      </c>
      <c r="F16" s="487">
        <v>2016</v>
      </c>
      <c r="G16" s="488" t="s">
        <v>478</v>
      </c>
      <c r="H16" s="476">
        <f t="shared" si="3"/>
        <v>30000</v>
      </c>
      <c r="I16" s="483">
        <v>30000</v>
      </c>
      <c r="J16" s="483"/>
      <c r="K16" s="483"/>
      <c r="L16" s="489"/>
      <c r="M16" s="489"/>
      <c r="N16" s="483"/>
      <c r="O16" s="490" t="s">
        <v>469</v>
      </c>
      <c r="P16" s="91"/>
      <c r="Q16" s="91"/>
    </row>
    <row r="17" spans="1:17" s="98" customFormat="1" ht="38.25">
      <c r="A17" s="479">
        <v>5</v>
      </c>
      <c r="B17" s="480">
        <v>60013</v>
      </c>
      <c r="C17" s="480">
        <v>24</v>
      </c>
      <c r="D17" s="516" t="s">
        <v>462</v>
      </c>
      <c r="E17" s="486">
        <v>2015</v>
      </c>
      <c r="F17" s="487">
        <v>2015</v>
      </c>
      <c r="G17" s="488" t="s">
        <v>478</v>
      </c>
      <c r="H17" s="476">
        <f t="shared" si="3"/>
        <v>60000</v>
      </c>
      <c r="I17" s="483">
        <v>60000</v>
      </c>
      <c r="J17" s="483"/>
      <c r="K17" s="483"/>
      <c r="L17" s="489"/>
      <c r="M17" s="489"/>
      <c r="N17" s="483"/>
      <c r="O17" s="490" t="s">
        <v>439</v>
      </c>
      <c r="P17" s="91"/>
      <c r="Q17" s="91"/>
    </row>
    <row r="18" spans="1:17" s="98" customFormat="1" ht="38.25" customHeight="1">
      <c r="A18" s="479" t="s">
        <v>660</v>
      </c>
      <c r="B18" s="480">
        <v>60013</v>
      </c>
      <c r="C18" s="480">
        <v>23</v>
      </c>
      <c r="D18" s="485" t="s">
        <v>662</v>
      </c>
      <c r="E18" s="486">
        <v>2015</v>
      </c>
      <c r="F18" s="487">
        <v>2015</v>
      </c>
      <c r="G18" s="488" t="s">
        <v>478</v>
      </c>
      <c r="H18" s="476">
        <f t="shared" si="3"/>
        <v>500000</v>
      </c>
      <c r="I18" s="483">
        <v>500000</v>
      </c>
      <c r="J18" s="483"/>
      <c r="K18" s="483"/>
      <c r="L18" s="489"/>
      <c r="M18" s="489"/>
      <c r="N18" s="483"/>
      <c r="O18" s="490" t="s">
        <v>661</v>
      </c>
      <c r="P18" s="91"/>
      <c r="Q18" s="91"/>
    </row>
    <row r="19" spans="1:17" s="98" customFormat="1" ht="30.75" customHeight="1">
      <c r="A19" s="479">
        <v>6</v>
      </c>
      <c r="B19" s="480">
        <v>60016</v>
      </c>
      <c r="C19" s="480">
        <v>23</v>
      </c>
      <c r="D19" s="485" t="s">
        <v>467</v>
      </c>
      <c r="E19" s="486">
        <v>2015</v>
      </c>
      <c r="F19" s="487">
        <v>2015</v>
      </c>
      <c r="G19" s="488" t="s">
        <v>478</v>
      </c>
      <c r="H19" s="476">
        <f t="shared" si="3"/>
        <v>15000</v>
      </c>
      <c r="I19" s="483">
        <f>30000-15000</f>
        <v>15000</v>
      </c>
      <c r="J19" s="483"/>
      <c r="K19" s="483"/>
      <c r="L19" s="489"/>
      <c r="M19" s="489"/>
      <c r="N19" s="483"/>
      <c r="O19" s="490" t="s">
        <v>498</v>
      </c>
      <c r="P19" s="91"/>
      <c r="Q19" s="91"/>
    </row>
    <row r="20" spans="1:17" s="98" customFormat="1" ht="26.25" customHeight="1">
      <c r="A20" s="479">
        <v>7</v>
      </c>
      <c r="B20" s="480">
        <v>60016</v>
      </c>
      <c r="C20" s="480">
        <v>23</v>
      </c>
      <c r="D20" s="485" t="s">
        <v>463</v>
      </c>
      <c r="E20" s="486">
        <v>2015</v>
      </c>
      <c r="F20" s="487">
        <v>2015</v>
      </c>
      <c r="G20" s="514" t="s">
        <v>483</v>
      </c>
      <c r="H20" s="476">
        <f t="shared" si="3"/>
        <v>300000</v>
      </c>
      <c r="I20" s="483">
        <v>300000</v>
      </c>
      <c r="J20" s="483" t="s">
        <v>489</v>
      </c>
      <c r="K20" s="483"/>
      <c r="L20" s="489"/>
      <c r="M20" s="489"/>
      <c r="N20" s="483"/>
      <c r="O20" s="526" t="s">
        <v>464</v>
      </c>
      <c r="P20" s="91"/>
      <c r="Q20" s="91"/>
    </row>
    <row r="21" spans="1:17" s="98" customFormat="1" ht="26.25" customHeight="1">
      <c r="A21" s="479" t="s">
        <v>590</v>
      </c>
      <c r="B21" s="480">
        <v>60016</v>
      </c>
      <c r="C21" s="480">
        <v>23</v>
      </c>
      <c r="D21" s="485" t="s">
        <v>591</v>
      </c>
      <c r="E21" s="486">
        <v>2015</v>
      </c>
      <c r="F21" s="487">
        <v>2015</v>
      </c>
      <c r="G21" s="488" t="s">
        <v>483</v>
      </c>
      <c r="H21" s="476">
        <f t="shared" si="3"/>
        <v>30000</v>
      </c>
      <c r="I21" s="483">
        <v>30000</v>
      </c>
      <c r="J21" s="483"/>
      <c r="K21" s="483"/>
      <c r="L21" s="489"/>
      <c r="M21" s="489"/>
      <c r="N21" s="483"/>
      <c r="O21" s="490" t="s">
        <v>531</v>
      </c>
      <c r="P21" s="91"/>
      <c r="Q21" s="91"/>
    </row>
    <row r="22" spans="1:17" s="98" customFormat="1" ht="26.25" customHeight="1">
      <c r="A22" s="479" t="s">
        <v>599</v>
      </c>
      <c r="B22" s="480">
        <v>60016</v>
      </c>
      <c r="C22" s="480">
        <v>23</v>
      </c>
      <c r="D22" s="485" t="s">
        <v>603</v>
      </c>
      <c r="E22" s="486">
        <v>2015</v>
      </c>
      <c r="F22" s="487">
        <v>2015</v>
      </c>
      <c r="G22" s="488" t="s">
        <v>483</v>
      </c>
      <c r="H22" s="476">
        <f t="shared" si="3"/>
        <v>35000</v>
      </c>
      <c r="I22" s="483">
        <v>35000</v>
      </c>
      <c r="J22" s="483"/>
      <c r="K22" s="483"/>
      <c r="L22" s="489"/>
      <c r="M22" s="489"/>
      <c r="N22" s="483"/>
      <c r="O22" s="490" t="s">
        <v>508</v>
      </c>
      <c r="P22" s="91"/>
      <c r="Q22" s="91"/>
    </row>
    <row r="23" spans="1:17" s="98" customFormat="1" ht="26.25" customHeight="1">
      <c r="A23" s="479" t="s">
        <v>600</v>
      </c>
      <c r="B23" s="480">
        <v>60016</v>
      </c>
      <c r="C23" s="480">
        <v>23</v>
      </c>
      <c r="D23" s="485" t="s">
        <v>604</v>
      </c>
      <c r="E23" s="486">
        <v>2015</v>
      </c>
      <c r="F23" s="487">
        <v>2015</v>
      </c>
      <c r="G23" s="488" t="s">
        <v>483</v>
      </c>
      <c r="H23" s="476">
        <f t="shared" si="3"/>
        <v>500000</v>
      </c>
      <c r="I23" s="483">
        <v>500000</v>
      </c>
      <c r="J23" s="483"/>
      <c r="K23" s="483"/>
      <c r="L23" s="489"/>
      <c r="M23" s="489"/>
      <c r="N23" s="483"/>
      <c r="O23" s="490" t="s">
        <v>605</v>
      </c>
      <c r="P23" s="91"/>
      <c r="Q23" s="91"/>
    </row>
    <row r="24" spans="1:17" s="98" customFormat="1" ht="26.25" customHeight="1">
      <c r="A24" s="479" t="s">
        <v>601</v>
      </c>
      <c r="B24" s="480">
        <v>60016</v>
      </c>
      <c r="C24" s="480">
        <v>23</v>
      </c>
      <c r="D24" s="485" t="s">
        <v>606</v>
      </c>
      <c r="E24" s="486">
        <v>2015</v>
      </c>
      <c r="F24" s="487">
        <v>2015</v>
      </c>
      <c r="G24" s="488" t="s">
        <v>483</v>
      </c>
      <c r="H24" s="476">
        <f t="shared" si="3"/>
        <v>40000</v>
      </c>
      <c r="I24" s="483">
        <v>40000</v>
      </c>
      <c r="J24" s="483"/>
      <c r="K24" s="483"/>
      <c r="L24" s="489"/>
      <c r="M24" s="489"/>
      <c r="N24" s="483"/>
      <c r="O24" s="490" t="s">
        <v>536</v>
      </c>
      <c r="P24" s="91"/>
      <c r="Q24" s="91"/>
    </row>
    <row r="25" spans="1:17" s="98" customFormat="1" ht="26.25" customHeight="1">
      <c r="A25" s="479" t="s">
        <v>602</v>
      </c>
      <c r="B25" s="480">
        <v>60016</v>
      </c>
      <c r="C25" s="480">
        <v>23</v>
      </c>
      <c r="D25" s="485" t="s">
        <v>607</v>
      </c>
      <c r="E25" s="486">
        <v>2015</v>
      </c>
      <c r="F25" s="487">
        <v>2015</v>
      </c>
      <c r="G25" s="488" t="s">
        <v>483</v>
      </c>
      <c r="H25" s="476">
        <f t="shared" si="3"/>
        <v>7000</v>
      </c>
      <c r="I25" s="483">
        <v>7000</v>
      </c>
      <c r="J25" s="483"/>
      <c r="K25" s="483"/>
      <c r="L25" s="489"/>
      <c r="M25" s="489"/>
      <c r="N25" s="483"/>
      <c r="O25" s="490" t="s">
        <v>608</v>
      </c>
      <c r="P25" s="91"/>
      <c r="Q25" s="91"/>
    </row>
    <row r="26" spans="1:17" s="98" customFormat="1" ht="25.5" customHeight="1">
      <c r="A26" s="479">
        <v>8</v>
      </c>
      <c r="B26" s="480">
        <v>60016</v>
      </c>
      <c r="C26" s="480">
        <v>23</v>
      </c>
      <c r="D26" s="485" t="s">
        <v>436</v>
      </c>
      <c r="E26" s="486">
        <v>2015</v>
      </c>
      <c r="F26" s="487">
        <v>2015</v>
      </c>
      <c r="G26" s="488" t="s">
        <v>478</v>
      </c>
      <c r="H26" s="476">
        <f t="shared" si="3"/>
        <v>1460000</v>
      </c>
      <c r="I26" s="483">
        <v>1460000</v>
      </c>
      <c r="J26" s="483"/>
      <c r="K26" s="483"/>
      <c r="L26" s="489"/>
      <c r="M26" s="489"/>
      <c r="N26" s="483"/>
      <c r="O26" s="490" t="s">
        <v>468</v>
      </c>
      <c r="P26" s="91"/>
      <c r="Q26" s="91"/>
    </row>
    <row r="27" spans="1:17" s="98" customFormat="1" ht="33" customHeight="1">
      <c r="A27" s="479">
        <v>9</v>
      </c>
      <c r="B27" s="480">
        <v>60016</v>
      </c>
      <c r="C27" s="480">
        <v>23</v>
      </c>
      <c r="D27" s="485" t="s">
        <v>620</v>
      </c>
      <c r="E27" s="486">
        <v>2013</v>
      </c>
      <c r="F27" s="487">
        <v>2015</v>
      </c>
      <c r="G27" s="488" t="s">
        <v>478</v>
      </c>
      <c r="H27" s="476">
        <f t="shared" si="3"/>
        <v>3565873</v>
      </c>
      <c r="I27" s="483">
        <f>2250000-458692+100000</f>
        <v>1891308</v>
      </c>
      <c r="J27" s="483"/>
      <c r="K27" s="483">
        <v>458692</v>
      </c>
      <c r="L27" s="489"/>
      <c r="M27" s="489"/>
      <c r="N27" s="483">
        <f>1650000-434127</f>
        <v>1215873</v>
      </c>
      <c r="O27" s="490" t="s">
        <v>631</v>
      </c>
      <c r="P27" s="91"/>
      <c r="Q27" s="91"/>
    </row>
    <row r="28" spans="1:17" s="98" customFormat="1" ht="26.25" customHeight="1">
      <c r="A28" s="479" t="s">
        <v>546</v>
      </c>
      <c r="B28" s="480">
        <v>60016</v>
      </c>
      <c r="C28" s="480">
        <v>23</v>
      </c>
      <c r="D28" s="485" t="s">
        <v>548</v>
      </c>
      <c r="E28" s="486">
        <v>2015</v>
      </c>
      <c r="F28" s="487">
        <v>2015</v>
      </c>
      <c r="G28" s="488" t="s">
        <v>478</v>
      </c>
      <c r="H28" s="476">
        <f t="shared" si="3"/>
        <v>120000</v>
      </c>
      <c r="I28" s="483">
        <v>120000</v>
      </c>
      <c r="J28" s="483"/>
      <c r="K28" s="483"/>
      <c r="L28" s="489"/>
      <c r="M28" s="489"/>
      <c r="N28" s="483"/>
      <c r="O28" s="490" t="s">
        <v>547</v>
      </c>
      <c r="P28" s="91"/>
      <c r="Q28" s="91"/>
    </row>
    <row r="29" spans="1:17" s="98" customFormat="1" ht="40.5" customHeight="1">
      <c r="A29" s="479">
        <v>10</v>
      </c>
      <c r="B29" s="480">
        <v>60016</v>
      </c>
      <c r="C29" s="480">
        <v>24</v>
      </c>
      <c r="D29" s="485" t="s">
        <v>425</v>
      </c>
      <c r="E29" s="486">
        <v>2013</v>
      </c>
      <c r="F29" s="487">
        <v>2015</v>
      </c>
      <c r="G29" s="488" t="s">
        <v>478</v>
      </c>
      <c r="H29" s="476">
        <f>I29+K29+L29+N29</f>
        <v>1523513</v>
      </c>
      <c r="I29" s="483">
        <f>436500-34239-27079-22940+10000</f>
        <v>362242</v>
      </c>
      <c r="J29" s="483"/>
      <c r="K29" s="483">
        <f>34239+175829+22940</f>
        <v>233008</v>
      </c>
      <c r="L29" s="489">
        <f>1009500-81237</f>
        <v>928263</v>
      </c>
      <c r="M29" s="489"/>
      <c r="N29" s="483"/>
      <c r="O29" s="490" t="s">
        <v>626</v>
      </c>
      <c r="P29" s="91"/>
      <c r="Q29" s="91"/>
    </row>
    <row r="30" spans="1:17" s="98" customFormat="1" ht="29.25" customHeight="1">
      <c r="A30" s="479">
        <v>11</v>
      </c>
      <c r="B30" s="480">
        <v>60016</v>
      </c>
      <c r="C30" s="480">
        <v>24</v>
      </c>
      <c r="D30" s="516" t="s">
        <v>619</v>
      </c>
      <c r="E30" s="486">
        <v>2015</v>
      </c>
      <c r="F30" s="487">
        <v>2015</v>
      </c>
      <c r="G30" s="488" t="s">
        <v>478</v>
      </c>
      <c r="H30" s="476">
        <f>I30+K30+L30+N30</f>
        <v>10000</v>
      </c>
      <c r="I30" s="483">
        <v>10000</v>
      </c>
      <c r="J30" s="483"/>
      <c r="K30" s="483"/>
      <c r="L30" s="489"/>
      <c r="M30" s="489"/>
      <c r="N30" s="483"/>
      <c r="O30" s="490" t="s">
        <v>422</v>
      </c>
      <c r="P30" s="91"/>
      <c r="Q30" s="91"/>
    </row>
    <row r="31" spans="1:17" s="98" customFormat="1" ht="30" customHeight="1">
      <c r="A31" s="479">
        <v>12</v>
      </c>
      <c r="B31" s="480">
        <v>60016</v>
      </c>
      <c r="C31" s="480">
        <v>23</v>
      </c>
      <c r="D31" s="485" t="s">
        <v>437</v>
      </c>
      <c r="E31" s="486">
        <v>2012</v>
      </c>
      <c r="F31" s="487">
        <v>2015</v>
      </c>
      <c r="G31" s="488" t="s">
        <v>478</v>
      </c>
      <c r="H31" s="496">
        <f>I31+K31+L31+N31</f>
        <v>64000</v>
      </c>
      <c r="I31" s="497">
        <f>49000+15000</f>
        <v>64000</v>
      </c>
      <c r="J31" s="497"/>
      <c r="K31" s="497"/>
      <c r="L31" s="494"/>
      <c r="M31" s="494"/>
      <c r="N31" s="497"/>
      <c r="O31" s="522" t="s">
        <v>520</v>
      </c>
      <c r="P31" s="91"/>
      <c r="Q31" s="91"/>
    </row>
    <row r="32" spans="1:17" s="98" customFormat="1" ht="14.25">
      <c r="A32" s="678" t="s">
        <v>442</v>
      </c>
      <c r="B32" s="679"/>
      <c r="C32" s="679"/>
      <c r="D32" s="679"/>
      <c r="E32" s="679"/>
      <c r="F32" s="679"/>
      <c r="G32" s="680"/>
      <c r="H32" s="477">
        <f aca="true" t="shared" si="4" ref="H32:N32">SUM(H33)</f>
        <v>80000</v>
      </c>
      <c r="I32" s="512">
        <f>SUM(I33)</f>
        <v>80000</v>
      </c>
      <c r="J32" s="512">
        <f>SUM(J33)</f>
        <v>0</v>
      </c>
      <c r="K32" s="512">
        <f t="shared" si="4"/>
        <v>0</v>
      </c>
      <c r="L32" s="512">
        <f t="shared" si="4"/>
        <v>0</v>
      </c>
      <c r="M32" s="512">
        <f>SUM(M33)</f>
        <v>0</v>
      </c>
      <c r="N32" s="512">
        <f t="shared" si="4"/>
        <v>0</v>
      </c>
      <c r="O32" s="478"/>
      <c r="P32" s="91"/>
      <c r="Q32" s="91"/>
    </row>
    <row r="33" spans="1:17" s="98" customFormat="1" ht="30" customHeight="1">
      <c r="A33" s="479">
        <v>13</v>
      </c>
      <c r="B33" s="480">
        <v>63003</v>
      </c>
      <c r="C33" s="480">
        <v>57</v>
      </c>
      <c r="D33" s="485" t="s">
        <v>477</v>
      </c>
      <c r="E33" s="486">
        <v>2015</v>
      </c>
      <c r="F33" s="487">
        <v>2015</v>
      </c>
      <c r="G33" s="488" t="s">
        <v>478</v>
      </c>
      <c r="H33" s="476">
        <f>I33+K33+L33+N33</f>
        <v>80000</v>
      </c>
      <c r="I33" s="483">
        <v>80000</v>
      </c>
      <c r="J33" s="483"/>
      <c r="K33" s="483"/>
      <c r="L33" s="489"/>
      <c r="M33" s="489"/>
      <c r="N33" s="483"/>
      <c r="O33" s="490" t="s">
        <v>424</v>
      </c>
      <c r="P33" s="91"/>
      <c r="Q33" s="91"/>
    </row>
    <row r="34" spans="1:17" s="98" customFormat="1" ht="14.25">
      <c r="A34" s="681" t="s">
        <v>443</v>
      </c>
      <c r="B34" s="682"/>
      <c r="C34" s="682"/>
      <c r="D34" s="682"/>
      <c r="E34" s="682"/>
      <c r="F34" s="682"/>
      <c r="G34" s="683"/>
      <c r="H34" s="477">
        <f aca="true" t="shared" si="5" ref="H34:N34">SUM(H35:H45)</f>
        <v>1625016</v>
      </c>
      <c r="I34" s="512">
        <f>SUM(I35:I45)</f>
        <v>946846</v>
      </c>
      <c r="J34" s="512">
        <f>SUM(J35:J45)</f>
        <v>0</v>
      </c>
      <c r="K34" s="512">
        <f t="shared" si="5"/>
        <v>678170</v>
      </c>
      <c r="L34" s="512">
        <f t="shared" si="5"/>
        <v>0</v>
      </c>
      <c r="M34" s="512">
        <f>SUM(M35:M45)</f>
        <v>0</v>
      </c>
      <c r="N34" s="512">
        <f t="shared" si="5"/>
        <v>0</v>
      </c>
      <c r="O34" s="478"/>
      <c r="P34" s="91"/>
      <c r="Q34" s="91"/>
    </row>
    <row r="35" spans="1:17" s="98" customFormat="1" ht="38.25">
      <c r="A35" s="479">
        <v>14</v>
      </c>
      <c r="B35" s="480">
        <v>70001</v>
      </c>
      <c r="C35" s="480">
        <v>78</v>
      </c>
      <c r="D35" s="485" t="s">
        <v>414</v>
      </c>
      <c r="E35" s="486">
        <v>2015</v>
      </c>
      <c r="F35" s="487">
        <v>2015</v>
      </c>
      <c r="G35" s="514" t="s">
        <v>483</v>
      </c>
      <c r="H35" s="476">
        <f aca="true" t="shared" si="6" ref="H35:H45">I35+K35+L35+N35</f>
        <v>130396</v>
      </c>
      <c r="I35" s="483">
        <v>130396</v>
      </c>
      <c r="J35" s="483"/>
      <c r="K35" s="483"/>
      <c r="L35" s="489"/>
      <c r="M35" s="489"/>
      <c r="N35" s="483"/>
      <c r="O35" s="490" t="s">
        <v>465</v>
      </c>
      <c r="P35" s="91"/>
      <c r="Q35" s="91"/>
    </row>
    <row r="36" spans="1:17" s="98" customFormat="1" ht="38.25">
      <c r="A36" s="479">
        <v>15</v>
      </c>
      <c r="B36" s="480">
        <v>70001</v>
      </c>
      <c r="C36" s="480">
        <v>33</v>
      </c>
      <c r="D36" s="485" t="s">
        <v>415</v>
      </c>
      <c r="E36" s="486">
        <v>2015</v>
      </c>
      <c r="F36" s="487">
        <v>2015</v>
      </c>
      <c r="G36" s="514" t="s">
        <v>483</v>
      </c>
      <c r="H36" s="476">
        <f t="shared" si="6"/>
        <v>130690</v>
      </c>
      <c r="I36" s="483">
        <v>130690</v>
      </c>
      <c r="J36" s="483"/>
      <c r="K36" s="483"/>
      <c r="L36" s="489"/>
      <c r="M36" s="489"/>
      <c r="N36" s="483"/>
      <c r="O36" s="490" t="s">
        <v>416</v>
      </c>
      <c r="P36" s="91"/>
      <c r="Q36" s="91"/>
    </row>
    <row r="37" spans="1:17" s="98" customFormat="1" ht="38.25">
      <c r="A37" s="479">
        <v>16</v>
      </c>
      <c r="B37" s="480">
        <v>70001</v>
      </c>
      <c r="C37" s="480">
        <v>78</v>
      </c>
      <c r="D37" s="485" t="s">
        <v>417</v>
      </c>
      <c r="E37" s="486">
        <v>2015</v>
      </c>
      <c r="F37" s="487">
        <v>2015</v>
      </c>
      <c r="G37" s="488" t="s">
        <v>483</v>
      </c>
      <c r="H37" s="476">
        <f t="shared" si="6"/>
        <v>560760</v>
      </c>
      <c r="I37" s="483">
        <f>513890+46870</f>
        <v>560760</v>
      </c>
      <c r="J37" s="483"/>
      <c r="K37" s="483"/>
      <c r="L37" s="489"/>
      <c r="M37" s="489"/>
      <c r="N37" s="483"/>
      <c r="O37" s="490" t="s">
        <v>596</v>
      </c>
      <c r="P37" s="91"/>
      <c r="Q37" s="91"/>
    </row>
    <row r="38" spans="1:17" s="98" customFormat="1" ht="38.25">
      <c r="A38" s="479" t="s">
        <v>597</v>
      </c>
      <c r="B38" s="480">
        <v>70001</v>
      </c>
      <c r="C38" s="480">
        <v>79</v>
      </c>
      <c r="D38" s="485" t="s">
        <v>609</v>
      </c>
      <c r="E38" s="486">
        <v>2015</v>
      </c>
      <c r="F38" s="487">
        <v>2015</v>
      </c>
      <c r="G38" s="488" t="s">
        <v>483</v>
      </c>
      <c r="H38" s="476">
        <f t="shared" si="6"/>
        <v>30000</v>
      </c>
      <c r="I38" s="483">
        <v>30000</v>
      </c>
      <c r="J38" s="483"/>
      <c r="K38" s="483"/>
      <c r="L38" s="489"/>
      <c r="M38" s="489"/>
      <c r="N38" s="483"/>
      <c r="O38" s="490" t="s">
        <v>610</v>
      </c>
      <c r="P38" s="91"/>
      <c r="Q38" s="91"/>
    </row>
    <row r="39" spans="1:17" s="98" customFormat="1" ht="25.5">
      <c r="A39" s="479" t="s">
        <v>598</v>
      </c>
      <c r="B39" s="480">
        <v>70001</v>
      </c>
      <c r="C39" s="480">
        <v>79</v>
      </c>
      <c r="D39" s="485" t="s">
        <v>611</v>
      </c>
      <c r="E39" s="486">
        <v>2015</v>
      </c>
      <c r="F39" s="487">
        <v>2015</v>
      </c>
      <c r="G39" s="488" t="s">
        <v>483</v>
      </c>
      <c r="H39" s="476">
        <f t="shared" si="6"/>
        <v>30000</v>
      </c>
      <c r="I39" s="483">
        <v>30000</v>
      </c>
      <c r="J39" s="483"/>
      <c r="K39" s="483"/>
      <c r="L39" s="489"/>
      <c r="M39" s="489"/>
      <c r="N39" s="483"/>
      <c r="O39" s="490" t="s">
        <v>610</v>
      </c>
      <c r="P39" s="91"/>
      <c r="Q39" s="91"/>
    </row>
    <row r="40" spans="1:17" s="98" customFormat="1" ht="32.25" customHeight="1">
      <c r="A40" s="479">
        <v>17</v>
      </c>
      <c r="B40" s="480">
        <v>70001</v>
      </c>
      <c r="C40" s="480">
        <v>78</v>
      </c>
      <c r="D40" s="528" t="s">
        <v>418</v>
      </c>
      <c r="E40" s="484">
        <v>2015</v>
      </c>
      <c r="F40" s="482">
        <v>2015</v>
      </c>
      <c r="G40" s="515" t="s">
        <v>483</v>
      </c>
      <c r="H40" s="476">
        <f t="shared" si="6"/>
        <v>84714</v>
      </c>
      <c r="I40" s="483"/>
      <c r="J40" s="483"/>
      <c r="K40" s="483">
        <f>134714-20000-30000</f>
        <v>84714</v>
      </c>
      <c r="L40" s="483"/>
      <c r="M40" s="483"/>
      <c r="N40" s="483"/>
      <c r="O40" s="527" t="s">
        <v>629</v>
      </c>
      <c r="P40" s="91"/>
      <c r="Q40" s="91"/>
    </row>
    <row r="41" spans="1:17" s="98" customFormat="1" ht="32.25" customHeight="1">
      <c r="A41" s="479" t="s">
        <v>513</v>
      </c>
      <c r="B41" s="480">
        <v>70005</v>
      </c>
      <c r="C41" s="480">
        <v>79</v>
      </c>
      <c r="D41" s="528" t="s">
        <v>516</v>
      </c>
      <c r="E41" s="484">
        <v>2015</v>
      </c>
      <c r="F41" s="482">
        <v>2015</v>
      </c>
      <c r="G41" s="515" t="s">
        <v>514</v>
      </c>
      <c r="H41" s="476">
        <f t="shared" si="6"/>
        <v>10000</v>
      </c>
      <c r="I41" s="483">
        <v>10000</v>
      </c>
      <c r="J41" s="483"/>
      <c r="K41" s="483"/>
      <c r="L41" s="483"/>
      <c r="M41" s="483"/>
      <c r="N41" s="483"/>
      <c r="O41" s="527" t="s">
        <v>515</v>
      </c>
      <c r="P41" s="91"/>
      <c r="Q41" s="91"/>
    </row>
    <row r="42" spans="1:17" s="98" customFormat="1" ht="41.25" customHeight="1">
      <c r="A42" s="479">
        <v>18</v>
      </c>
      <c r="B42" s="480">
        <v>70095</v>
      </c>
      <c r="C42" s="480">
        <v>78</v>
      </c>
      <c r="D42" s="528" t="s">
        <v>419</v>
      </c>
      <c r="E42" s="484">
        <v>2015</v>
      </c>
      <c r="F42" s="482">
        <v>2015</v>
      </c>
      <c r="G42" s="515" t="s">
        <v>483</v>
      </c>
      <c r="H42" s="476">
        <f t="shared" si="6"/>
        <v>593456</v>
      </c>
      <c r="I42" s="483"/>
      <c r="J42" s="483"/>
      <c r="K42" s="483">
        <f>543456+20000+30000</f>
        <v>593456</v>
      </c>
      <c r="L42" s="483"/>
      <c r="M42" s="483"/>
      <c r="N42" s="483"/>
      <c r="O42" s="527" t="s">
        <v>628</v>
      </c>
      <c r="P42" s="91"/>
      <c r="Q42" s="91"/>
    </row>
    <row r="43" spans="1:17" s="98" customFormat="1" ht="38.25" customHeight="1">
      <c r="A43" s="479" t="s">
        <v>549</v>
      </c>
      <c r="B43" s="480">
        <v>70095</v>
      </c>
      <c r="C43" s="480">
        <v>23</v>
      </c>
      <c r="D43" s="528" t="s">
        <v>554</v>
      </c>
      <c r="E43" s="484">
        <v>2015</v>
      </c>
      <c r="F43" s="482">
        <v>2015</v>
      </c>
      <c r="G43" s="515" t="s">
        <v>478</v>
      </c>
      <c r="H43" s="476">
        <f t="shared" si="6"/>
        <v>45000</v>
      </c>
      <c r="I43" s="483">
        <v>45000</v>
      </c>
      <c r="J43" s="483"/>
      <c r="K43" s="483"/>
      <c r="L43" s="483"/>
      <c r="M43" s="483"/>
      <c r="N43" s="483"/>
      <c r="O43" s="527" t="s">
        <v>552</v>
      </c>
      <c r="P43" s="91"/>
      <c r="Q43" s="91"/>
    </row>
    <row r="44" spans="1:17" s="98" customFormat="1" ht="38.25" customHeight="1">
      <c r="A44" s="479" t="s">
        <v>550</v>
      </c>
      <c r="B44" s="480">
        <v>70095</v>
      </c>
      <c r="C44" s="480">
        <v>23</v>
      </c>
      <c r="D44" s="528" t="s">
        <v>555</v>
      </c>
      <c r="E44" s="484">
        <v>2015</v>
      </c>
      <c r="F44" s="482">
        <v>2015</v>
      </c>
      <c r="G44" s="515" t="s">
        <v>478</v>
      </c>
      <c r="H44" s="476">
        <f t="shared" si="6"/>
        <v>5000</v>
      </c>
      <c r="I44" s="483">
        <v>5000</v>
      </c>
      <c r="J44" s="483"/>
      <c r="K44" s="483"/>
      <c r="L44" s="483"/>
      <c r="M44" s="483"/>
      <c r="N44" s="483"/>
      <c r="O44" s="527" t="s">
        <v>553</v>
      </c>
      <c r="P44" s="91"/>
      <c r="Q44" s="91"/>
    </row>
    <row r="45" spans="1:17" s="98" customFormat="1" ht="39.75" customHeight="1">
      <c r="A45" s="479" t="s">
        <v>551</v>
      </c>
      <c r="B45" s="480">
        <v>70095</v>
      </c>
      <c r="C45" s="480">
        <v>23</v>
      </c>
      <c r="D45" s="528" t="s">
        <v>556</v>
      </c>
      <c r="E45" s="484">
        <v>2015</v>
      </c>
      <c r="F45" s="482">
        <v>2015</v>
      </c>
      <c r="G45" s="515" t="s">
        <v>478</v>
      </c>
      <c r="H45" s="476">
        <f t="shared" si="6"/>
        <v>5000</v>
      </c>
      <c r="I45" s="483">
        <v>5000</v>
      </c>
      <c r="J45" s="483"/>
      <c r="K45" s="483"/>
      <c r="L45" s="483"/>
      <c r="M45" s="483"/>
      <c r="N45" s="483"/>
      <c r="O45" s="527" t="s">
        <v>553</v>
      </c>
      <c r="P45" s="91"/>
      <c r="Q45" s="91"/>
    </row>
    <row r="46" spans="1:17" s="98" customFormat="1" ht="14.25">
      <c r="A46" s="681" t="s">
        <v>444</v>
      </c>
      <c r="B46" s="682"/>
      <c r="C46" s="682"/>
      <c r="D46" s="682"/>
      <c r="E46" s="682"/>
      <c r="F46" s="682"/>
      <c r="G46" s="683"/>
      <c r="H46" s="477">
        <f aca="true" t="shared" si="7" ref="H46:N46">SUM(H47:H48)</f>
        <v>206650</v>
      </c>
      <c r="I46" s="512">
        <f t="shared" si="7"/>
        <v>206650</v>
      </c>
      <c r="J46" s="512">
        <f t="shared" si="7"/>
        <v>0</v>
      </c>
      <c r="K46" s="512">
        <f t="shared" si="7"/>
        <v>0</v>
      </c>
      <c r="L46" s="512">
        <f t="shared" si="7"/>
        <v>0</v>
      </c>
      <c r="M46" s="512">
        <f t="shared" si="7"/>
        <v>0</v>
      </c>
      <c r="N46" s="512">
        <f t="shared" si="7"/>
        <v>0</v>
      </c>
      <c r="O46" s="478"/>
      <c r="P46" s="91"/>
      <c r="Q46" s="91"/>
    </row>
    <row r="47" spans="1:17" s="98" customFormat="1" ht="29.25" customHeight="1">
      <c r="A47" s="479">
        <v>19</v>
      </c>
      <c r="B47" s="480">
        <v>75023</v>
      </c>
      <c r="C47" s="480">
        <v>13</v>
      </c>
      <c r="D47" s="485" t="s">
        <v>421</v>
      </c>
      <c r="E47" s="486">
        <v>2015</v>
      </c>
      <c r="F47" s="487">
        <v>2015</v>
      </c>
      <c r="G47" s="488" t="s">
        <v>479</v>
      </c>
      <c r="H47" s="476">
        <f>I47+K47+L47+N47</f>
        <v>203000</v>
      </c>
      <c r="I47" s="483">
        <v>203000</v>
      </c>
      <c r="J47" s="483"/>
      <c r="K47" s="483"/>
      <c r="L47" s="489"/>
      <c r="M47" s="489"/>
      <c r="N47" s="483"/>
      <c r="O47" s="490" t="s">
        <v>420</v>
      </c>
      <c r="P47" s="91"/>
      <c r="Q47" s="91"/>
    </row>
    <row r="48" spans="1:17" s="98" customFormat="1" ht="29.25" customHeight="1">
      <c r="A48" s="571" t="s">
        <v>622</v>
      </c>
      <c r="B48" s="480">
        <v>75023</v>
      </c>
      <c r="C48" s="569">
        <v>79</v>
      </c>
      <c r="D48" s="570" t="s">
        <v>624</v>
      </c>
      <c r="E48" s="486">
        <v>2015</v>
      </c>
      <c r="F48" s="487">
        <v>2015</v>
      </c>
      <c r="G48" s="488" t="s">
        <v>479</v>
      </c>
      <c r="H48" s="476">
        <f>I48+K48+L48+N48</f>
        <v>3650</v>
      </c>
      <c r="I48" s="483">
        <v>3650</v>
      </c>
      <c r="J48" s="483"/>
      <c r="K48" s="483"/>
      <c r="L48" s="489"/>
      <c r="M48" s="489"/>
      <c r="N48" s="483"/>
      <c r="O48" s="490" t="s">
        <v>623</v>
      </c>
      <c r="P48" s="91"/>
      <c r="Q48" s="91"/>
    </row>
    <row r="49" spans="1:17" s="98" customFormat="1" ht="14.25">
      <c r="A49" s="681" t="s">
        <v>445</v>
      </c>
      <c r="B49" s="682"/>
      <c r="C49" s="682"/>
      <c r="D49" s="682"/>
      <c r="E49" s="682"/>
      <c r="F49" s="682"/>
      <c r="G49" s="683"/>
      <c r="H49" s="477">
        <f aca="true" t="shared" si="8" ref="H49:N49">SUM(H50:H51)</f>
        <v>300000</v>
      </c>
      <c r="I49" s="512">
        <f t="shared" si="8"/>
        <v>300000</v>
      </c>
      <c r="J49" s="512">
        <f>SUM(J50:J51)</f>
        <v>0</v>
      </c>
      <c r="K49" s="512">
        <f t="shared" si="8"/>
        <v>0</v>
      </c>
      <c r="L49" s="512">
        <f t="shared" si="8"/>
        <v>0</v>
      </c>
      <c r="M49" s="512">
        <f t="shared" si="8"/>
        <v>0</v>
      </c>
      <c r="N49" s="512">
        <f t="shared" si="8"/>
        <v>0</v>
      </c>
      <c r="O49" s="478"/>
      <c r="P49" s="91"/>
      <c r="Q49" s="91"/>
    </row>
    <row r="50" spans="1:17" s="98" customFormat="1" ht="28.5" customHeight="1">
      <c r="A50" s="479">
        <v>20</v>
      </c>
      <c r="B50" s="480">
        <v>75412</v>
      </c>
      <c r="C50" s="480">
        <v>61</v>
      </c>
      <c r="D50" s="485" t="s">
        <v>435</v>
      </c>
      <c r="E50" s="491">
        <v>2015</v>
      </c>
      <c r="F50" s="487">
        <v>2016</v>
      </c>
      <c r="G50" s="488" t="s">
        <v>478</v>
      </c>
      <c r="H50" s="492">
        <f>I50+K50+L50+N50</f>
        <v>50000</v>
      </c>
      <c r="I50" s="493">
        <v>50000</v>
      </c>
      <c r="J50" s="493"/>
      <c r="K50" s="493"/>
      <c r="L50" s="494"/>
      <c r="M50" s="494"/>
      <c r="N50" s="493"/>
      <c r="O50" s="522" t="s">
        <v>426</v>
      </c>
      <c r="P50" s="91"/>
      <c r="Q50" s="91"/>
    </row>
    <row r="51" spans="1:17" s="98" customFormat="1" ht="39.75" customHeight="1">
      <c r="A51" s="536" t="s">
        <v>557</v>
      </c>
      <c r="B51" s="537">
        <v>75416</v>
      </c>
      <c r="C51" s="537">
        <v>61</v>
      </c>
      <c r="D51" s="538" t="s">
        <v>558</v>
      </c>
      <c r="E51" s="487">
        <v>2015</v>
      </c>
      <c r="F51" s="539">
        <v>2015</v>
      </c>
      <c r="G51" s="487" t="s">
        <v>478</v>
      </c>
      <c r="H51" s="492">
        <f>I51+K51+L51+N51</f>
        <v>250000</v>
      </c>
      <c r="I51" s="493">
        <v>250000</v>
      </c>
      <c r="J51" s="493"/>
      <c r="K51" s="493"/>
      <c r="L51" s="494"/>
      <c r="M51" s="494"/>
      <c r="N51" s="493"/>
      <c r="O51" s="522" t="s">
        <v>474</v>
      </c>
      <c r="P51" s="91"/>
      <c r="Q51" s="91"/>
    </row>
    <row r="52" spans="1:17" s="98" customFormat="1" ht="15.75" customHeight="1">
      <c r="A52" s="711" t="s">
        <v>559</v>
      </c>
      <c r="B52" s="712"/>
      <c r="C52" s="712"/>
      <c r="D52" s="712"/>
      <c r="E52" s="540"/>
      <c r="F52" s="541"/>
      <c r="G52" s="542"/>
      <c r="H52" s="495">
        <f aca="true" t="shared" si="9" ref="H52:N52">SUM(H53:H53)</f>
        <v>137000</v>
      </c>
      <c r="I52" s="495">
        <f t="shared" si="9"/>
        <v>137000</v>
      </c>
      <c r="J52" s="543">
        <f t="shared" si="9"/>
        <v>0</v>
      </c>
      <c r="K52" s="543">
        <f t="shared" si="9"/>
        <v>0</v>
      </c>
      <c r="L52" s="543">
        <f t="shared" si="9"/>
        <v>0</v>
      </c>
      <c r="M52" s="543">
        <f t="shared" si="9"/>
        <v>0</v>
      </c>
      <c r="N52" s="543">
        <f t="shared" si="9"/>
        <v>0</v>
      </c>
      <c r="O52" s="478"/>
      <c r="P52" s="91"/>
      <c r="Q52" s="91"/>
    </row>
    <row r="53" spans="1:17" s="98" customFormat="1" ht="29.25" customHeight="1">
      <c r="A53" s="536" t="s">
        <v>560</v>
      </c>
      <c r="B53" s="537">
        <v>75818</v>
      </c>
      <c r="C53" s="537"/>
      <c r="D53" s="538" t="s">
        <v>561</v>
      </c>
      <c r="E53" s="486">
        <v>2015</v>
      </c>
      <c r="F53" s="539">
        <v>2015</v>
      </c>
      <c r="G53" s="487" t="s">
        <v>478</v>
      </c>
      <c r="H53" s="492">
        <f>I53+K53+L53+N53</f>
        <v>137000</v>
      </c>
      <c r="I53" s="493">
        <f>250000-13000-100000</f>
        <v>137000</v>
      </c>
      <c r="J53" s="493"/>
      <c r="K53" s="493"/>
      <c r="L53" s="494"/>
      <c r="M53" s="494"/>
      <c r="N53" s="493"/>
      <c r="O53" s="490" t="s">
        <v>632</v>
      </c>
      <c r="P53" s="91"/>
      <c r="Q53" s="91"/>
    </row>
    <row r="54" spans="1:17" s="98" customFormat="1" ht="14.25">
      <c r="A54" s="681" t="s">
        <v>446</v>
      </c>
      <c r="B54" s="682"/>
      <c r="C54" s="682"/>
      <c r="D54" s="682"/>
      <c r="E54" s="682"/>
      <c r="F54" s="682"/>
      <c r="G54" s="683"/>
      <c r="H54" s="495">
        <f aca="true" t="shared" si="10" ref="H54:N54">SUM(H55:H71)</f>
        <v>1507584</v>
      </c>
      <c r="I54" s="513">
        <f>SUM(I55:I71)</f>
        <v>1082748</v>
      </c>
      <c r="J54" s="513">
        <f>SUM(J55:J71)</f>
        <v>0</v>
      </c>
      <c r="K54" s="513">
        <f t="shared" si="10"/>
        <v>424836</v>
      </c>
      <c r="L54" s="513">
        <f t="shared" si="10"/>
        <v>0</v>
      </c>
      <c r="M54" s="513">
        <f>SUM(M55:M71)</f>
        <v>0</v>
      </c>
      <c r="N54" s="513">
        <f t="shared" si="10"/>
        <v>0</v>
      </c>
      <c r="O54" s="478"/>
      <c r="P54" s="91"/>
      <c r="Q54" s="91"/>
    </row>
    <row r="55" spans="1:17" s="98" customFormat="1" ht="30" customHeight="1">
      <c r="A55" s="479">
        <v>21</v>
      </c>
      <c r="B55" s="480">
        <v>80101</v>
      </c>
      <c r="C55" s="480">
        <v>75</v>
      </c>
      <c r="D55" s="485" t="s">
        <v>433</v>
      </c>
      <c r="E55" s="491">
        <v>2015</v>
      </c>
      <c r="F55" s="487">
        <v>2015</v>
      </c>
      <c r="G55" s="488" t="s">
        <v>478</v>
      </c>
      <c r="H55" s="492">
        <f aca="true" t="shared" si="11" ref="H55:H71">I55+K55+L55+N55</f>
        <v>550000</v>
      </c>
      <c r="I55" s="493">
        <v>125164</v>
      </c>
      <c r="J55" s="493"/>
      <c r="K55" s="493">
        <f>354836+70000</f>
        <v>424836</v>
      </c>
      <c r="L55" s="494"/>
      <c r="M55" s="494"/>
      <c r="N55" s="493"/>
      <c r="O55" s="490" t="s">
        <v>470</v>
      </c>
      <c r="P55" s="91"/>
      <c r="Q55" s="91"/>
    </row>
    <row r="56" spans="1:17" s="98" customFormat="1" ht="35.25" customHeight="1">
      <c r="A56" s="479" t="s">
        <v>494</v>
      </c>
      <c r="B56" s="480">
        <v>80101</v>
      </c>
      <c r="C56" s="480">
        <v>75</v>
      </c>
      <c r="D56" s="485" t="s">
        <v>497</v>
      </c>
      <c r="E56" s="491">
        <v>2015</v>
      </c>
      <c r="F56" s="487">
        <v>2015</v>
      </c>
      <c r="G56" s="488" t="s">
        <v>495</v>
      </c>
      <c r="H56" s="492">
        <f t="shared" si="11"/>
        <v>4059</v>
      </c>
      <c r="I56" s="493">
        <v>4059</v>
      </c>
      <c r="J56" s="493"/>
      <c r="K56" s="493"/>
      <c r="L56" s="494"/>
      <c r="M56" s="494"/>
      <c r="N56" s="493"/>
      <c r="O56" s="490" t="s">
        <v>496</v>
      </c>
      <c r="P56" s="91"/>
      <c r="Q56" s="91"/>
    </row>
    <row r="57" spans="1:17" s="98" customFormat="1" ht="31.5" customHeight="1">
      <c r="A57" s="479">
        <v>22</v>
      </c>
      <c r="B57" s="480">
        <v>80101</v>
      </c>
      <c r="C57" s="480">
        <v>75</v>
      </c>
      <c r="D57" s="485" t="s">
        <v>471</v>
      </c>
      <c r="E57" s="491">
        <v>2015</v>
      </c>
      <c r="F57" s="487">
        <v>2015</v>
      </c>
      <c r="G57" s="488" t="s">
        <v>481</v>
      </c>
      <c r="H57" s="492">
        <f t="shared" si="11"/>
        <v>38130</v>
      </c>
      <c r="I57" s="493">
        <f>30000+8130</f>
        <v>38130</v>
      </c>
      <c r="J57" s="493"/>
      <c r="K57" s="493"/>
      <c r="L57" s="494"/>
      <c r="M57" s="494"/>
      <c r="N57" s="493"/>
      <c r="O57" s="490" t="s">
        <v>517</v>
      </c>
      <c r="P57" s="91"/>
      <c r="Q57" s="91"/>
    </row>
    <row r="58" spans="1:17" s="98" customFormat="1" ht="31.5" customHeight="1">
      <c r="A58" s="479" t="s">
        <v>512</v>
      </c>
      <c r="B58" s="480">
        <v>80101</v>
      </c>
      <c r="C58" s="480">
        <v>75</v>
      </c>
      <c r="D58" s="485" t="s">
        <v>519</v>
      </c>
      <c r="E58" s="491">
        <v>2015</v>
      </c>
      <c r="F58" s="487">
        <v>2015</v>
      </c>
      <c r="G58" s="488" t="s">
        <v>481</v>
      </c>
      <c r="H58" s="492">
        <f t="shared" si="11"/>
        <v>4908</v>
      </c>
      <c r="I58" s="493">
        <v>4908</v>
      </c>
      <c r="J58" s="493"/>
      <c r="K58" s="493"/>
      <c r="L58" s="494"/>
      <c r="M58" s="494"/>
      <c r="N58" s="493"/>
      <c r="O58" s="490" t="s">
        <v>518</v>
      </c>
      <c r="P58" s="91"/>
      <c r="Q58" s="91"/>
    </row>
    <row r="59" spans="1:17" s="98" customFormat="1" ht="31.5" customHeight="1">
      <c r="A59" s="479" t="s">
        <v>521</v>
      </c>
      <c r="B59" s="480">
        <v>80101</v>
      </c>
      <c r="C59" s="480">
        <v>79</v>
      </c>
      <c r="D59" s="485" t="s">
        <v>523</v>
      </c>
      <c r="E59" s="491">
        <v>2015</v>
      </c>
      <c r="F59" s="487">
        <v>2015</v>
      </c>
      <c r="G59" s="488" t="s">
        <v>524</v>
      </c>
      <c r="H59" s="492">
        <f t="shared" si="11"/>
        <v>16200</v>
      </c>
      <c r="I59" s="493">
        <v>16200</v>
      </c>
      <c r="J59" s="493"/>
      <c r="K59" s="493"/>
      <c r="L59" s="494"/>
      <c r="M59" s="494"/>
      <c r="N59" s="493"/>
      <c r="O59" s="490" t="s">
        <v>522</v>
      </c>
      <c r="P59" s="91"/>
      <c r="Q59" s="91"/>
    </row>
    <row r="60" spans="1:17" s="98" customFormat="1" ht="39.75" customHeight="1">
      <c r="A60" s="479" t="s">
        <v>526</v>
      </c>
      <c r="B60" s="480">
        <v>80101</v>
      </c>
      <c r="C60" s="480">
        <v>79</v>
      </c>
      <c r="D60" s="485" t="s">
        <v>528</v>
      </c>
      <c r="E60" s="491">
        <v>2015</v>
      </c>
      <c r="F60" s="487">
        <v>2015</v>
      </c>
      <c r="G60" s="544" t="s">
        <v>530</v>
      </c>
      <c r="H60" s="492">
        <f t="shared" si="11"/>
        <v>30000</v>
      </c>
      <c r="I60" s="493">
        <v>30000</v>
      </c>
      <c r="J60" s="493"/>
      <c r="K60" s="493"/>
      <c r="L60" s="494"/>
      <c r="M60" s="494"/>
      <c r="N60" s="493"/>
      <c r="O60" s="490" t="s">
        <v>531</v>
      </c>
      <c r="P60" s="91"/>
      <c r="Q60" s="91"/>
    </row>
    <row r="61" spans="1:17" s="98" customFormat="1" ht="46.5" customHeight="1">
      <c r="A61" s="479" t="s">
        <v>527</v>
      </c>
      <c r="B61" s="480">
        <v>80101</v>
      </c>
      <c r="C61" s="480">
        <v>79</v>
      </c>
      <c r="D61" s="485" t="s">
        <v>529</v>
      </c>
      <c r="E61" s="491">
        <v>2015</v>
      </c>
      <c r="F61" s="487">
        <v>2015</v>
      </c>
      <c r="G61" s="544" t="s">
        <v>537</v>
      </c>
      <c r="H61" s="492">
        <f t="shared" si="11"/>
        <v>30000</v>
      </c>
      <c r="I61" s="493">
        <v>30000</v>
      </c>
      <c r="J61" s="493" t="s">
        <v>332</v>
      </c>
      <c r="K61" s="493"/>
      <c r="L61" s="494"/>
      <c r="M61" s="494"/>
      <c r="N61" s="493"/>
      <c r="O61" s="490" t="s">
        <v>531</v>
      </c>
      <c r="P61" s="91"/>
      <c r="Q61" s="91"/>
    </row>
    <row r="62" spans="1:17" s="98" customFormat="1" ht="55.5" customHeight="1">
      <c r="A62" s="479" t="s">
        <v>655</v>
      </c>
      <c r="B62" s="480">
        <v>80101</v>
      </c>
      <c r="C62" s="480">
        <v>79</v>
      </c>
      <c r="D62" s="485" t="s">
        <v>656</v>
      </c>
      <c r="E62" s="491">
        <v>2015</v>
      </c>
      <c r="F62" s="487">
        <v>2015</v>
      </c>
      <c r="G62" s="544" t="s">
        <v>657</v>
      </c>
      <c r="H62" s="492">
        <f t="shared" si="11"/>
        <v>148059</v>
      </c>
      <c r="I62" s="493">
        <v>148059</v>
      </c>
      <c r="J62" s="493"/>
      <c r="K62" s="493"/>
      <c r="L62" s="494"/>
      <c r="M62" s="494"/>
      <c r="N62" s="493"/>
      <c r="O62" s="490" t="s">
        <v>658</v>
      </c>
      <c r="P62" s="91"/>
      <c r="Q62" s="91"/>
    </row>
    <row r="63" spans="1:17" s="98" customFormat="1" ht="35.25" customHeight="1">
      <c r="A63" s="479">
        <v>23</v>
      </c>
      <c r="B63" s="480">
        <v>80101</v>
      </c>
      <c r="C63" s="480">
        <v>79</v>
      </c>
      <c r="D63" s="485" t="s">
        <v>618</v>
      </c>
      <c r="E63" s="491">
        <v>2015</v>
      </c>
      <c r="F63" s="487">
        <v>2015</v>
      </c>
      <c r="G63" s="488" t="s">
        <v>478</v>
      </c>
      <c r="H63" s="492">
        <f t="shared" si="11"/>
        <v>60000</v>
      </c>
      <c r="I63" s="493">
        <v>60000</v>
      </c>
      <c r="J63" s="493"/>
      <c r="K63" s="493"/>
      <c r="L63" s="494"/>
      <c r="M63" s="494"/>
      <c r="N63" s="493"/>
      <c r="O63" s="490" t="s">
        <v>439</v>
      </c>
      <c r="P63" s="91"/>
      <c r="Q63" s="91"/>
    </row>
    <row r="64" spans="1:17" s="98" customFormat="1" ht="35.25" customHeight="1">
      <c r="A64" s="479" t="s">
        <v>562</v>
      </c>
      <c r="B64" s="480">
        <v>80101</v>
      </c>
      <c r="C64" s="480">
        <v>61</v>
      </c>
      <c r="D64" s="485" t="s">
        <v>563</v>
      </c>
      <c r="E64" s="491">
        <v>2015</v>
      </c>
      <c r="F64" s="487">
        <v>2015</v>
      </c>
      <c r="G64" s="488" t="s">
        <v>478</v>
      </c>
      <c r="H64" s="492">
        <f t="shared" si="11"/>
        <v>450000</v>
      </c>
      <c r="I64" s="493">
        <v>450000</v>
      </c>
      <c r="J64" s="493"/>
      <c r="K64" s="493"/>
      <c r="L64" s="494"/>
      <c r="M64" s="494"/>
      <c r="N64" s="493"/>
      <c r="O64" s="490" t="s">
        <v>564</v>
      </c>
      <c r="P64" s="91"/>
      <c r="Q64" s="91"/>
    </row>
    <row r="65" spans="1:17" s="98" customFormat="1" ht="50.25" customHeight="1">
      <c r="A65" s="479" t="s">
        <v>633</v>
      </c>
      <c r="B65" s="480">
        <v>80104</v>
      </c>
      <c r="C65" s="480">
        <v>75</v>
      </c>
      <c r="D65" s="485" t="s">
        <v>639</v>
      </c>
      <c r="E65" s="491">
        <v>2015</v>
      </c>
      <c r="F65" s="487">
        <v>2015</v>
      </c>
      <c r="G65" s="488" t="s">
        <v>640</v>
      </c>
      <c r="H65" s="492">
        <f t="shared" si="11"/>
        <v>30000</v>
      </c>
      <c r="I65" s="493">
        <v>30000</v>
      </c>
      <c r="J65" s="493"/>
      <c r="K65" s="493"/>
      <c r="L65" s="494"/>
      <c r="M65" s="494"/>
      <c r="N65" s="493"/>
      <c r="O65" s="490" t="s">
        <v>531</v>
      </c>
      <c r="P65" s="91"/>
      <c r="Q65" s="91"/>
    </row>
    <row r="66" spans="1:17" s="98" customFormat="1" ht="35.25" customHeight="1">
      <c r="A66" s="479" t="s">
        <v>634</v>
      </c>
      <c r="B66" s="480">
        <v>80104</v>
      </c>
      <c r="C66" s="480">
        <v>75</v>
      </c>
      <c r="D66" s="485" t="s">
        <v>643</v>
      </c>
      <c r="E66" s="491">
        <v>2015</v>
      </c>
      <c r="F66" s="487">
        <v>2015</v>
      </c>
      <c r="G66" s="488" t="s">
        <v>642</v>
      </c>
      <c r="H66" s="492">
        <f t="shared" si="11"/>
        <v>15000</v>
      </c>
      <c r="I66" s="493">
        <v>15000</v>
      </c>
      <c r="J66" s="493"/>
      <c r="K66" s="493"/>
      <c r="L66" s="494"/>
      <c r="M66" s="494"/>
      <c r="N66" s="493"/>
      <c r="O66" s="490" t="s">
        <v>649</v>
      </c>
      <c r="P66" s="91"/>
      <c r="Q66" s="91"/>
    </row>
    <row r="67" spans="1:17" s="98" customFormat="1" ht="35.25" customHeight="1">
      <c r="A67" s="479" t="s">
        <v>635</v>
      </c>
      <c r="B67" s="480">
        <v>80104</v>
      </c>
      <c r="C67" s="480">
        <v>75</v>
      </c>
      <c r="D67" s="485" t="s">
        <v>644</v>
      </c>
      <c r="E67" s="491">
        <v>2015</v>
      </c>
      <c r="F67" s="487">
        <v>2015</v>
      </c>
      <c r="G67" s="488" t="s">
        <v>640</v>
      </c>
      <c r="H67" s="492">
        <f t="shared" si="11"/>
        <v>6000</v>
      </c>
      <c r="I67" s="493">
        <v>6000</v>
      </c>
      <c r="J67" s="493"/>
      <c r="K67" s="493"/>
      <c r="L67" s="494"/>
      <c r="M67" s="494"/>
      <c r="N67" s="493"/>
      <c r="O67" s="490" t="s">
        <v>650</v>
      </c>
      <c r="P67" s="91"/>
      <c r="Q67" s="91"/>
    </row>
    <row r="68" spans="1:17" s="98" customFormat="1" ht="35.25" customHeight="1">
      <c r="A68" s="479" t="s">
        <v>636</v>
      </c>
      <c r="B68" s="480">
        <v>80104</v>
      </c>
      <c r="C68" s="480">
        <v>75</v>
      </c>
      <c r="D68" s="485" t="s">
        <v>645</v>
      </c>
      <c r="E68" s="491">
        <v>2015</v>
      </c>
      <c r="F68" s="487">
        <v>2015</v>
      </c>
      <c r="G68" s="488" t="s">
        <v>641</v>
      </c>
      <c r="H68" s="492">
        <f t="shared" si="11"/>
        <v>20000</v>
      </c>
      <c r="I68" s="493">
        <v>20000</v>
      </c>
      <c r="J68" s="493"/>
      <c r="K68" s="493"/>
      <c r="L68" s="494"/>
      <c r="M68" s="494"/>
      <c r="N68" s="493"/>
      <c r="O68" s="490" t="s">
        <v>651</v>
      </c>
      <c r="P68" s="91"/>
      <c r="Q68" s="91"/>
    </row>
    <row r="69" spans="1:17" s="98" customFormat="1" ht="35.25" customHeight="1">
      <c r="A69" s="479" t="s">
        <v>637</v>
      </c>
      <c r="B69" s="480">
        <v>80104</v>
      </c>
      <c r="C69" s="480">
        <v>75</v>
      </c>
      <c r="D69" s="485" t="s">
        <v>646</v>
      </c>
      <c r="E69" s="491">
        <v>2015</v>
      </c>
      <c r="F69" s="487">
        <v>2015</v>
      </c>
      <c r="G69" s="488" t="s">
        <v>647</v>
      </c>
      <c r="H69" s="492">
        <f t="shared" si="11"/>
        <v>20000</v>
      </c>
      <c r="I69" s="493">
        <v>20000</v>
      </c>
      <c r="J69" s="493"/>
      <c r="K69" s="493"/>
      <c r="L69" s="494"/>
      <c r="M69" s="494"/>
      <c r="N69" s="493"/>
      <c r="O69" s="490" t="s">
        <v>651</v>
      </c>
      <c r="P69" s="91"/>
      <c r="Q69" s="91"/>
    </row>
    <row r="70" spans="1:17" s="98" customFormat="1" ht="35.25" customHeight="1">
      <c r="A70" s="479" t="s">
        <v>638</v>
      </c>
      <c r="B70" s="480">
        <v>80104</v>
      </c>
      <c r="C70" s="480">
        <v>75</v>
      </c>
      <c r="D70" s="485" t="s">
        <v>663</v>
      </c>
      <c r="E70" s="491">
        <v>2015</v>
      </c>
      <c r="F70" s="487">
        <v>2015</v>
      </c>
      <c r="G70" s="488" t="s">
        <v>648</v>
      </c>
      <c r="H70" s="492">
        <f t="shared" si="11"/>
        <v>5228</v>
      </c>
      <c r="I70" s="493">
        <v>5228</v>
      </c>
      <c r="J70" s="493"/>
      <c r="K70" s="493"/>
      <c r="L70" s="494"/>
      <c r="M70" s="494"/>
      <c r="N70" s="493"/>
      <c r="O70" s="490" t="s">
        <v>652</v>
      </c>
      <c r="P70" s="91"/>
      <c r="Q70" s="91"/>
    </row>
    <row r="71" spans="1:17" s="98" customFormat="1" ht="30" customHeight="1">
      <c r="A71" s="479">
        <v>24</v>
      </c>
      <c r="B71" s="480">
        <v>80195</v>
      </c>
      <c r="C71" s="480">
        <v>79</v>
      </c>
      <c r="D71" s="485" t="s">
        <v>432</v>
      </c>
      <c r="E71" s="491">
        <v>2015</v>
      </c>
      <c r="F71" s="487">
        <v>2015</v>
      </c>
      <c r="G71" s="488" t="s">
        <v>478</v>
      </c>
      <c r="H71" s="492">
        <f t="shared" si="11"/>
        <v>80000</v>
      </c>
      <c r="I71" s="493">
        <v>80000</v>
      </c>
      <c r="J71" s="493"/>
      <c r="K71" s="493"/>
      <c r="L71" s="494"/>
      <c r="M71" s="494"/>
      <c r="N71" s="493"/>
      <c r="O71" s="490" t="s">
        <v>424</v>
      </c>
      <c r="P71" s="91"/>
      <c r="Q71" s="91"/>
    </row>
    <row r="72" spans="1:17" s="98" customFormat="1" ht="14.25">
      <c r="A72" s="681" t="s">
        <v>459</v>
      </c>
      <c r="B72" s="682"/>
      <c r="C72" s="682"/>
      <c r="D72" s="682"/>
      <c r="E72" s="682"/>
      <c r="F72" s="682"/>
      <c r="G72" s="683"/>
      <c r="H72" s="495">
        <f aca="true" t="shared" si="12" ref="H72:N72">SUM(H73)</f>
        <v>100000</v>
      </c>
      <c r="I72" s="513">
        <f t="shared" si="12"/>
        <v>100000</v>
      </c>
      <c r="J72" s="513">
        <f>SUM(J73:J73)</f>
        <v>0</v>
      </c>
      <c r="K72" s="513">
        <f t="shared" si="12"/>
        <v>0</v>
      </c>
      <c r="L72" s="513">
        <f t="shared" si="12"/>
        <v>0</v>
      </c>
      <c r="M72" s="513">
        <f>SUM(M73:M73)</f>
        <v>0</v>
      </c>
      <c r="N72" s="513">
        <f t="shared" si="12"/>
        <v>0</v>
      </c>
      <c r="O72" s="478"/>
      <c r="P72" s="91"/>
      <c r="Q72" s="91"/>
    </row>
    <row r="73" spans="1:17" s="98" customFormat="1" ht="38.25">
      <c r="A73" s="479">
        <v>25</v>
      </c>
      <c r="B73" s="480">
        <v>85195</v>
      </c>
      <c r="C73" s="480">
        <v>76</v>
      </c>
      <c r="D73" s="485" t="s">
        <v>460</v>
      </c>
      <c r="E73" s="491">
        <v>2015</v>
      </c>
      <c r="F73" s="487">
        <v>2015</v>
      </c>
      <c r="G73" s="488" t="s">
        <v>479</v>
      </c>
      <c r="H73" s="496">
        <f>I73+K73+L73+N73</f>
        <v>100000</v>
      </c>
      <c r="I73" s="497">
        <v>100000</v>
      </c>
      <c r="J73" s="497"/>
      <c r="K73" s="497"/>
      <c r="L73" s="494"/>
      <c r="M73" s="494"/>
      <c r="N73" s="497"/>
      <c r="O73" s="522" t="s">
        <v>456</v>
      </c>
      <c r="P73" s="91"/>
      <c r="Q73" s="91"/>
    </row>
    <row r="74" spans="1:17" s="98" customFormat="1" ht="14.25">
      <c r="A74" s="678" t="s">
        <v>450</v>
      </c>
      <c r="B74" s="679"/>
      <c r="C74" s="679"/>
      <c r="D74" s="679"/>
      <c r="E74" s="679"/>
      <c r="F74" s="679"/>
      <c r="G74" s="680"/>
      <c r="H74" s="477">
        <f aca="true" t="shared" si="13" ref="H74:N74">SUM(H75:H75)</f>
        <v>31899</v>
      </c>
      <c r="I74" s="512">
        <f t="shared" si="13"/>
        <v>31899</v>
      </c>
      <c r="J74" s="512">
        <f>SUM(J75:J75)</f>
        <v>0</v>
      </c>
      <c r="K74" s="512">
        <f t="shared" si="13"/>
        <v>0</v>
      </c>
      <c r="L74" s="512">
        <f t="shared" si="13"/>
        <v>0</v>
      </c>
      <c r="M74" s="512">
        <f>SUM(M75:M75)</f>
        <v>0</v>
      </c>
      <c r="N74" s="512">
        <f t="shared" si="13"/>
        <v>0</v>
      </c>
      <c r="O74" s="478"/>
      <c r="P74" s="91"/>
      <c r="Q74" s="91"/>
    </row>
    <row r="75" spans="1:17" s="98" customFormat="1" ht="38.25">
      <c r="A75" s="479">
        <v>26</v>
      </c>
      <c r="B75" s="480">
        <v>85295</v>
      </c>
      <c r="C75" s="480">
        <v>79</v>
      </c>
      <c r="D75" s="485" t="s">
        <v>427</v>
      </c>
      <c r="E75" s="491">
        <v>2015</v>
      </c>
      <c r="F75" s="487">
        <v>2015</v>
      </c>
      <c r="G75" s="488" t="s">
        <v>478</v>
      </c>
      <c r="H75" s="492">
        <f>I75+N75</f>
        <v>31899</v>
      </c>
      <c r="I75" s="493">
        <f>863127-270000-111228-450000</f>
        <v>31899</v>
      </c>
      <c r="J75" s="493"/>
      <c r="K75" s="493"/>
      <c r="L75" s="494"/>
      <c r="M75" s="494"/>
      <c r="N75" s="493">
        <f>1026421-1026421</f>
        <v>0</v>
      </c>
      <c r="O75" s="490" t="s">
        <v>659</v>
      </c>
      <c r="P75" s="91"/>
      <c r="Q75" s="91"/>
    </row>
    <row r="76" spans="1:17" s="98" customFormat="1" ht="14.25">
      <c r="A76" s="681" t="s">
        <v>447</v>
      </c>
      <c r="B76" s="682"/>
      <c r="C76" s="682"/>
      <c r="D76" s="682"/>
      <c r="E76" s="682"/>
      <c r="F76" s="682"/>
      <c r="G76" s="683"/>
      <c r="H76" s="495">
        <f aca="true" t="shared" si="14" ref="H76:N76">SUM(H77:H77)</f>
        <v>100000</v>
      </c>
      <c r="I76" s="513">
        <f t="shared" si="14"/>
        <v>100000</v>
      </c>
      <c r="J76" s="513">
        <f>SUM(J77:J77)</f>
        <v>0</v>
      </c>
      <c r="K76" s="513">
        <f t="shared" si="14"/>
        <v>0</v>
      </c>
      <c r="L76" s="513">
        <f t="shared" si="14"/>
        <v>0</v>
      </c>
      <c r="M76" s="513">
        <f>SUM(M77:M77)</f>
        <v>0</v>
      </c>
      <c r="N76" s="513">
        <f t="shared" si="14"/>
        <v>0</v>
      </c>
      <c r="O76" s="478"/>
      <c r="P76" s="91"/>
      <c r="Q76" s="91"/>
    </row>
    <row r="77" spans="1:17" s="98" customFormat="1" ht="42.75" customHeight="1">
      <c r="A77" s="479">
        <v>27</v>
      </c>
      <c r="B77" s="480">
        <v>85395</v>
      </c>
      <c r="C77" s="480">
        <v>79</v>
      </c>
      <c r="D77" s="485" t="s">
        <v>461</v>
      </c>
      <c r="E77" s="491">
        <v>2015</v>
      </c>
      <c r="F77" s="487">
        <v>2015</v>
      </c>
      <c r="G77" s="488" t="s">
        <v>479</v>
      </c>
      <c r="H77" s="492">
        <f>I77+N77</f>
        <v>100000</v>
      </c>
      <c r="I77" s="493">
        <v>100000</v>
      </c>
      <c r="J77" s="493"/>
      <c r="K77" s="493"/>
      <c r="L77" s="494"/>
      <c r="M77" s="494"/>
      <c r="N77" s="493"/>
      <c r="O77" s="490" t="s">
        <v>455</v>
      </c>
      <c r="P77" s="91"/>
      <c r="Q77" s="91"/>
    </row>
    <row r="78" spans="1:17" s="98" customFormat="1" ht="14.25">
      <c r="A78" s="681" t="s">
        <v>448</v>
      </c>
      <c r="B78" s="682"/>
      <c r="C78" s="682"/>
      <c r="D78" s="682"/>
      <c r="E78" s="682"/>
      <c r="F78" s="682"/>
      <c r="G78" s="683"/>
      <c r="H78" s="495">
        <f>SUM(H79:H96)</f>
        <v>4127483</v>
      </c>
      <c r="I78" s="495">
        <f aca="true" t="shared" si="15" ref="I78:N78">SUM(I79:I96)</f>
        <v>993000</v>
      </c>
      <c r="J78" s="495">
        <f t="shared" si="15"/>
        <v>0</v>
      </c>
      <c r="K78" s="495">
        <f t="shared" si="15"/>
        <v>3134483</v>
      </c>
      <c r="L78" s="495">
        <f t="shared" si="15"/>
        <v>0</v>
      </c>
      <c r="M78" s="495">
        <f t="shared" si="15"/>
        <v>0</v>
      </c>
      <c r="N78" s="495">
        <f t="shared" si="15"/>
        <v>0</v>
      </c>
      <c r="O78" s="478"/>
      <c r="P78" s="91"/>
      <c r="Q78" s="91"/>
    </row>
    <row r="79" spans="1:17" s="98" customFormat="1" ht="51">
      <c r="A79" s="479">
        <v>28</v>
      </c>
      <c r="B79" s="480">
        <v>90001</v>
      </c>
      <c r="C79" s="480">
        <v>46</v>
      </c>
      <c r="D79" s="528" t="s">
        <v>457</v>
      </c>
      <c r="E79" s="481">
        <v>2010</v>
      </c>
      <c r="F79" s="482">
        <v>2019</v>
      </c>
      <c r="G79" s="515" t="s">
        <v>478</v>
      </c>
      <c r="H79" s="496">
        <f aca="true" t="shared" si="16" ref="H79:H94">I79+K79+L79+N79</f>
        <v>1960396</v>
      </c>
      <c r="I79" s="497"/>
      <c r="J79" s="497"/>
      <c r="K79" s="497">
        <v>1960396</v>
      </c>
      <c r="L79" s="497"/>
      <c r="M79" s="497"/>
      <c r="N79" s="497"/>
      <c r="O79" s="527" t="s">
        <v>475</v>
      </c>
      <c r="P79" s="91"/>
      <c r="Q79" s="91"/>
    </row>
    <row r="80" spans="1:17" s="98" customFormat="1" ht="27" customHeight="1">
      <c r="A80" s="479" t="s">
        <v>565</v>
      </c>
      <c r="B80" s="480">
        <v>90001</v>
      </c>
      <c r="C80" s="480">
        <v>46</v>
      </c>
      <c r="D80" s="528" t="s">
        <v>566</v>
      </c>
      <c r="E80" s="481">
        <v>2015</v>
      </c>
      <c r="F80" s="482">
        <v>2015</v>
      </c>
      <c r="G80" s="515" t="s">
        <v>478</v>
      </c>
      <c r="H80" s="496">
        <f t="shared" si="16"/>
        <v>30000</v>
      </c>
      <c r="I80" s="497"/>
      <c r="J80" s="497"/>
      <c r="K80" s="497">
        <v>30000</v>
      </c>
      <c r="L80" s="497"/>
      <c r="M80" s="497"/>
      <c r="N80" s="497"/>
      <c r="O80" s="527" t="s">
        <v>531</v>
      </c>
      <c r="P80" s="91"/>
      <c r="Q80" s="91"/>
    </row>
    <row r="81" spans="1:17" s="98" customFormat="1" ht="28.5" customHeight="1">
      <c r="A81" s="479">
        <v>29</v>
      </c>
      <c r="B81" s="480">
        <v>90001</v>
      </c>
      <c r="C81" s="480">
        <v>46</v>
      </c>
      <c r="D81" s="528" t="s">
        <v>431</v>
      </c>
      <c r="E81" s="481">
        <v>2015</v>
      </c>
      <c r="F81" s="482">
        <v>2015</v>
      </c>
      <c r="G81" s="515" t="s">
        <v>478</v>
      </c>
      <c r="H81" s="496">
        <f t="shared" si="16"/>
        <v>220000</v>
      </c>
      <c r="I81" s="497"/>
      <c r="J81" s="497"/>
      <c r="K81" s="497">
        <v>220000</v>
      </c>
      <c r="L81" s="497"/>
      <c r="M81" s="497"/>
      <c r="N81" s="497"/>
      <c r="O81" s="527" t="s">
        <v>423</v>
      </c>
      <c r="P81" s="91"/>
      <c r="Q81" s="91"/>
    </row>
    <row r="82" spans="1:17" s="98" customFormat="1" ht="51.75" customHeight="1">
      <c r="A82" s="479" t="s">
        <v>540</v>
      </c>
      <c r="B82" s="480">
        <v>90001</v>
      </c>
      <c r="C82" s="480">
        <v>46</v>
      </c>
      <c r="D82" s="528" t="s">
        <v>621</v>
      </c>
      <c r="E82" s="481">
        <v>2015</v>
      </c>
      <c r="F82" s="482">
        <v>2015</v>
      </c>
      <c r="G82" s="515" t="s">
        <v>539</v>
      </c>
      <c r="H82" s="496">
        <f t="shared" si="16"/>
        <v>894087</v>
      </c>
      <c r="I82" s="497"/>
      <c r="J82" s="497"/>
      <c r="K82" s="497">
        <v>894087</v>
      </c>
      <c r="L82" s="497"/>
      <c r="M82" s="497"/>
      <c r="N82" s="497"/>
      <c r="O82" s="527" t="s">
        <v>538</v>
      </c>
      <c r="P82" s="91"/>
      <c r="Q82" s="91"/>
    </row>
    <row r="83" spans="1:17" s="98" customFormat="1" ht="29.25" customHeight="1">
      <c r="A83" s="479">
        <v>30</v>
      </c>
      <c r="B83" s="480">
        <v>90005</v>
      </c>
      <c r="C83" s="480">
        <v>47</v>
      </c>
      <c r="D83" s="485" t="s">
        <v>458</v>
      </c>
      <c r="E83" s="491">
        <v>2015</v>
      </c>
      <c r="F83" s="487">
        <v>2015</v>
      </c>
      <c r="G83" s="488" t="s">
        <v>480</v>
      </c>
      <c r="H83" s="492">
        <f t="shared" si="16"/>
        <v>30000</v>
      </c>
      <c r="I83" s="493"/>
      <c r="J83" s="493"/>
      <c r="K83" s="493">
        <v>30000</v>
      </c>
      <c r="L83" s="494"/>
      <c r="M83" s="494"/>
      <c r="N83" s="493"/>
      <c r="O83" s="490" t="s">
        <v>413</v>
      </c>
      <c r="P83" s="91"/>
      <c r="Q83" s="91"/>
    </row>
    <row r="84" spans="1:17" s="98" customFormat="1" ht="27.75" customHeight="1">
      <c r="A84" s="479">
        <v>31</v>
      </c>
      <c r="B84" s="480">
        <v>90015</v>
      </c>
      <c r="C84" s="480">
        <v>33</v>
      </c>
      <c r="D84" s="485" t="s">
        <v>473</v>
      </c>
      <c r="E84" s="491">
        <v>2013</v>
      </c>
      <c r="F84" s="487">
        <v>2015</v>
      </c>
      <c r="G84" s="488" t="s">
        <v>478</v>
      </c>
      <c r="H84" s="492">
        <f t="shared" si="16"/>
        <v>84000</v>
      </c>
      <c r="I84" s="493">
        <f>197000-78000-35000</f>
        <v>84000</v>
      </c>
      <c r="J84" s="493"/>
      <c r="K84" s="493"/>
      <c r="L84" s="494"/>
      <c r="M84" s="494"/>
      <c r="N84" s="493"/>
      <c r="O84" s="490" t="s">
        <v>507</v>
      </c>
      <c r="P84" s="91"/>
      <c r="Q84" s="91"/>
    </row>
    <row r="85" spans="1:17" s="98" customFormat="1" ht="27.75" customHeight="1">
      <c r="A85" s="479" t="s">
        <v>503</v>
      </c>
      <c r="B85" s="480">
        <v>90015</v>
      </c>
      <c r="C85" s="480">
        <v>33</v>
      </c>
      <c r="D85" s="485" t="s">
        <v>501</v>
      </c>
      <c r="E85" s="491">
        <v>2015</v>
      </c>
      <c r="F85" s="487">
        <v>2015</v>
      </c>
      <c r="G85" s="488" t="s">
        <v>478</v>
      </c>
      <c r="H85" s="492">
        <f t="shared" si="16"/>
        <v>8000</v>
      </c>
      <c r="I85" s="493">
        <v>8000</v>
      </c>
      <c r="J85" s="493"/>
      <c r="K85" s="493"/>
      <c r="L85" s="494"/>
      <c r="M85" s="494"/>
      <c r="N85" s="493"/>
      <c r="O85" s="490" t="s">
        <v>499</v>
      </c>
      <c r="P85" s="91"/>
      <c r="Q85" s="91"/>
    </row>
    <row r="86" spans="1:17" s="98" customFormat="1" ht="27.75" customHeight="1">
      <c r="A86" s="479" t="s">
        <v>504</v>
      </c>
      <c r="B86" s="480">
        <v>90015</v>
      </c>
      <c r="C86" s="480">
        <v>33</v>
      </c>
      <c r="D86" s="485" t="s">
        <v>502</v>
      </c>
      <c r="E86" s="491">
        <v>2015</v>
      </c>
      <c r="F86" s="487">
        <v>2015</v>
      </c>
      <c r="G86" s="488" t="s">
        <v>478</v>
      </c>
      <c r="H86" s="492">
        <f t="shared" si="16"/>
        <v>70000</v>
      </c>
      <c r="I86" s="493">
        <v>70000</v>
      </c>
      <c r="J86" s="493"/>
      <c r="K86" s="493"/>
      <c r="L86" s="494"/>
      <c r="M86" s="494"/>
      <c r="N86" s="493"/>
      <c r="O86" s="490" t="s">
        <v>500</v>
      </c>
      <c r="P86" s="91"/>
      <c r="Q86" s="91"/>
    </row>
    <row r="87" spans="1:17" s="98" customFormat="1" ht="27.75" customHeight="1">
      <c r="A87" s="479" t="s">
        <v>505</v>
      </c>
      <c r="B87" s="480">
        <v>90015</v>
      </c>
      <c r="C87" s="480">
        <v>33</v>
      </c>
      <c r="D87" s="485" t="s">
        <v>506</v>
      </c>
      <c r="E87" s="491">
        <v>2015</v>
      </c>
      <c r="F87" s="487">
        <v>2015</v>
      </c>
      <c r="G87" s="488" t="s">
        <v>478</v>
      </c>
      <c r="H87" s="492">
        <f t="shared" si="16"/>
        <v>35000</v>
      </c>
      <c r="I87" s="493">
        <v>35000</v>
      </c>
      <c r="J87" s="493"/>
      <c r="K87" s="493"/>
      <c r="L87" s="494"/>
      <c r="M87" s="494"/>
      <c r="N87" s="493"/>
      <c r="O87" s="490" t="s">
        <v>508</v>
      </c>
      <c r="P87" s="91"/>
      <c r="Q87" s="91"/>
    </row>
    <row r="88" spans="1:17" s="98" customFormat="1" ht="51" customHeight="1">
      <c r="A88" s="479" t="s">
        <v>567</v>
      </c>
      <c r="B88" s="480">
        <v>90015</v>
      </c>
      <c r="C88" s="480">
        <v>33</v>
      </c>
      <c r="D88" s="485" t="s">
        <v>568</v>
      </c>
      <c r="E88" s="491">
        <v>2015</v>
      </c>
      <c r="F88" s="487">
        <v>2015</v>
      </c>
      <c r="G88" s="488" t="s">
        <v>478</v>
      </c>
      <c r="H88" s="492">
        <f t="shared" si="16"/>
        <v>10000</v>
      </c>
      <c r="I88" s="493">
        <v>10000</v>
      </c>
      <c r="J88" s="493"/>
      <c r="K88" s="493"/>
      <c r="L88" s="494"/>
      <c r="M88" s="494"/>
      <c r="N88" s="493"/>
      <c r="O88" s="490" t="s">
        <v>422</v>
      </c>
      <c r="P88" s="91"/>
      <c r="Q88" s="91"/>
    </row>
    <row r="89" spans="1:17" s="98" customFormat="1" ht="41.25" customHeight="1">
      <c r="A89" s="479" t="s">
        <v>569</v>
      </c>
      <c r="B89" s="480">
        <v>90015</v>
      </c>
      <c r="C89" s="480">
        <v>33</v>
      </c>
      <c r="D89" s="485" t="s">
        <v>617</v>
      </c>
      <c r="E89" s="491">
        <v>2015</v>
      </c>
      <c r="F89" s="487">
        <v>2015</v>
      </c>
      <c r="G89" s="488" t="s">
        <v>478</v>
      </c>
      <c r="H89" s="492">
        <f t="shared" si="16"/>
        <v>25000</v>
      </c>
      <c r="I89" s="493">
        <v>25000</v>
      </c>
      <c r="J89" s="493"/>
      <c r="K89" s="493"/>
      <c r="L89" s="494"/>
      <c r="M89" s="494"/>
      <c r="N89" s="493"/>
      <c r="O89" s="490" t="s">
        <v>570</v>
      </c>
      <c r="P89" s="91"/>
      <c r="Q89" s="91"/>
    </row>
    <row r="90" spans="1:17" s="98" customFormat="1" ht="32.25" customHeight="1">
      <c r="A90" s="479" t="s">
        <v>571</v>
      </c>
      <c r="B90" s="480">
        <v>90015</v>
      </c>
      <c r="C90" s="480">
        <v>33</v>
      </c>
      <c r="D90" s="485" t="s">
        <v>625</v>
      </c>
      <c r="E90" s="491">
        <v>2015</v>
      </c>
      <c r="F90" s="487">
        <v>2015</v>
      </c>
      <c r="G90" s="488" t="s">
        <v>478</v>
      </c>
      <c r="H90" s="492">
        <f t="shared" si="16"/>
        <v>153000</v>
      </c>
      <c r="I90" s="493">
        <f>150000+3000</f>
        <v>153000</v>
      </c>
      <c r="J90" s="493"/>
      <c r="K90" s="493"/>
      <c r="L90" s="494"/>
      <c r="M90" s="494"/>
      <c r="N90" s="493"/>
      <c r="O90" s="490" t="s">
        <v>627</v>
      </c>
      <c r="P90" s="91"/>
      <c r="Q90" s="91"/>
    </row>
    <row r="91" spans="1:17" s="98" customFormat="1" ht="41.25" customHeight="1">
      <c r="A91" s="479" t="s">
        <v>572</v>
      </c>
      <c r="B91" s="480">
        <v>90015</v>
      </c>
      <c r="C91" s="480">
        <v>33</v>
      </c>
      <c r="D91" s="485" t="s">
        <v>574</v>
      </c>
      <c r="E91" s="491">
        <v>2015</v>
      </c>
      <c r="F91" s="487">
        <v>2015</v>
      </c>
      <c r="G91" s="488" t="s">
        <v>478</v>
      </c>
      <c r="H91" s="492">
        <f t="shared" si="16"/>
        <v>10000</v>
      </c>
      <c r="I91" s="493">
        <v>10000</v>
      </c>
      <c r="J91" s="493"/>
      <c r="K91" s="493"/>
      <c r="L91" s="494"/>
      <c r="M91" s="494"/>
      <c r="N91" s="493"/>
      <c r="O91" s="490" t="s">
        <v>422</v>
      </c>
      <c r="P91" s="91"/>
      <c r="Q91" s="91"/>
    </row>
    <row r="92" spans="1:17" s="98" customFormat="1" ht="56.25" customHeight="1">
      <c r="A92" s="479" t="s">
        <v>573</v>
      </c>
      <c r="B92" s="480">
        <v>90015</v>
      </c>
      <c r="C92" s="480">
        <v>33</v>
      </c>
      <c r="D92" s="485" t="s">
        <v>575</v>
      </c>
      <c r="E92" s="491">
        <v>2015</v>
      </c>
      <c r="F92" s="487">
        <v>2015</v>
      </c>
      <c r="G92" s="488" t="s">
        <v>478</v>
      </c>
      <c r="H92" s="492">
        <f t="shared" si="16"/>
        <v>10000</v>
      </c>
      <c r="I92" s="493">
        <v>10000</v>
      </c>
      <c r="J92" s="493"/>
      <c r="K92" s="493"/>
      <c r="L92" s="494"/>
      <c r="M92" s="494"/>
      <c r="N92" s="493"/>
      <c r="O92" s="490" t="s">
        <v>422</v>
      </c>
      <c r="P92" s="91"/>
      <c r="Q92" s="91"/>
    </row>
    <row r="93" spans="1:17" s="98" customFormat="1" ht="27.75" customHeight="1">
      <c r="A93" s="479">
        <v>32</v>
      </c>
      <c r="B93" s="480">
        <v>90095</v>
      </c>
      <c r="C93" s="480">
        <v>79</v>
      </c>
      <c r="D93" s="485" t="s">
        <v>472</v>
      </c>
      <c r="E93" s="491">
        <v>2015</v>
      </c>
      <c r="F93" s="487">
        <v>2015</v>
      </c>
      <c r="G93" s="488" t="s">
        <v>478</v>
      </c>
      <c r="H93" s="492">
        <f t="shared" si="16"/>
        <v>270000</v>
      </c>
      <c r="I93" s="493">
        <f>250000+20000</f>
        <v>270000</v>
      </c>
      <c r="J93" s="493"/>
      <c r="K93" s="493"/>
      <c r="L93" s="494"/>
      <c r="M93" s="494"/>
      <c r="N93" s="493"/>
      <c r="O93" s="490" t="s">
        <v>615</v>
      </c>
      <c r="P93" s="91"/>
      <c r="Q93" s="91"/>
    </row>
    <row r="94" spans="1:17" s="98" customFormat="1" ht="38.25" customHeight="1">
      <c r="A94" s="479" t="s">
        <v>577</v>
      </c>
      <c r="B94" s="480">
        <v>90095</v>
      </c>
      <c r="C94" s="480">
        <v>33</v>
      </c>
      <c r="D94" s="485" t="s">
        <v>579</v>
      </c>
      <c r="E94" s="491">
        <v>2015</v>
      </c>
      <c r="F94" s="487">
        <v>2015</v>
      </c>
      <c r="G94" s="488" t="s">
        <v>478</v>
      </c>
      <c r="H94" s="492">
        <f t="shared" si="16"/>
        <v>8000</v>
      </c>
      <c r="I94" s="493">
        <v>8000</v>
      </c>
      <c r="J94" s="493"/>
      <c r="K94" s="493"/>
      <c r="L94" s="494"/>
      <c r="M94" s="494"/>
      <c r="N94" s="493"/>
      <c r="O94" s="490" t="s">
        <v>578</v>
      </c>
      <c r="P94" s="91"/>
      <c r="Q94" s="91"/>
    </row>
    <row r="95" spans="1:17" s="98" customFormat="1" ht="38.25" customHeight="1">
      <c r="A95" s="479">
        <v>33</v>
      </c>
      <c r="B95" s="480">
        <v>90095</v>
      </c>
      <c r="C95" s="480">
        <v>79</v>
      </c>
      <c r="D95" s="485" t="s">
        <v>428</v>
      </c>
      <c r="E95" s="491">
        <v>2013</v>
      </c>
      <c r="F95" s="487">
        <v>2017</v>
      </c>
      <c r="G95" s="488" t="s">
        <v>478</v>
      </c>
      <c r="H95" s="492">
        <f>I95+K95+L95+N95</f>
        <v>300000</v>
      </c>
      <c r="I95" s="493">
        <f>350000-50000</f>
        <v>300000</v>
      </c>
      <c r="J95" s="493"/>
      <c r="K95" s="493"/>
      <c r="L95" s="494"/>
      <c r="M95" s="494"/>
      <c r="N95" s="493"/>
      <c r="O95" s="490" t="s">
        <v>464</v>
      </c>
      <c r="P95" s="91"/>
      <c r="Q95" s="91"/>
    </row>
    <row r="96" spans="1:17" s="98" customFormat="1" ht="28.5" customHeight="1">
      <c r="A96" s="479" t="s">
        <v>582</v>
      </c>
      <c r="B96" s="480">
        <v>90095</v>
      </c>
      <c r="C96" s="480">
        <v>79</v>
      </c>
      <c r="D96" s="485" t="s">
        <v>612</v>
      </c>
      <c r="E96" s="537">
        <v>2015</v>
      </c>
      <c r="F96" s="537">
        <v>2015</v>
      </c>
      <c r="G96" s="487" t="s">
        <v>539</v>
      </c>
      <c r="H96" s="492">
        <f>I96+K96+L96+N96</f>
        <v>10000</v>
      </c>
      <c r="I96" s="493">
        <v>10000</v>
      </c>
      <c r="J96" s="533"/>
      <c r="K96" s="493"/>
      <c r="L96" s="494"/>
      <c r="M96" s="494"/>
      <c r="N96" s="493"/>
      <c r="O96" s="521" t="s">
        <v>515</v>
      </c>
      <c r="P96" s="91"/>
      <c r="Q96" s="91"/>
    </row>
    <row r="97" spans="1:17" s="98" customFormat="1" ht="15" customHeight="1">
      <c r="A97" s="684" t="s">
        <v>580</v>
      </c>
      <c r="B97" s="685"/>
      <c r="C97" s="685"/>
      <c r="D97" s="685"/>
      <c r="E97" s="685"/>
      <c r="F97" s="685"/>
      <c r="G97" s="685"/>
      <c r="H97" s="545">
        <f aca="true" t="shared" si="17" ref="H97:P97">SUM(H98:H99)</f>
        <v>70000</v>
      </c>
      <c r="I97" s="529">
        <f>SUM(I98:I99)</f>
        <v>70000</v>
      </c>
      <c r="J97" s="529">
        <f t="shared" si="17"/>
        <v>0</v>
      </c>
      <c r="K97" s="529">
        <f t="shared" si="17"/>
        <v>0</v>
      </c>
      <c r="L97" s="529">
        <f t="shared" si="17"/>
        <v>0</v>
      </c>
      <c r="M97" s="529">
        <f t="shared" si="17"/>
        <v>0</v>
      </c>
      <c r="N97" s="529">
        <f t="shared" si="17"/>
        <v>0</v>
      </c>
      <c r="O97" s="546">
        <f t="shared" si="17"/>
        <v>0</v>
      </c>
      <c r="P97" s="529">
        <f t="shared" si="17"/>
        <v>0</v>
      </c>
      <c r="Q97" s="530"/>
    </row>
    <row r="98" spans="1:17" s="98" customFormat="1" ht="40.5" customHeight="1">
      <c r="A98" s="547" t="s">
        <v>587</v>
      </c>
      <c r="B98" s="548" t="s">
        <v>583</v>
      </c>
      <c r="C98" s="548" t="s">
        <v>487</v>
      </c>
      <c r="D98" s="549" t="s">
        <v>585</v>
      </c>
      <c r="E98" s="550">
        <v>2015</v>
      </c>
      <c r="F98" s="551">
        <v>2015</v>
      </c>
      <c r="G98" s="552" t="s">
        <v>478</v>
      </c>
      <c r="H98" s="476">
        <f>I98+M98+N98+P98</f>
        <v>20000</v>
      </c>
      <c r="I98" s="553">
        <v>20000</v>
      </c>
      <c r="J98" s="553"/>
      <c r="K98" s="553"/>
      <c r="L98" s="553"/>
      <c r="M98" s="553"/>
      <c r="N98" s="553"/>
      <c r="O98" s="554" t="s">
        <v>589</v>
      </c>
      <c r="P98" s="531"/>
      <c r="Q98" s="489" t="s">
        <v>581</v>
      </c>
    </row>
    <row r="99" spans="1:17" s="98" customFormat="1" ht="30" customHeight="1">
      <c r="A99" s="498" t="s">
        <v>616</v>
      </c>
      <c r="B99" s="499" t="s">
        <v>583</v>
      </c>
      <c r="C99" s="499" t="s">
        <v>588</v>
      </c>
      <c r="D99" s="500" t="s">
        <v>586</v>
      </c>
      <c r="E99" s="501">
        <v>2015</v>
      </c>
      <c r="F99" s="501">
        <v>2015</v>
      </c>
      <c r="G99" s="482" t="s">
        <v>478</v>
      </c>
      <c r="H99" s="555">
        <f>I99+M99+N99+P99</f>
        <v>50000</v>
      </c>
      <c r="I99" s="556">
        <v>50000</v>
      </c>
      <c r="J99" s="556"/>
      <c r="K99" s="556"/>
      <c r="L99" s="556"/>
      <c r="M99" s="556"/>
      <c r="N99" s="556"/>
      <c r="O99" s="557" t="s">
        <v>426</v>
      </c>
      <c r="P99" s="531"/>
      <c r="Q99" s="489" t="s">
        <v>584</v>
      </c>
    </row>
    <row r="100" spans="1:17" ht="14.25">
      <c r="A100" s="681" t="s">
        <v>449</v>
      </c>
      <c r="B100" s="682"/>
      <c r="C100" s="682"/>
      <c r="D100" s="682"/>
      <c r="E100" s="682"/>
      <c r="F100" s="682"/>
      <c r="G100" s="683"/>
      <c r="H100" s="495">
        <f aca="true" t="shared" si="18" ref="H100:N100">SUM(H101:H107)</f>
        <v>1269419</v>
      </c>
      <c r="I100" s="513">
        <f>SUM(I101:I107)</f>
        <v>889919</v>
      </c>
      <c r="J100" s="513">
        <f t="shared" si="18"/>
        <v>0</v>
      </c>
      <c r="K100" s="513">
        <f t="shared" si="18"/>
        <v>40000</v>
      </c>
      <c r="L100" s="513">
        <f t="shared" si="18"/>
        <v>0</v>
      </c>
      <c r="M100" s="513">
        <f t="shared" si="18"/>
        <v>0</v>
      </c>
      <c r="N100" s="513">
        <f t="shared" si="18"/>
        <v>339500</v>
      </c>
      <c r="O100" s="478"/>
      <c r="P100" s="91"/>
      <c r="Q100" s="91"/>
    </row>
    <row r="101" spans="1:17" ht="43.5" customHeight="1">
      <c r="A101" s="498">
        <v>34</v>
      </c>
      <c r="B101" s="499" t="s">
        <v>453</v>
      </c>
      <c r="C101" s="499" t="s">
        <v>487</v>
      </c>
      <c r="D101" s="500" t="s">
        <v>454</v>
      </c>
      <c r="E101" s="501">
        <v>2013</v>
      </c>
      <c r="F101" s="502">
        <v>2015</v>
      </c>
      <c r="G101" s="487" t="s">
        <v>478</v>
      </c>
      <c r="H101" s="492">
        <f>I101+N101</f>
        <v>780000</v>
      </c>
      <c r="I101" s="503">
        <v>440500</v>
      </c>
      <c r="J101" s="503"/>
      <c r="K101" s="503"/>
      <c r="L101" s="494"/>
      <c r="M101" s="494"/>
      <c r="N101" s="503">
        <v>339500</v>
      </c>
      <c r="O101" s="521" t="s">
        <v>452</v>
      </c>
      <c r="P101" s="473"/>
      <c r="Q101" s="91"/>
    </row>
    <row r="102" spans="1:17" ht="28.5" customHeight="1">
      <c r="A102" s="498">
        <v>35</v>
      </c>
      <c r="B102" s="499" t="s">
        <v>434</v>
      </c>
      <c r="C102" s="499" t="s">
        <v>488</v>
      </c>
      <c r="D102" s="500" t="s">
        <v>438</v>
      </c>
      <c r="E102" s="501">
        <v>2014</v>
      </c>
      <c r="F102" s="502">
        <v>2017</v>
      </c>
      <c r="G102" s="487" t="s">
        <v>478</v>
      </c>
      <c r="H102" s="492">
        <f>I102+N102</f>
        <v>103186</v>
      </c>
      <c r="I102" s="503">
        <f>150000-46814</f>
        <v>103186</v>
      </c>
      <c r="J102" s="503"/>
      <c r="K102" s="503"/>
      <c r="L102" s="494"/>
      <c r="M102" s="494"/>
      <c r="N102" s="503"/>
      <c r="O102" s="521" t="s">
        <v>576</v>
      </c>
      <c r="P102" s="473"/>
      <c r="Q102" s="91"/>
    </row>
    <row r="103" spans="1:17" ht="67.5" customHeight="1">
      <c r="A103" s="532" t="s">
        <v>492</v>
      </c>
      <c r="B103" s="499" t="s">
        <v>434</v>
      </c>
      <c r="C103" s="499" t="s">
        <v>487</v>
      </c>
      <c r="D103" s="500" t="s">
        <v>511</v>
      </c>
      <c r="E103" s="501">
        <v>2015</v>
      </c>
      <c r="F103" s="501">
        <v>2015</v>
      </c>
      <c r="G103" s="487" t="s">
        <v>491</v>
      </c>
      <c r="H103" s="523">
        <f>I103+N103</f>
        <v>6233</v>
      </c>
      <c r="I103" s="524">
        <f>5300+933</f>
        <v>6233</v>
      </c>
      <c r="J103" s="524"/>
      <c r="K103" s="524"/>
      <c r="L103" s="525"/>
      <c r="M103" s="525"/>
      <c r="N103" s="503"/>
      <c r="O103" s="521" t="s">
        <v>509</v>
      </c>
      <c r="P103" s="473"/>
      <c r="Q103" s="91"/>
    </row>
    <row r="104" spans="1:17" ht="67.5" customHeight="1">
      <c r="A104" s="532" t="s">
        <v>493</v>
      </c>
      <c r="B104" s="558" t="s">
        <v>434</v>
      </c>
      <c r="C104" s="558" t="s">
        <v>487</v>
      </c>
      <c r="D104" s="559" t="s">
        <v>510</v>
      </c>
      <c r="E104" s="560">
        <v>2015</v>
      </c>
      <c r="F104" s="560">
        <v>2015</v>
      </c>
      <c r="G104" s="487" t="s">
        <v>491</v>
      </c>
      <c r="H104" s="492">
        <f>I104+N104</f>
        <v>265000</v>
      </c>
      <c r="I104" s="561">
        <f>15000+250000</f>
        <v>265000</v>
      </c>
      <c r="J104" s="561"/>
      <c r="K104" s="561"/>
      <c r="L104" s="562"/>
      <c r="M104" s="562"/>
      <c r="N104" s="563"/>
      <c r="O104" s="564" t="s">
        <v>525</v>
      </c>
      <c r="P104" s="473"/>
      <c r="Q104" s="91"/>
    </row>
    <row r="105" spans="1:17" ht="28.5" customHeight="1">
      <c r="A105" s="565" t="s">
        <v>532</v>
      </c>
      <c r="B105" s="566" t="s">
        <v>434</v>
      </c>
      <c r="C105" s="499" t="s">
        <v>487</v>
      </c>
      <c r="D105" s="500" t="s">
        <v>535</v>
      </c>
      <c r="E105" s="567">
        <v>2015</v>
      </c>
      <c r="F105" s="501">
        <v>2015</v>
      </c>
      <c r="G105" s="487" t="s">
        <v>491</v>
      </c>
      <c r="H105" s="492">
        <f>I105+K105+N105</f>
        <v>40000</v>
      </c>
      <c r="I105" s="524"/>
      <c r="J105" s="524"/>
      <c r="K105" s="568">
        <v>40000</v>
      </c>
      <c r="L105" s="525"/>
      <c r="M105" s="525"/>
      <c r="N105" s="503"/>
      <c r="O105" s="521" t="s">
        <v>536</v>
      </c>
      <c r="P105" s="473"/>
      <c r="Q105" s="91"/>
    </row>
    <row r="106" spans="1:17" ht="37.5" customHeight="1">
      <c r="A106" s="572" t="s">
        <v>533</v>
      </c>
      <c r="B106" s="537">
        <v>92604</v>
      </c>
      <c r="C106" s="573">
        <v>79</v>
      </c>
      <c r="D106" s="574" t="s">
        <v>534</v>
      </c>
      <c r="E106" s="575">
        <v>2015</v>
      </c>
      <c r="F106" s="576">
        <v>2015</v>
      </c>
      <c r="G106" s="487" t="s">
        <v>491</v>
      </c>
      <c r="H106" s="492">
        <f>I106+K106+N106</f>
        <v>60000</v>
      </c>
      <c r="I106" s="524">
        <v>60000</v>
      </c>
      <c r="J106" s="577"/>
      <c r="K106" s="577"/>
      <c r="L106" s="577"/>
      <c r="M106" s="577"/>
      <c r="N106" s="573"/>
      <c r="O106" s="578" t="s">
        <v>439</v>
      </c>
      <c r="P106" s="473"/>
      <c r="Q106" s="91"/>
    </row>
    <row r="107" spans="1:17" ht="53.25" customHeight="1" thickBot="1">
      <c r="A107" s="579" t="s">
        <v>653</v>
      </c>
      <c r="B107" s="580">
        <v>92604</v>
      </c>
      <c r="C107" s="581">
        <v>79</v>
      </c>
      <c r="D107" s="582" t="s">
        <v>654</v>
      </c>
      <c r="E107" s="583">
        <v>2015</v>
      </c>
      <c r="F107" s="584">
        <v>2015</v>
      </c>
      <c r="G107" s="585" t="s">
        <v>491</v>
      </c>
      <c r="H107" s="476">
        <f>I107+K107+N107</f>
        <v>15000</v>
      </c>
      <c r="I107" s="586">
        <v>15000</v>
      </c>
      <c r="J107" s="587"/>
      <c r="K107" s="587"/>
      <c r="L107" s="587"/>
      <c r="M107" s="587"/>
      <c r="N107" s="581"/>
      <c r="O107" s="588" t="s">
        <v>498</v>
      </c>
      <c r="P107" s="473"/>
      <c r="Q107" s="91"/>
    </row>
    <row r="108" spans="1:17" s="76" customFormat="1" ht="16.5" thickBot="1">
      <c r="A108" s="504"/>
      <c r="B108" s="505"/>
      <c r="C108" s="505"/>
      <c r="D108" s="506" t="s">
        <v>120</v>
      </c>
      <c r="E108" s="507"/>
      <c r="F108" s="507"/>
      <c r="G108" s="508"/>
      <c r="H108" s="509">
        <f>I108+K108+L108+N108</f>
        <v>18427349</v>
      </c>
      <c r="I108" s="510">
        <f aca="true" t="shared" si="19" ref="I108:N108">I7+I14+I32+I34+I46+I49+I52+I54+I72+I74+I76+I78+I97+I100</f>
        <v>10534524</v>
      </c>
      <c r="J108" s="510">
        <f t="shared" si="19"/>
        <v>0</v>
      </c>
      <c r="K108" s="510">
        <f t="shared" si="19"/>
        <v>5409189</v>
      </c>
      <c r="L108" s="510">
        <f t="shared" si="19"/>
        <v>928263</v>
      </c>
      <c r="M108" s="510">
        <f t="shared" si="19"/>
        <v>0</v>
      </c>
      <c r="N108" s="535">
        <f t="shared" si="19"/>
        <v>1555373</v>
      </c>
      <c r="O108" s="511"/>
      <c r="P108" s="94">
        <f>SUM(I108:N108)</f>
        <v>18427349</v>
      </c>
      <c r="Q108" s="95"/>
    </row>
    <row r="110" spans="1:4" ht="12.75">
      <c r="A110" s="666" t="s">
        <v>332</v>
      </c>
      <c r="B110" s="667"/>
      <c r="C110" s="667"/>
      <c r="D110" s="667"/>
    </row>
    <row r="111" spans="1:15" ht="12.75">
      <c r="A111" s="666" t="s">
        <v>332</v>
      </c>
      <c r="B111" s="666"/>
      <c r="C111" s="666"/>
      <c r="D111" s="666"/>
      <c r="E111" s="666"/>
      <c r="F111" s="666"/>
      <c r="G111" s="666"/>
      <c r="H111" s="666"/>
      <c r="I111" s="666"/>
      <c r="J111" s="666"/>
      <c r="K111" s="666"/>
      <c r="L111" s="666"/>
      <c r="M111" s="666"/>
      <c r="N111" s="666"/>
      <c r="O111" s="666"/>
    </row>
    <row r="115" spans="4:14" s="101" customFormat="1" ht="14.25">
      <c r="D115" s="110" t="s">
        <v>332</v>
      </c>
      <c r="N115" s="5" t="s">
        <v>332</v>
      </c>
    </row>
    <row r="116" spans="7:8" ht="12.75">
      <c r="G116" s="474"/>
      <c r="H116" s="475"/>
    </row>
  </sheetData>
  <sheetProtection/>
  <mergeCells count="31">
    <mergeCell ref="A100:G100"/>
    <mergeCell ref="A49:G49"/>
    <mergeCell ref="A54:G54"/>
    <mergeCell ref="A74:G74"/>
    <mergeCell ref="A76:G76"/>
    <mergeCell ref="A52:D52"/>
    <mergeCell ref="A78:G78"/>
    <mergeCell ref="A72:G72"/>
    <mergeCell ref="A46:G46"/>
    <mergeCell ref="E3:F5"/>
    <mergeCell ref="G3:G5"/>
    <mergeCell ref="H3:H5"/>
    <mergeCell ref="A7:G7"/>
    <mergeCell ref="A14:G14"/>
    <mergeCell ref="N1:O1"/>
    <mergeCell ref="I3:N3"/>
    <mergeCell ref="O3:O5"/>
    <mergeCell ref="N4:N5"/>
    <mergeCell ref="K4:K5"/>
    <mergeCell ref="L4:L5"/>
    <mergeCell ref="I4:I5"/>
    <mergeCell ref="A110:D110"/>
    <mergeCell ref="A111:O111"/>
    <mergeCell ref="A2:O2"/>
    <mergeCell ref="A3:A5"/>
    <mergeCell ref="B3:B5"/>
    <mergeCell ref="D3:D5"/>
    <mergeCell ref="A32:G32"/>
    <mergeCell ref="A34:G34"/>
    <mergeCell ref="C3:C5"/>
    <mergeCell ref="A97:G97"/>
  </mergeCells>
  <printOptions horizontalCentered="1"/>
  <pageMargins left="0.1968503937007874" right="0.1968503937007874" top="0.5905511811023623" bottom="0.5905511811023623" header="0.5118110236220472" footer="0.5118110236220472"/>
  <pageSetup horizontalDpi="1200" verticalDpi="1200" orientation="landscape" paperSize="9" scale="49" r:id="rId1"/>
  <rowBreaks count="4" manualBreakCount="4">
    <brk id="27" max="14" man="1"/>
    <brk id="50" max="14" man="1"/>
    <brk id="71" max="14" man="1"/>
    <brk id="91" max="14" man="1"/>
  </rowBreaks>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398</v>
      </c>
    </row>
    <row r="3" spans="1:11" ht="18">
      <c r="A3" s="663" t="s">
        <v>263</v>
      </c>
      <c r="B3" s="663"/>
      <c r="C3" s="663"/>
      <c r="D3" s="663"/>
      <c r="E3" s="663"/>
      <c r="F3" s="663"/>
      <c r="G3" s="663"/>
      <c r="H3" s="663"/>
      <c r="I3" s="663"/>
      <c r="J3" s="663"/>
      <c r="K3" s="663"/>
    </row>
    <row r="4" spans="1:5" ht="12.75">
      <c r="A4" s="317"/>
      <c r="B4" s="317"/>
      <c r="C4" s="317"/>
      <c r="D4" s="317"/>
      <c r="E4" s="317"/>
    </row>
    <row r="5" spans="1:11" ht="15">
      <c r="A5" s="664" t="s">
        <v>103</v>
      </c>
      <c r="B5" s="664"/>
      <c r="C5" s="664"/>
      <c r="D5" s="664"/>
      <c r="E5" s="664"/>
      <c r="F5" s="664"/>
      <c r="G5" s="664"/>
      <c r="H5" s="664"/>
      <c r="I5" s="664"/>
      <c r="J5" s="664"/>
      <c r="K5" s="664"/>
    </row>
    <row r="6" spans="1:11" ht="12.75">
      <c r="A6" s="665" t="s">
        <v>264</v>
      </c>
      <c r="B6" s="665"/>
      <c r="C6" s="665"/>
      <c r="D6" s="665"/>
      <c r="E6" s="665"/>
      <c r="F6" s="665"/>
      <c r="G6" s="665"/>
      <c r="H6" s="665"/>
      <c r="I6" s="665"/>
      <c r="J6" s="665"/>
      <c r="K6" s="665"/>
    </row>
    <row r="7" spans="1:5" ht="12.75">
      <c r="A7" s="381"/>
      <c r="B7" s="381"/>
      <c r="C7" s="381"/>
      <c r="D7" s="381"/>
      <c r="E7" s="381"/>
    </row>
    <row r="8" spans="1:11" ht="15.75">
      <c r="A8" s="724" t="s">
        <v>329</v>
      </c>
      <c r="B8" s="724"/>
      <c r="C8" s="724"/>
      <c r="D8" s="724"/>
      <c r="E8" s="724"/>
      <c r="F8" s="724"/>
      <c r="G8" s="724"/>
      <c r="H8" s="724"/>
      <c r="I8" s="724"/>
      <c r="J8" s="724"/>
      <c r="K8" s="724"/>
    </row>
    <row r="9" spans="1:11" ht="15.75">
      <c r="A9" s="657"/>
      <c r="B9" s="657"/>
      <c r="C9" s="657"/>
      <c r="D9" s="657"/>
      <c r="E9" s="657"/>
      <c r="F9" s="657"/>
      <c r="G9" s="657"/>
      <c r="H9" s="657"/>
      <c r="I9" s="657"/>
      <c r="J9" s="657"/>
      <c r="K9" s="657"/>
    </row>
    <row r="10" spans="1:11" ht="16.5" thickBot="1">
      <c r="A10" s="382"/>
      <c r="B10" s="382"/>
      <c r="C10" s="382"/>
      <c r="D10" s="382"/>
      <c r="E10" s="382"/>
      <c r="K10" s="406" t="s">
        <v>10</v>
      </c>
    </row>
    <row r="11" spans="1:11" ht="21" customHeight="1">
      <c r="A11" s="729" t="s">
        <v>5</v>
      </c>
      <c r="B11" s="716" t="s">
        <v>267</v>
      </c>
      <c r="C11" s="716"/>
      <c r="D11" s="716"/>
      <c r="E11" s="716" t="s">
        <v>121</v>
      </c>
      <c r="F11" s="716" t="s">
        <v>270</v>
      </c>
      <c r="G11" s="716" t="s">
        <v>271</v>
      </c>
      <c r="H11" s="718" t="s">
        <v>149</v>
      </c>
      <c r="I11" s="718"/>
      <c r="J11" s="718"/>
      <c r="K11" s="731" t="s">
        <v>143</v>
      </c>
    </row>
    <row r="12" spans="1:11" ht="81.75" customHeight="1" thickBot="1">
      <c r="A12" s="730"/>
      <c r="B12" s="452" t="s">
        <v>0</v>
      </c>
      <c r="C12" s="452" t="s">
        <v>1</v>
      </c>
      <c r="D12" s="452" t="s">
        <v>274</v>
      </c>
      <c r="E12" s="717"/>
      <c r="F12" s="717"/>
      <c r="G12" s="717"/>
      <c r="H12" s="452" t="s">
        <v>272</v>
      </c>
      <c r="I12" s="452" t="s">
        <v>269</v>
      </c>
      <c r="J12" s="452" t="s">
        <v>268</v>
      </c>
      <c r="K12" s="732"/>
    </row>
    <row r="13" spans="1:11" ht="49.5" customHeight="1">
      <c r="A13" s="726" t="s">
        <v>16</v>
      </c>
      <c r="B13" s="410"/>
      <c r="C13" s="410"/>
      <c r="D13" s="410"/>
      <c r="E13" s="451"/>
      <c r="F13" s="451"/>
      <c r="G13" s="451"/>
      <c r="H13" s="451"/>
      <c r="I13" s="451"/>
      <c r="J13" s="451"/>
      <c r="K13" s="453"/>
    </row>
    <row r="14" spans="1:11" ht="49.5" customHeight="1">
      <c r="A14" s="727"/>
      <c r="B14" s="403"/>
      <c r="C14" s="403"/>
      <c r="D14" s="403"/>
      <c r="E14" s="404"/>
      <c r="F14" s="404"/>
      <c r="G14" s="404"/>
      <c r="H14" s="404"/>
      <c r="I14" s="404"/>
      <c r="J14" s="404"/>
      <c r="K14" s="454"/>
    </row>
    <row r="15" spans="1:11" ht="49.5" customHeight="1" thickBot="1">
      <c r="A15" s="728"/>
      <c r="B15" s="455"/>
      <c r="C15" s="455"/>
      <c r="D15" s="455"/>
      <c r="E15" s="456"/>
      <c r="F15" s="456"/>
      <c r="G15" s="456"/>
      <c r="H15" s="456"/>
      <c r="I15" s="456"/>
      <c r="J15" s="456"/>
      <c r="K15" s="457"/>
    </row>
    <row r="16" spans="1:11" ht="60" customHeight="1" thickBot="1">
      <c r="A16" s="719" t="s">
        <v>362</v>
      </c>
      <c r="B16" s="720"/>
      <c r="C16" s="720"/>
      <c r="D16" s="720"/>
      <c r="E16" s="720"/>
      <c r="F16" s="720"/>
      <c r="G16" s="720"/>
      <c r="H16" s="720"/>
      <c r="I16" s="720"/>
      <c r="J16" s="720"/>
      <c r="K16" s="721"/>
    </row>
    <row r="17" spans="1:11" ht="60" customHeight="1" thickBot="1">
      <c r="A17" s="719" t="s">
        <v>363</v>
      </c>
      <c r="B17" s="720"/>
      <c r="C17" s="720"/>
      <c r="D17" s="720"/>
      <c r="E17" s="720"/>
      <c r="F17" s="720"/>
      <c r="G17" s="720"/>
      <c r="H17" s="720"/>
      <c r="I17" s="720"/>
      <c r="J17" s="720"/>
      <c r="K17" s="721"/>
    </row>
    <row r="18" spans="1:11" ht="56.25" customHeight="1" thickBot="1">
      <c r="A18" s="719" t="s">
        <v>364</v>
      </c>
      <c r="B18" s="720"/>
      <c r="C18" s="720"/>
      <c r="D18" s="720"/>
      <c r="E18" s="720"/>
      <c r="F18" s="720"/>
      <c r="G18" s="720"/>
      <c r="H18" s="720"/>
      <c r="I18" s="720"/>
      <c r="J18" s="720"/>
      <c r="K18" s="721"/>
    </row>
    <row r="19" spans="1:11" ht="15.75" customHeight="1">
      <c r="A19" s="722"/>
      <c r="B19" s="722"/>
      <c r="C19" s="722"/>
      <c r="D19" s="722"/>
      <c r="E19" s="722"/>
      <c r="F19" s="722"/>
      <c r="G19" s="722"/>
      <c r="H19" s="722"/>
      <c r="I19" s="722"/>
      <c r="J19" s="722"/>
      <c r="K19" s="722"/>
    </row>
    <row r="20" spans="1:11" ht="33.75" customHeight="1">
      <c r="A20" s="733" t="s">
        <v>365</v>
      </c>
      <c r="B20" s="733"/>
      <c r="C20" s="733"/>
      <c r="D20" s="733"/>
      <c r="E20" s="733"/>
      <c r="F20" s="733"/>
      <c r="G20" s="733"/>
      <c r="H20" s="733"/>
      <c r="I20" s="733"/>
      <c r="J20" s="733"/>
      <c r="K20" s="733"/>
    </row>
    <row r="21" spans="1:11" ht="12.75">
      <c r="A21" s="723" t="s">
        <v>273</v>
      </c>
      <c r="B21" s="723"/>
      <c r="C21" s="723"/>
      <c r="D21" s="723"/>
      <c r="E21" s="723"/>
      <c r="F21" s="723"/>
      <c r="G21" s="723"/>
      <c r="H21" s="723"/>
      <c r="I21" s="723"/>
      <c r="J21" s="723"/>
      <c r="K21" s="723"/>
    </row>
    <row r="22" spans="1:11" ht="33.75" customHeight="1">
      <c r="A22" s="405"/>
      <c r="J22" s="715" t="s">
        <v>275</v>
      </c>
      <c r="K22" s="715"/>
    </row>
    <row r="23" spans="10:11" ht="30.75" customHeight="1">
      <c r="J23" s="725" t="s">
        <v>265</v>
      </c>
      <c r="K23" s="725"/>
    </row>
    <row r="24" spans="1:11" ht="33.75" customHeight="1">
      <c r="A24" s="714" t="s">
        <v>386</v>
      </c>
      <c r="B24" s="714"/>
      <c r="C24" s="714"/>
      <c r="D24" s="714"/>
      <c r="E24" s="714"/>
      <c r="F24" s="714"/>
      <c r="G24" s="714"/>
      <c r="H24" s="714"/>
      <c r="I24" s="714"/>
      <c r="J24" s="714"/>
      <c r="K24" s="714"/>
    </row>
    <row r="25" spans="1:11" ht="33.75" customHeight="1">
      <c r="A25" s="713" t="s">
        <v>366</v>
      </c>
      <c r="B25" s="713"/>
      <c r="C25" s="713"/>
      <c r="D25" s="713"/>
      <c r="E25" s="713"/>
      <c r="F25" s="713"/>
      <c r="G25" s="713"/>
      <c r="H25" s="713"/>
      <c r="I25" s="713"/>
      <c r="J25" s="713"/>
      <c r="K25" s="713"/>
    </row>
    <row r="26" spans="1:11" ht="33.75" customHeight="1">
      <c r="A26" s="713" t="s">
        <v>367</v>
      </c>
      <c r="B26" s="713"/>
      <c r="C26" s="713"/>
      <c r="D26" s="713"/>
      <c r="E26" s="713"/>
      <c r="F26" s="713"/>
      <c r="G26" s="713"/>
      <c r="H26" s="713"/>
      <c r="I26" s="713"/>
      <c r="J26" s="713"/>
      <c r="K26" s="713"/>
    </row>
    <row r="27" spans="1:11" ht="33.75" customHeight="1">
      <c r="A27" s="713" t="s">
        <v>368</v>
      </c>
      <c r="B27" s="713"/>
      <c r="C27" s="713"/>
      <c r="D27" s="713"/>
      <c r="E27" s="713"/>
      <c r="F27" s="713"/>
      <c r="G27" s="713"/>
      <c r="H27" s="713"/>
      <c r="I27" s="713"/>
      <c r="J27" s="713"/>
      <c r="K27" s="713"/>
    </row>
    <row r="28" spans="1:11" ht="33.75" customHeight="1">
      <c r="A28" s="713" t="s">
        <v>369</v>
      </c>
      <c r="B28" s="713"/>
      <c r="C28" s="713"/>
      <c r="D28" s="713"/>
      <c r="E28" s="713"/>
      <c r="F28" s="713"/>
      <c r="G28" s="713"/>
      <c r="H28" s="713"/>
      <c r="I28" s="713"/>
      <c r="J28" s="713"/>
      <c r="K28" s="713"/>
    </row>
    <row r="29" spans="1:11" ht="33.75" customHeight="1">
      <c r="A29" s="713" t="s">
        <v>370</v>
      </c>
      <c r="B29" s="713"/>
      <c r="C29" s="713"/>
      <c r="D29" s="713"/>
      <c r="E29" s="713"/>
      <c r="F29" s="713"/>
      <c r="G29" s="713"/>
      <c r="H29" s="713"/>
      <c r="I29" s="713"/>
      <c r="J29" s="713"/>
      <c r="K29" s="713"/>
    </row>
    <row r="30" spans="1:11" ht="33.75" customHeight="1">
      <c r="A30" s="713" t="s">
        <v>371</v>
      </c>
      <c r="B30" s="713"/>
      <c r="C30" s="713"/>
      <c r="D30" s="713"/>
      <c r="E30" s="713"/>
      <c r="F30" s="713"/>
      <c r="G30" s="713"/>
      <c r="H30" s="713"/>
      <c r="I30" s="713"/>
      <c r="J30" s="713"/>
      <c r="K30" s="713"/>
    </row>
    <row r="31" spans="1:11" ht="33.75" customHeight="1">
      <c r="A31" s="713" t="s">
        <v>372</v>
      </c>
      <c r="B31" s="713"/>
      <c r="C31" s="713"/>
      <c r="D31" s="713"/>
      <c r="E31" s="713"/>
      <c r="F31" s="713"/>
      <c r="G31" s="713"/>
      <c r="H31" s="713"/>
      <c r="I31" s="713"/>
      <c r="J31" s="713"/>
      <c r="K31" s="713"/>
    </row>
    <row r="32" spans="1:11" ht="33.75" customHeight="1">
      <c r="A32" s="713" t="s">
        <v>373</v>
      </c>
      <c r="B32" s="713"/>
      <c r="C32" s="713"/>
      <c r="D32" s="713"/>
      <c r="E32" s="713"/>
      <c r="F32" s="713"/>
      <c r="G32" s="713"/>
      <c r="H32" s="713"/>
      <c r="I32" s="713"/>
      <c r="J32" s="713"/>
      <c r="K32" s="713"/>
    </row>
    <row r="33" spans="1:11" ht="33.75" customHeight="1">
      <c r="A33" s="713" t="s">
        <v>375</v>
      </c>
      <c r="B33" s="713"/>
      <c r="C33" s="713"/>
      <c r="D33" s="713"/>
      <c r="E33" s="713"/>
      <c r="F33" s="713"/>
      <c r="G33" s="713"/>
      <c r="H33" s="713"/>
      <c r="I33" s="713"/>
      <c r="J33" s="713"/>
      <c r="K33" s="713"/>
    </row>
    <row r="34" spans="1:11" ht="33.75" customHeight="1">
      <c r="A34" s="713" t="s">
        <v>374</v>
      </c>
      <c r="B34" s="713"/>
      <c r="C34" s="713"/>
      <c r="D34" s="713"/>
      <c r="E34" s="713"/>
      <c r="F34" s="713"/>
      <c r="G34" s="713"/>
      <c r="H34" s="713"/>
      <c r="I34" s="713"/>
      <c r="J34" s="713"/>
      <c r="K34" s="713"/>
    </row>
    <row r="35" spans="1:11" ht="33.75" customHeight="1">
      <c r="A35" s="713" t="s">
        <v>376</v>
      </c>
      <c r="B35" s="713"/>
      <c r="C35" s="713"/>
      <c r="D35" s="713"/>
      <c r="E35" s="713"/>
      <c r="F35" s="713"/>
      <c r="G35" s="713"/>
      <c r="H35" s="713"/>
      <c r="I35" s="713"/>
      <c r="J35" s="713"/>
      <c r="K35" s="713"/>
    </row>
    <row r="36" spans="1:11" ht="33.75" customHeight="1">
      <c r="A36" s="713" t="s">
        <v>377</v>
      </c>
      <c r="B36" s="713"/>
      <c r="C36" s="713"/>
      <c r="D36" s="713"/>
      <c r="E36" s="713"/>
      <c r="F36" s="713"/>
      <c r="G36" s="713"/>
      <c r="H36" s="713"/>
      <c r="I36" s="713"/>
      <c r="J36" s="713"/>
      <c r="K36" s="713"/>
    </row>
    <row r="37" spans="1:11" ht="33.75" customHeight="1">
      <c r="A37" s="713" t="s">
        <v>378</v>
      </c>
      <c r="B37" s="713"/>
      <c r="C37" s="713"/>
      <c r="D37" s="713"/>
      <c r="E37" s="713"/>
      <c r="F37" s="713"/>
      <c r="G37" s="713"/>
      <c r="H37" s="713"/>
      <c r="I37" s="713"/>
      <c r="J37" s="713"/>
      <c r="K37" s="713"/>
    </row>
    <row r="38" spans="1:11" ht="33.75" customHeight="1">
      <c r="A38" s="713" t="s">
        <v>379</v>
      </c>
      <c r="B38" s="713"/>
      <c r="C38" s="713"/>
      <c r="D38" s="713"/>
      <c r="E38" s="713"/>
      <c r="F38" s="713"/>
      <c r="G38" s="713"/>
      <c r="H38" s="713"/>
      <c r="I38" s="713"/>
      <c r="J38" s="713"/>
      <c r="K38" s="713"/>
    </row>
    <row r="39" spans="1:11" ht="33.75" customHeight="1">
      <c r="A39" s="713" t="s">
        <v>380</v>
      </c>
      <c r="B39" s="713"/>
      <c r="C39" s="713"/>
      <c r="D39" s="713"/>
      <c r="E39" s="713"/>
      <c r="F39" s="713"/>
      <c r="G39" s="713"/>
      <c r="H39" s="713"/>
      <c r="I39" s="713"/>
      <c r="J39" s="713"/>
      <c r="K39" s="713"/>
    </row>
    <row r="40" spans="1:11" ht="33.75" customHeight="1">
      <c r="A40" s="713" t="s">
        <v>381</v>
      </c>
      <c r="B40" s="713"/>
      <c r="C40" s="713"/>
      <c r="D40" s="713"/>
      <c r="E40" s="713"/>
      <c r="F40" s="713"/>
      <c r="G40" s="713"/>
      <c r="H40" s="713"/>
      <c r="I40" s="713"/>
      <c r="J40" s="713"/>
      <c r="K40" s="713"/>
    </row>
    <row r="41" spans="1:11" ht="33.75" customHeight="1">
      <c r="A41" s="713" t="s">
        <v>385</v>
      </c>
      <c r="B41" s="713"/>
      <c r="C41" s="713"/>
      <c r="D41" s="713"/>
      <c r="E41" s="713"/>
      <c r="F41" s="713"/>
      <c r="G41" s="713"/>
      <c r="H41" s="713"/>
      <c r="I41" s="713"/>
      <c r="J41" s="713"/>
      <c r="K41" s="713"/>
    </row>
    <row r="42" spans="1:11" ht="33.75" customHeight="1">
      <c r="A42" s="713" t="s">
        <v>384</v>
      </c>
      <c r="B42" s="713"/>
      <c r="C42" s="713"/>
      <c r="D42" s="713"/>
      <c r="E42" s="713"/>
      <c r="F42" s="713"/>
      <c r="G42" s="713"/>
      <c r="H42" s="713"/>
      <c r="I42" s="713"/>
      <c r="J42" s="713"/>
      <c r="K42" s="713"/>
    </row>
    <row r="43" spans="1:11" ht="33.75" customHeight="1">
      <c r="A43" s="713" t="s">
        <v>383</v>
      </c>
      <c r="B43" s="713"/>
      <c r="C43" s="713"/>
      <c r="D43" s="713"/>
      <c r="E43" s="713"/>
      <c r="F43" s="713"/>
      <c r="G43" s="713"/>
      <c r="H43" s="713"/>
      <c r="I43" s="713"/>
      <c r="J43" s="713"/>
      <c r="K43" s="713"/>
    </row>
    <row r="44" spans="1:11" ht="33.75" customHeight="1">
      <c r="A44" s="713" t="s">
        <v>382</v>
      </c>
      <c r="B44" s="713"/>
      <c r="C44" s="713"/>
      <c r="D44" s="713"/>
      <c r="E44" s="713"/>
      <c r="F44" s="713"/>
      <c r="G44" s="713"/>
      <c r="H44" s="713"/>
      <c r="I44" s="713"/>
      <c r="J44" s="713"/>
      <c r="K44" s="713"/>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399</v>
      </c>
    </row>
    <row r="2" spans="1:11" ht="35.25" customHeight="1">
      <c r="A2" s="735" t="s">
        <v>307</v>
      </c>
      <c r="B2" s="735"/>
      <c r="C2" s="735"/>
      <c r="D2" s="735"/>
      <c r="E2" s="735"/>
      <c r="F2" s="735"/>
      <c r="G2" s="735"/>
      <c r="H2" s="735"/>
      <c r="I2" s="735"/>
      <c r="J2" s="735"/>
      <c r="K2" s="735"/>
    </row>
    <row r="4" spans="8:11" ht="12.75">
      <c r="H4" s="147"/>
      <c r="I4" s="147"/>
      <c r="J4" s="147"/>
      <c r="K4" s="147" t="s">
        <v>10</v>
      </c>
    </row>
    <row r="5" spans="1:11" s="148" customFormat="1" ht="102">
      <c r="A5" s="152" t="s">
        <v>5</v>
      </c>
      <c r="B5" s="152" t="s">
        <v>0</v>
      </c>
      <c r="C5" s="152" t="s">
        <v>1</v>
      </c>
      <c r="D5" s="152" t="s">
        <v>2</v>
      </c>
      <c r="E5" s="152" t="s">
        <v>14</v>
      </c>
      <c r="F5" s="251" t="s">
        <v>205</v>
      </c>
      <c r="G5" s="409" t="s">
        <v>308</v>
      </c>
      <c r="H5" s="409" t="s">
        <v>309</v>
      </c>
      <c r="I5" s="409" t="s">
        <v>310</v>
      </c>
      <c r="J5" s="291" t="s">
        <v>262</v>
      </c>
      <c r="K5" s="152" t="s">
        <v>143</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15</v>
      </c>
      <c r="B7" s="156" t="s">
        <v>24</v>
      </c>
      <c r="C7" s="156" t="s">
        <v>24</v>
      </c>
      <c r="D7" s="156" t="s">
        <v>24</v>
      </c>
      <c r="E7" s="386" t="s">
        <v>259</v>
      </c>
      <c r="F7" s="156" t="s">
        <v>24</v>
      </c>
      <c r="G7" s="159"/>
      <c r="H7" s="159"/>
      <c r="I7" s="159"/>
      <c r="J7" s="159"/>
      <c r="K7" s="154"/>
    </row>
    <row r="8" spans="1:11" ht="12.75">
      <c r="A8" s="157"/>
      <c r="B8" s="146"/>
      <c r="C8" s="146"/>
      <c r="D8" s="158"/>
      <c r="E8" s="29" t="s">
        <v>260</v>
      </c>
      <c r="F8" s="146" t="s">
        <v>24</v>
      </c>
      <c r="G8" s="160"/>
      <c r="H8" s="160"/>
      <c r="I8" s="160"/>
      <c r="J8" s="160"/>
      <c r="K8" s="29"/>
    </row>
    <row r="9" spans="1:11" s="46" customFormat="1" ht="12.75">
      <c r="A9" s="156" t="s">
        <v>17</v>
      </c>
      <c r="B9" s="156" t="s">
        <v>24</v>
      </c>
      <c r="C9" s="156" t="s">
        <v>24</v>
      </c>
      <c r="D9" s="156" t="s">
        <v>24</v>
      </c>
      <c r="E9" s="154" t="s">
        <v>147</v>
      </c>
      <c r="F9" s="156" t="s">
        <v>24</v>
      </c>
      <c r="G9" s="159"/>
      <c r="H9" s="159"/>
      <c r="I9" s="159"/>
      <c r="J9" s="159"/>
      <c r="K9" s="154"/>
    </row>
    <row r="10" spans="1:11" ht="12.75">
      <c r="A10" s="157"/>
      <c r="B10" s="146">
        <v>900</v>
      </c>
      <c r="C10" s="146">
        <v>90019</v>
      </c>
      <c r="D10" s="158" t="s">
        <v>145</v>
      </c>
      <c r="E10" s="29"/>
      <c r="F10" s="157"/>
      <c r="G10" s="160"/>
      <c r="H10" s="160"/>
      <c r="I10" s="160"/>
      <c r="J10" s="160"/>
      <c r="K10" s="29"/>
    </row>
    <row r="11" spans="1:11" ht="12.75">
      <c r="A11" s="157"/>
      <c r="B11" s="146"/>
      <c r="C11" s="146"/>
      <c r="D11" s="158" t="s">
        <v>146</v>
      </c>
      <c r="E11" s="29"/>
      <c r="F11" s="157"/>
      <c r="G11" s="160"/>
      <c r="H11" s="160"/>
      <c r="I11" s="160"/>
      <c r="J11" s="160"/>
      <c r="K11" s="29"/>
    </row>
    <row r="12" spans="1:11" ht="12.75">
      <c r="A12" s="157"/>
      <c r="B12" s="146"/>
      <c r="C12" s="146"/>
      <c r="D12" s="158" t="s">
        <v>144</v>
      </c>
      <c r="E12" s="29"/>
      <c r="F12" s="157"/>
      <c r="G12" s="160"/>
      <c r="H12" s="160"/>
      <c r="I12" s="160"/>
      <c r="J12" s="160"/>
      <c r="K12" s="29"/>
    </row>
    <row r="13" spans="1:11" ht="12.75">
      <c r="A13" s="157"/>
      <c r="B13" s="146"/>
      <c r="C13" s="146"/>
      <c r="D13" s="146" t="s">
        <v>153</v>
      </c>
      <c r="E13" s="29"/>
      <c r="F13" s="157"/>
      <c r="G13" s="160"/>
      <c r="H13" s="160"/>
      <c r="I13" s="160"/>
      <c r="J13" s="160"/>
      <c r="K13" s="29"/>
    </row>
    <row r="14" spans="1:11" s="149" customFormat="1" ht="19.5" customHeight="1">
      <c r="A14" s="156" t="s">
        <v>21</v>
      </c>
      <c r="B14" s="156">
        <v>900</v>
      </c>
      <c r="C14" s="156">
        <v>90019</v>
      </c>
      <c r="D14" s="156">
        <v>2960</v>
      </c>
      <c r="E14" s="155" t="s">
        <v>148</v>
      </c>
      <c r="F14" s="156"/>
      <c r="G14" s="159"/>
      <c r="H14" s="159"/>
      <c r="I14" s="159"/>
      <c r="J14" s="159"/>
      <c r="K14" s="153"/>
    </row>
    <row r="15" spans="1:11" s="149" customFormat="1" ht="30.75" customHeight="1">
      <c r="A15" s="156" t="s">
        <v>258</v>
      </c>
      <c r="B15" s="156" t="s">
        <v>24</v>
      </c>
      <c r="C15" s="156" t="s">
        <v>24</v>
      </c>
      <c r="D15" s="156" t="s">
        <v>24</v>
      </c>
      <c r="E15" s="155" t="s">
        <v>261</v>
      </c>
      <c r="F15" s="156" t="s">
        <v>24</v>
      </c>
      <c r="G15" s="159"/>
      <c r="H15" s="159"/>
      <c r="I15" s="159"/>
      <c r="J15" s="159"/>
      <c r="K15" s="153"/>
    </row>
    <row r="16" ht="12.75">
      <c r="A16" t="s">
        <v>154</v>
      </c>
    </row>
    <row r="17" ht="12.75">
      <c r="K17" s="147" t="s">
        <v>10</v>
      </c>
    </row>
    <row r="18" spans="1:11" s="148" customFormat="1" ht="12.75">
      <c r="A18" s="734" t="s">
        <v>5</v>
      </c>
      <c r="B18" s="734" t="s">
        <v>0</v>
      </c>
      <c r="C18" s="734" t="s">
        <v>1</v>
      </c>
      <c r="D18" s="734" t="s">
        <v>2</v>
      </c>
      <c r="E18" s="734" t="s">
        <v>14</v>
      </c>
      <c r="F18" s="734" t="s">
        <v>142</v>
      </c>
      <c r="G18" s="734" t="s">
        <v>311</v>
      </c>
      <c r="H18" s="736" t="s">
        <v>149</v>
      </c>
      <c r="I18" s="737"/>
      <c r="J18" s="738"/>
      <c r="K18" s="734" t="s">
        <v>143</v>
      </c>
    </row>
    <row r="19" spans="1:11" ht="66.75" customHeight="1">
      <c r="A19" s="734"/>
      <c r="B19" s="734"/>
      <c r="C19" s="734"/>
      <c r="D19" s="734"/>
      <c r="E19" s="734"/>
      <c r="F19" s="734"/>
      <c r="G19" s="734"/>
      <c r="H19" s="162" t="s">
        <v>159</v>
      </c>
      <c r="I19" s="161" t="s">
        <v>151</v>
      </c>
      <c r="J19" s="161" t="s">
        <v>152</v>
      </c>
      <c r="K19" s="734"/>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24</v>
      </c>
      <c r="B21" s="153" t="s">
        <v>24</v>
      </c>
      <c r="C21" s="153" t="s">
        <v>24</v>
      </c>
      <c r="D21" s="153" t="s">
        <v>24</v>
      </c>
      <c r="E21" s="153" t="s">
        <v>91</v>
      </c>
      <c r="F21" s="153" t="s">
        <v>24</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150</v>
      </c>
      <c r="B28" s="171"/>
    </row>
    <row r="29" spans="1:6" ht="22.5" customHeight="1">
      <c r="A29" s="169" t="s">
        <v>16</v>
      </c>
      <c r="B29" s="739" t="s">
        <v>330</v>
      </c>
      <c r="C29" s="739"/>
      <c r="D29" s="739"/>
      <c r="E29" s="739"/>
      <c r="F29" s="29"/>
    </row>
    <row r="30" spans="1:6" ht="29.25" customHeight="1">
      <c r="A30" s="170" t="s">
        <v>18</v>
      </c>
      <c r="B30" s="740" t="s">
        <v>312</v>
      </c>
      <c r="C30" s="740"/>
      <c r="D30" s="740"/>
      <c r="E30" s="740"/>
      <c r="F30" s="173"/>
    </row>
    <row r="31" spans="1:6" ht="27" customHeight="1">
      <c r="A31" s="169" t="s">
        <v>19</v>
      </c>
      <c r="B31" s="739" t="s">
        <v>331</v>
      </c>
      <c r="C31" s="739"/>
      <c r="D31" s="739"/>
      <c r="E31" s="739"/>
      <c r="F31" s="29"/>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41" t="s">
        <v>400</v>
      </c>
      <c r="G1" s="741"/>
    </row>
    <row r="2" spans="1:7" ht="12.75" customHeight="1">
      <c r="A2" s="750" t="s">
        <v>99</v>
      </c>
      <c r="B2" s="750"/>
      <c r="C2" s="750"/>
      <c r="D2" s="257"/>
      <c r="E2" s="257"/>
      <c r="G2" s="46"/>
    </row>
    <row r="3" spans="1:7" ht="12.75" customHeight="1">
      <c r="A3" s="742" t="s">
        <v>124</v>
      </c>
      <c r="B3" s="742"/>
      <c r="C3" s="742"/>
      <c r="D3" s="258"/>
      <c r="E3" s="258"/>
      <c r="F3" s="6"/>
      <c r="G3" s="47"/>
    </row>
    <row r="4" spans="1:7" ht="13.5" customHeight="1">
      <c r="A4" s="750" t="s">
        <v>99</v>
      </c>
      <c r="B4" s="750"/>
      <c r="C4" s="750"/>
      <c r="D4" s="257"/>
      <c r="E4" s="257"/>
      <c r="F4" s="45"/>
      <c r="G4" s="48"/>
    </row>
    <row r="5" spans="1:7" ht="15" customHeight="1">
      <c r="A5" s="742" t="s">
        <v>123</v>
      </c>
      <c r="B5" s="742"/>
      <c r="C5" s="742"/>
      <c r="D5" s="258"/>
      <c r="E5" s="258"/>
      <c r="F5" s="111"/>
      <c r="G5" s="111"/>
    </row>
    <row r="6" spans="6:7" ht="20.25" customHeight="1">
      <c r="F6" s="49"/>
      <c r="G6" s="6"/>
    </row>
    <row r="7" spans="1:7" ht="12.75">
      <c r="A7" s="742"/>
      <c r="B7" s="742"/>
      <c r="C7" s="742"/>
      <c r="D7" s="742"/>
      <c r="E7" s="45"/>
      <c r="F7" s="45"/>
      <c r="G7" s="6"/>
    </row>
    <row r="8" spans="1:7" ht="48" customHeight="1">
      <c r="A8" s="592" t="s">
        <v>313</v>
      </c>
      <c r="B8" s="592"/>
      <c r="C8" s="592"/>
      <c r="D8" s="592"/>
      <c r="E8" s="592"/>
      <c r="F8" s="592"/>
      <c r="G8" s="592"/>
    </row>
    <row r="9" spans="1:7" ht="24" customHeight="1">
      <c r="A9" s="746"/>
      <c r="B9" s="746"/>
      <c r="C9" s="746"/>
      <c r="D9" s="746"/>
      <c r="E9" s="746"/>
      <c r="F9" s="45"/>
      <c r="G9" s="6"/>
    </row>
    <row r="10" spans="1:7" ht="13.5" thickBot="1">
      <c r="A10" s="741"/>
      <c r="B10" s="741"/>
      <c r="C10" s="741"/>
      <c r="D10" s="741"/>
      <c r="E10" s="741"/>
      <c r="F10" s="50"/>
      <c r="G10" s="145" t="s">
        <v>10</v>
      </c>
    </row>
    <row r="11" spans="1:7" s="46" customFormat="1" ht="33" customHeight="1">
      <c r="A11" s="272" t="s">
        <v>0</v>
      </c>
      <c r="B11" s="273" t="s">
        <v>1</v>
      </c>
      <c r="C11" s="273" t="s">
        <v>2</v>
      </c>
      <c r="D11" s="273" t="s">
        <v>40</v>
      </c>
      <c r="E11" s="273" t="s">
        <v>314</v>
      </c>
      <c r="F11" s="273" t="s">
        <v>122</v>
      </c>
      <c r="G11" s="274" t="s">
        <v>315</v>
      </c>
    </row>
    <row r="12" spans="1:7" s="167" customFormat="1" ht="12.75">
      <c r="A12" s="388">
        <v>1</v>
      </c>
      <c r="B12" s="387">
        <v>2</v>
      </c>
      <c r="C12" s="387">
        <v>3</v>
      </c>
      <c r="D12" s="387">
        <v>4</v>
      </c>
      <c r="E12" s="387">
        <v>5</v>
      </c>
      <c r="F12" s="387">
        <v>6</v>
      </c>
      <c r="G12" s="389">
        <v>7</v>
      </c>
    </row>
    <row r="13" spans="1:7" s="167" customFormat="1" ht="18" customHeight="1">
      <c r="A13" s="275" t="s">
        <v>206</v>
      </c>
      <c r="B13" s="748" t="s">
        <v>147</v>
      </c>
      <c r="C13" s="748"/>
      <c r="D13" s="748"/>
      <c r="E13" s="748"/>
      <c r="F13" s="748"/>
      <c r="G13" s="749"/>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43" t="s">
        <v>118</v>
      </c>
      <c r="B51" s="744"/>
      <c r="C51" s="744"/>
      <c r="D51" s="745"/>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40</v>
      </c>
      <c r="E54" s="273" t="s">
        <v>314</v>
      </c>
      <c r="F54" s="273" t="s">
        <v>122</v>
      </c>
      <c r="G54" s="274" t="s">
        <v>315</v>
      </c>
    </row>
    <row r="55" spans="1:7" s="167" customFormat="1" ht="12.75">
      <c r="A55" s="388">
        <v>1</v>
      </c>
      <c r="B55" s="387">
        <v>2</v>
      </c>
      <c r="C55" s="387">
        <v>3</v>
      </c>
      <c r="D55" s="387">
        <v>4</v>
      </c>
      <c r="E55" s="387">
        <v>5</v>
      </c>
      <c r="F55" s="387">
        <v>6</v>
      </c>
      <c r="G55" s="389">
        <v>7</v>
      </c>
    </row>
    <row r="56" spans="1:7" s="167" customFormat="1" ht="18" customHeight="1">
      <c r="A56" s="275" t="s">
        <v>207</v>
      </c>
      <c r="B56" s="748" t="s">
        <v>91</v>
      </c>
      <c r="C56" s="748"/>
      <c r="D56" s="748"/>
      <c r="E56" s="748"/>
      <c r="F56" s="748"/>
      <c r="G56" s="749"/>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43" t="s">
        <v>118</v>
      </c>
      <c r="B90" s="744"/>
      <c r="C90" s="744"/>
      <c r="D90" s="745"/>
      <c r="E90" s="287"/>
      <c r="F90" s="287"/>
      <c r="G90" s="288"/>
    </row>
    <row r="91" ht="12.75">
      <c r="A91" s="271" t="s">
        <v>126</v>
      </c>
    </row>
    <row r="92" spans="1:7" ht="30" customHeight="1">
      <c r="A92" s="747" t="s">
        <v>96</v>
      </c>
      <c r="B92" s="747"/>
      <c r="C92" s="747"/>
      <c r="D92" s="81"/>
      <c r="E92" s="81"/>
      <c r="F92" s="747" t="s">
        <v>101</v>
      </c>
      <c r="G92" s="747"/>
    </row>
    <row r="93" spans="1:7" ht="12.75">
      <c r="A93" s="758" t="s">
        <v>97</v>
      </c>
      <c r="B93" s="758"/>
      <c r="C93" s="758"/>
      <c r="D93" s="261"/>
      <c r="E93" s="89"/>
      <c r="F93" s="759" t="s">
        <v>98</v>
      </c>
      <c r="G93" s="759"/>
    </row>
    <row r="94" ht="14.25" customHeight="1" thickBot="1"/>
    <row r="95" spans="1:7" s="46" customFormat="1" ht="24.75" customHeight="1">
      <c r="A95" s="262" t="s">
        <v>208</v>
      </c>
      <c r="B95" s="263"/>
      <c r="C95" s="263"/>
      <c r="D95" s="263"/>
      <c r="E95" s="263"/>
      <c r="F95" s="263"/>
      <c r="G95" s="264"/>
    </row>
    <row r="96" spans="1:7" s="46" customFormat="1" ht="24.75" customHeight="1">
      <c r="A96" s="265" t="s">
        <v>211</v>
      </c>
      <c r="B96" s="266"/>
      <c r="C96" s="266"/>
      <c r="D96" s="266" t="s">
        <v>212</v>
      </c>
      <c r="E96" s="266"/>
      <c r="F96" s="266"/>
      <c r="G96" s="267"/>
    </row>
    <row r="97" spans="1:7" s="271" customFormat="1" ht="24.75" customHeight="1">
      <c r="A97" s="268" t="s">
        <v>215</v>
      </c>
      <c r="B97" s="269"/>
      <c r="C97" s="269"/>
      <c r="D97" s="269" t="s">
        <v>209</v>
      </c>
      <c r="E97" s="269"/>
      <c r="F97" s="269"/>
      <c r="G97" s="270"/>
    </row>
    <row r="98" spans="1:7" s="271" customFormat="1" ht="24.75" customHeight="1">
      <c r="A98" s="268" t="s">
        <v>216</v>
      </c>
      <c r="B98" s="269"/>
      <c r="C98" s="269"/>
      <c r="D98" s="269" t="s">
        <v>210</v>
      </c>
      <c r="E98" s="269"/>
      <c r="F98" s="269"/>
      <c r="G98" s="270"/>
    </row>
    <row r="99" spans="1:7" s="46" customFormat="1" ht="24.75" customHeight="1">
      <c r="A99" s="265" t="s">
        <v>213</v>
      </c>
      <c r="B99" s="266"/>
      <c r="C99" s="266"/>
      <c r="D99" s="266" t="s">
        <v>212</v>
      </c>
      <c r="E99" s="266"/>
      <c r="F99" s="266"/>
      <c r="G99" s="267"/>
    </row>
    <row r="100" spans="1:7" s="271" customFormat="1" ht="24.75" customHeight="1">
      <c r="A100" s="268" t="s">
        <v>218</v>
      </c>
      <c r="B100" s="269"/>
      <c r="C100" s="269"/>
      <c r="D100" s="269" t="s">
        <v>209</v>
      </c>
      <c r="E100" s="269"/>
      <c r="F100" s="269"/>
      <c r="G100" s="270"/>
    </row>
    <row r="101" spans="1:7" s="271" customFormat="1" ht="24.75" customHeight="1">
      <c r="A101" s="268" t="s">
        <v>217</v>
      </c>
      <c r="B101" s="269"/>
      <c r="C101" s="269"/>
      <c r="D101" s="269" t="s">
        <v>214</v>
      </c>
      <c r="E101" s="269"/>
      <c r="F101" s="269"/>
      <c r="G101" s="270"/>
    </row>
    <row r="102" spans="1:7" ht="16.5" customHeight="1">
      <c r="A102" s="85"/>
      <c r="B102" s="30"/>
      <c r="C102" s="30"/>
      <c r="D102" s="30"/>
      <c r="E102" s="30"/>
      <c r="F102" s="30"/>
      <c r="G102" s="86"/>
    </row>
    <row r="103" spans="1:7" ht="16.5" customHeight="1">
      <c r="A103" s="756" t="s">
        <v>96</v>
      </c>
      <c r="B103" s="757"/>
      <c r="C103" s="757"/>
      <c r="D103" s="87"/>
      <c r="E103" s="87"/>
      <c r="F103" s="755" t="s">
        <v>101</v>
      </c>
      <c r="G103" s="755"/>
    </row>
    <row r="104" spans="1:7" ht="15.75" customHeight="1" thickBot="1">
      <c r="A104" s="753" t="s">
        <v>97</v>
      </c>
      <c r="B104" s="754"/>
      <c r="C104" s="754"/>
      <c r="D104" s="88"/>
      <c r="E104" s="88"/>
      <c r="F104" s="751" t="s">
        <v>100</v>
      </c>
      <c r="G104" s="752"/>
    </row>
    <row r="105" spans="1:5" ht="15" customHeight="1">
      <c r="A105" s="50"/>
      <c r="B105" s="50"/>
      <c r="C105" s="50"/>
      <c r="D105" s="50"/>
      <c r="E105" s="50"/>
    </row>
  </sheetData>
  <sheetProtection/>
  <mergeCells count="21">
    <mergeCell ref="F104:G104"/>
    <mergeCell ref="F92:G92"/>
    <mergeCell ref="A104:C104"/>
    <mergeCell ref="B56:G56"/>
    <mergeCell ref="F103:G103"/>
    <mergeCell ref="A103:C103"/>
    <mergeCell ref="A93:C93"/>
    <mergeCell ref="F93:G93"/>
    <mergeCell ref="A92:C92"/>
    <mergeCell ref="B13:G13"/>
    <mergeCell ref="A2:C2"/>
    <mergeCell ref="A8:G8"/>
    <mergeCell ref="A51:D51"/>
    <mergeCell ref="A4:C4"/>
    <mergeCell ref="F1:G1"/>
    <mergeCell ref="A7:D7"/>
    <mergeCell ref="A90:D90"/>
    <mergeCell ref="A3:C3"/>
    <mergeCell ref="A5:C5"/>
    <mergeCell ref="A9:E9"/>
    <mergeCell ref="A10:E10"/>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401</v>
      </c>
    </row>
    <row r="2" ht="12.75">
      <c r="E2" s="46"/>
    </row>
    <row r="3" spans="1:5" ht="12.75">
      <c r="A3" s="591"/>
      <c r="B3" s="591"/>
      <c r="C3" s="6"/>
      <c r="D3" s="6"/>
      <c r="E3" s="47"/>
    </row>
    <row r="4" spans="1:5" ht="13.5" customHeight="1">
      <c r="A4" s="742"/>
      <c r="B4" s="742"/>
      <c r="C4" s="45"/>
      <c r="D4" s="45"/>
      <c r="E4" s="48"/>
    </row>
    <row r="5" spans="1:5" ht="51.75" customHeight="1">
      <c r="A5" s="592" t="s">
        <v>316</v>
      </c>
      <c r="B5" s="592"/>
      <c r="C5" s="592"/>
      <c r="D5" s="592"/>
      <c r="E5" s="592"/>
    </row>
    <row r="6" spans="1:5" ht="20.25" customHeight="1">
      <c r="A6" s="746" t="s">
        <v>95</v>
      </c>
      <c r="B6" s="746"/>
      <c r="C6" s="746"/>
      <c r="D6" s="49"/>
      <c r="E6" s="6"/>
    </row>
    <row r="7" spans="1:5" ht="24.75" customHeight="1">
      <c r="A7" s="741" t="s">
        <v>39</v>
      </c>
      <c r="B7" s="741"/>
      <c r="C7" s="741"/>
      <c r="D7" s="90"/>
      <c r="E7" s="6"/>
    </row>
    <row r="8" spans="1:5" ht="12.75">
      <c r="A8" s="742" t="s">
        <v>124</v>
      </c>
      <c r="B8" s="742"/>
      <c r="C8" s="742"/>
      <c r="D8" s="45"/>
      <c r="E8" s="6"/>
    </row>
    <row r="9" spans="1:5" ht="18.75" customHeight="1">
      <c r="A9" s="741" t="s">
        <v>39</v>
      </c>
      <c r="B9" s="741"/>
      <c r="C9" s="741"/>
      <c r="D9" s="90"/>
      <c r="E9" s="6"/>
    </row>
    <row r="10" spans="1:5" ht="24" customHeight="1">
      <c r="A10" s="742" t="s">
        <v>123</v>
      </c>
      <c r="B10" s="742"/>
      <c r="C10" s="742"/>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42</v>
      </c>
      <c r="B14" s="230" t="s">
        <v>14</v>
      </c>
      <c r="C14" s="230" t="s">
        <v>314</v>
      </c>
      <c r="D14" s="230" t="s">
        <v>122</v>
      </c>
      <c r="E14" s="230" t="s">
        <v>317</v>
      </c>
    </row>
    <row r="15" spans="1:5" s="167" customFormat="1" ht="12.75">
      <c r="A15" s="387">
        <v>1</v>
      </c>
      <c r="B15" s="387">
        <v>2</v>
      </c>
      <c r="C15" s="387">
        <v>3</v>
      </c>
      <c r="D15" s="387">
        <v>4</v>
      </c>
      <c r="E15" s="387">
        <v>5</v>
      </c>
    </row>
    <row r="16" spans="1:5" ht="18" customHeight="1">
      <c r="A16" s="52" t="s">
        <v>41</v>
      </c>
      <c r="B16" s="53"/>
      <c r="C16" s="54"/>
      <c r="D16" s="54"/>
      <c r="E16" s="55"/>
    </row>
    <row r="17" spans="1:5" ht="24" customHeight="1">
      <c r="A17" s="51" t="s">
        <v>24</v>
      </c>
      <c r="B17" s="56" t="s">
        <v>43</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24</v>
      </c>
      <c r="B31" s="63" t="s">
        <v>403</v>
      </c>
      <c r="C31" s="58"/>
      <c r="D31" s="58"/>
      <c r="E31" s="58"/>
    </row>
    <row r="32" spans="1:5" ht="24" customHeight="1">
      <c r="A32" s="225" t="s">
        <v>24</v>
      </c>
      <c r="B32" s="63" t="s">
        <v>44</v>
      </c>
      <c r="C32" s="58"/>
      <c r="D32" s="58"/>
      <c r="E32" s="58"/>
    </row>
    <row r="33" spans="1:5" s="46" customFormat="1" ht="24" customHeight="1">
      <c r="A33" s="226" t="s">
        <v>24</v>
      </c>
      <c r="B33" s="227" t="s">
        <v>174</v>
      </c>
      <c r="C33" s="228"/>
      <c r="D33" s="228"/>
      <c r="E33" s="228"/>
    </row>
    <row r="34" spans="1:5" ht="24" customHeight="1">
      <c r="A34" s="225" t="s">
        <v>24</v>
      </c>
      <c r="B34" s="63" t="s">
        <v>219</v>
      </c>
      <c r="C34" s="58"/>
      <c r="D34" s="58"/>
      <c r="E34" s="58"/>
    </row>
    <row r="35" spans="1:5" s="46" customFormat="1" ht="24" customHeight="1">
      <c r="A35" s="233" t="s">
        <v>24</v>
      </c>
      <c r="B35" s="231" t="s">
        <v>193</v>
      </c>
      <c r="C35" s="234"/>
      <c r="D35" s="234"/>
      <c r="E35" s="234"/>
    </row>
    <row r="36" spans="1:5" ht="18" customHeight="1">
      <c r="A36" s="30"/>
      <c r="B36" s="61"/>
      <c r="C36" s="7"/>
      <c r="D36" s="7"/>
      <c r="E36" s="7"/>
    </row>
    <row r="37" ht="12.75">
      <c r="E37" s="145" t="s">
        <v>10</v>
      </c>
    </row>
    <row r="38" spans="1:5" s="46" customFormat="1" ht="24">
      <c r="A38" s="230" t="s">
        <v>42</v>
      </c>
      <c r="B38" s="230" t="s">
        <v>14</v>
      </c>
      <c r="C38" s="230" t="s">
        <v>314</v>
      </c>
      <c r="D38" s="230" t="s">
        <v>122</v>
      </c>
      <c r="E38" s="230" t="s">
        <v>317</v>
      </c>
    </row>
    <row r="39" spans="1:5" ht="12.75">
      <c r="A39" s="83">
        <v>1</v>
      </c>
      <c r="B39" s="83">
        <v>2</v>
      </c>
      <c r="C39" s="83">
        <v>3</v>
      </c>
      <c r="D39" s="83">
        <v>4</v>
      </c>
      <c r="E39" s="83">
        <v>5</v>
      </c>
    </row>
    <row r="40" spans="1:5" ht="18" customHeight="1">
      <c r="A40" s="52" t="s">
        <v>45</v>
      </c>
      <c r="B40" s="62"/>
      <c r="C40" s="54"/>
      <c r="D40" s="54"/>
      <c r="E40" s="55"/>
    </row>
    <row r="41" spans="1:5" ht="24" customHeight="1">
      <c r="A41" s="51" t="s">
        <v>24</v>
      </c>
      <c r="B41" s="63" t="s">
        <v>175</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24</v>
      </c>
      <c r="B70" s="63" t="s">
        <v>404</v>
      </c>
      <c r="C70" s="57"/>
      <c r="D70" s="57"/>
      <c r="E70" s="57"/>
    </row>
    <row r="71" spans="1:5" ht="24" customHeight="1">
      <c r="A71" s="51" t="s">
        <v>24</v>
      </c>
      <c r="B71" s="63" t="s">
        <v>176</v>
      </c>
      <c r="C71" s="57"/>
      <c r="D71" s="57"/>
      <c r="E71" s="57"/>
    </row>
    <row r="72" spans="1:5" s="46" customFormat="1" ht="24" customHeight="1">
      <c r="A72" s="103" t="s">
        <v>24</v>
      </c>
      <c r="B72" s="227" t="s">
        <v>177</v>
      </c>
      <c r="C72" s="229"/>
      <c r="D72" s="229"/>
      <c r="E72" s="229"/>
    </row>
    <row r="73" spans="1:5" ht="24" customHeight="1">
      <c r="A73" s="51" t="s">
        <v>24</v>
      </c>
      <c r="B73" s="63" t="s">
        <v>179</v>
      </c>
      <c r="C73" s="57"/>
      <c r="D73" s="57"/>
      <c r="E73" s="57"/>
    </row>
    <row r="74" spans="1:5" ht="24" customHeight="1">
      <c r="A74" s="51" t="s">
        <v>24</v>
      </c>
      <c r="B74" s="63" t="s">
        <v>180</v>
      </c>
      <c r="C74" s="57"/>
      <c r="D74" s="57"/>
      <c r="E74" s="57"/>
    </row>
    <row r="75" spans="1:5" ht="24" customHeight="1">
      <c r="A75" s="51" t="s">
        <v>24</v>
      </c>
      <c r="B75" s="102" t="s">
        <v>220</v>
      </c>
      <c r="C75" s="64"/>
      <c r="D75" s="64"/>
      <c r="E75" s="64"/>
    </row>
    <row r="76" spans="1:5" s="46" customFormat="1" ht="24" customHeight="1">
      <c r="A76" s="230" t="s">
        <v>24</v>
      </c>
      <c r="B76" s="231" t="s">
        <v>178</v>
      </c>
      <c r="C76" s="232"/>
      <c r="D76" s="232"/>
      <c r="E76" s="232"/>
    </row>
    <row r="77" spans="1:5" s="3" customFormat="1" ht="24" customHeight="1">
      <c r="A77" s="51" t="s">
        <v>24</v>
      </c>
      <c r="B77" s="63" t="s">
        <v>405</v>
      </c>
      <c r="C77" s="57"/>
      <c r="D77" s="57"/>
      <c r="E77" s="57"/>
    </row>
    <row r="79" spans="1:6" ht="12.75">
      <c r="A79" s="775" t="s">
        <v>46</v>
      </c>
      <c r="B79" s="775"/>
      <c r="C79" s="775"/>
      <c r="D79" s="775"/>
      <c r="E79" s="775"/>
      <c r="F79" s="65"/>
    </row>
    <row r="80" spans="1:6" ht="12.75">
      <c r="A80" s="66"/>
      <c r="B80" s="66"/>
      <c r="C80" s="66"/>
      <c r="D80" s="66"/>
      <c r="E80" s="66"/>
      <c r="F80" s="65"/>
    </row>
    <row r="81" spans="1:6" ht="33.75" customHeight="1">
      <c r="A81" s="770" t="s">
        <v>185</v>
      </c>
      <c r="B81" s="770"/>
      <c r="C81" s="770"/>
      <c r="D81" s="770"/>
      <c r="E81" s="770"/>
      <c r="F81" s="65"/>
    </row>
    <row r="82" spans="1:5" s="46" customFormat="1" ht="30.75" customHeight="1">
      <c r="A82" s="235" t="s">
        <v>23</v>
      </c>
      <c r="B82" s="235" t="s">
        <v>14</v>
      </c>
      <c r="C82" s="771" t="s">
        <v>318</v>
      </c>
      <c r="D82" s="771"/>
      <c r="E82" s="247" t="s">
        <v>319</v>
      </c>
    </row>
    <row r="83" spans="1:5" s="150" customFormat="1" ht="12">
      <c r="A83" s="236">
        <v>1</v>
      </c>
      <c r="B83" s="236">
        <v>2</v>
      </c>
      <c r="C83" s="772">
        <v>3</v>
      </c>
      <c r="D83" s="772"/>
      <c r="E83" s="236">
        <v>4</v>
      </c>
    </row>
    <row r="84" spans="1:5" s="10" customFormat="1" ht="27.75" customHeight="1">
      <c r="A84" s="238" t="s">
        <v>16</v>
      </c>
      <c r="B84" s="237" t="s">
        <v>181</v>
      </c>
      <c r="C84" s="773"/>
      <c r="D84" s="773"/>
      <c r="E84" s="253"/>
    </row>
    <row r="85" spans="1:5" s="10" customFormat="1" ht="27.75" customHeight="1">
      <c r="A85" s="238" t="s">
        <v>18</v>
      </c>
      <c r="B85" s="237" t="s">
        <v>182</v>
      </c>
      <c r="C85" s="773"/>
      <c r="D85" s="773"/>
      <c r="E85" s="253"/>
    </row>
    <row r="86" spans="1:5" s="10" customFormat="1" ht="27.75" customHeight="1">
      <c r="A86" s="238" t="s">
        <v>19</v>
      </c>
      <c r="B86" s="237" t="s">
        <v>183</v>
      </c>
      <c r="C86" s="773"/>
      <c r="D86" s="773"/>
      <c r="E86" s="253"/>
    </row>
    <row r="87" spans="1:5" s="10" customFormat="1" ht="27.75" customHeight="1">
      <c r="A87" s="252" t="s">
        <v>20</v>
      </c>
      <c r="B87" s="243" t="s">
        <v>184</v>
      </c>
      <c r="C87" s="774"/>
      <c r="D87" s="774"/>
      <c r="E87" s="254"/>
    </row>
    <row r="88" spans="1:6" ht="15.75" customHeight="1">
      <c r="A88" s="760"/>
      <c r="B88" s="760"/>
      <c r="C88" s="760"/>
      <c r="D88" s="176"/>
      <c r="E88" s="177"/>
      <c r="F88" s="65"/>
    </row>
    <row r="89" spans="1:6" ht="33.75" customHeight="1">
      <c r="A89" s="761" t="s">
        <v>186</v>
      </c>
      <c r="B89" s="761"/>
      <c r="C89" s="761"/>
      <c r="D89" s="761"/>
      <c r="E89" s="761"/>
      <c r="F89" s="65"/>
    </row>
    <row r="90" spans="1:5" s="46" customFormat="1" ht="30.75" customHeight="1">
      <c r="A90" s="235" t="s">
        <v>23</v>
      </c>
      <c r="B90" s="235" t="s">
        <v>14</v>
      </c>
      <c r="C90" s="235" t="s">
        <v>320</v>
      </c>
      <c r="D90" s="235" t="s">
        <v>122</v>
      </c>
      <c r="E90" s="247" t="s">
        <v>321</v>
      </c>
    </row>
    <row r="91" spans="1:5" s="215" customFormat="1" ht="11.25">
      <c r="A91" s="390">
        <v>1</v>
      </c>
      <c r="B91" s="390">
        <v>2</v>
      </c>
      <c r="C91" s="390">
        <v>3</v>
      </c>
      <c r="D91" s="390">
        <v>4</v>
      </c>
      <c r="E91" s="390">
        <v>5</v>
      </c>
    </row>
    <row r="92" spans="1:5" s="10" customFormat="1" ht="27.75" customHeight="1">
      <c r="A92" s="239" t="s">
        <v>16</v>
      </c>
      <c r="B92" s="240" t="s">
        <v>187</v>
      </c>
      <c r="C92" s="241"/>
      <c r="D92" s="241"/>
      <c r="E92" s="242"/>
    </row>
    <row r="93" spans="1:5" s="246" customFormat="1" ht="24">
      <c r="A93" s="244" t="s">
        <v>18</v>
      </c>
      <c r="B93" s="245" t="s">
        <v>190</v>
      </c>
      <c r="C93" s="244" t="s">
        <v>24</v>
      </c>
      <c r="D93" s="244" t="s">
        <v>24</v>
      </c>
      <c r="E93" s="248" t="s">
        <v>24</v>
      </c>
    </row>
    <row r="94" spans="1:5" s="10" customFormat="1" ht="27.75" customHeight="1">
      <c r="A94" s="238" t="s">
        <v>19</v>
      </c>
      <c r="B94" s="237" t="s">
        <v>188</v>
      </c>
      <c r="C94" s="249"/>
      <c r="D94" s="249"/>
      <c r="E94" s="250"/>
    </row>
    <row r="95" spans="1:5" s="10" customFormat="1" ht="27.75" customHeight="1">
      <c r="A95" s="238" t="s">
        <v>20</v>
      </c>
      <c r="B95" s="237" t="s">
        <v>189</v>
      </c>
      <c r="C95" s="249"/>
      <c r="D95" s="249"/>
      <c r="E95" s="250"/>
    </row>
    <row r="96" spans="1:5" s="10" customFormat="1" ht="27.75" customHeight="1">
      <c r="A96" s="238" t="s">
        <v>127</v>
      </c>
      <c r="B96" s="237" t="s">
        <v>191</v>
      </c>
      <c r="C96" s="249"/>
      <c r="D96" s="249"/>
      <c r="E96" s="250"/>
    </row>
    <row r="97" spans="1:5" s="10" customFormat="1" ht="27.75" customHeight="1">
      <c r="A97" s="238" t="s">
        <v>128</v>
      </c>
      <c r="B97" s="237" t="s">
        <v>192</v>
      </c>
      <c r="C97" s="249"/>
      <c r="D97" s="249"/>
      <c r="E97" s="250"/>
    </row>
    <row r="98" spans="1:6" ht="12.75">
      <c r="A98" s="67"/>
      <c r="B98" s="68"/>
      <c r="C98" s="69"/>
      <c r="D98" s="69"/>
      <c r="E98" s="69"/>
      <c r="F98" s="65"/>
    </row>
    <row r="99" spans="1:6" ht="33.75" customHeight="1">
      <c r="A99" s="761" t="s">
        <v>407</v>
      </c>
      <c r="B99" s="761"/>
      <c r="C99" s="761"/>
      <c r="D99" s="761"/>
      <c r="E99" s="761"/>
      <c r="F99" s="65"/>
    </row>
    <row r="100" spans="1:5" s="46" customFormat="1" ht="30.75" customHeight="1">
      <c r="A100" s="235" t="s">
        <v>23</v>
      </c>
      <c r="B100" s="235" t="s">
        <v>14</v>
      </c>
      <c r="C100" s="235" t="s">
        <v>320</v>
      </c>
      <c r="D100" s="235" t="s">
        <v>122</v>
      </c>
      <c r="E100" s="247" t="s">
        <v>321</v>
      </c>
    </row>
    <row r="101" spans="1:5" s="215" customFormat="1" ht="11.25">
      <c r="A101" s="390">
        <v>1</v>
      </c>
      <c r="B101" s="390">
        <v>2</v>
      </c>
      <c r="C101" s="390">
        <v>3</v>
      </c>
      <c r="D101" s="390">
        <v>4</v>
      </c>
      <c r="E101" s="390">
        <v>5</v>
      </c>
    </row>
    <row r="102" spans="1:5" s="10" customFormat="1" ht="27.75" customHeight="1">
      <c r="A102" s="238" t="s">
        <v>16</v>
      </c>
      <c r="B102" s="237" t="s">
        <v>406</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63" t="s">
        <v>47</v>
      </c>
      <c r="B109" s="763"/>
      <c r="C109" s="72" t="s">
        <v>48</v>
      </c>
      <c r="D109" s="72"/>
      <c r="E109" s="71" t="s">
        <v>221</v>
      </c>
      <c r="F109" s="65"/>
    </row>
    <row r="110" spans="1:6" ht="12.75">
      <c r="A110" s="764" t="s">
        <v>49</v>
      </c>
      <c r="B110" s="764"/>
      <c r="C110" s="175" t="s">
        <v>411</v>
      </c>
      <c r="D110" s="73"/>
      <c r="E110" s="175" t="s">
        <v>90</v>
      </c>
      <c r="F110" s="65"/>
    </row>
    <row r="111" spans="1:5" ht="12.75">
      <c r="A111" s="74"/>
      <c r="B111" s="74"/>
      <c r="C111" s="74"/>
      <c r="D111" s="74"/>
      <c r="E111" s="74"/>
    </row>
    <row r="112" spans="1:5" ht="12.75">
      <c r="A112" s="74"/>
      <c r="B112" s="74"/>
      <c r="C112" s="74"/>
      <c r="D112" s="74"/>
      <c r="E112" s="74"/>
    </row>
    <row r="113" spans="1:6" ht="11.25" customHeight="1">
      <c r="A113" s="765" t="s">
        <v>408</v>
      </c>
      <c r="B113" s="741"/>
      <c r="C113" s="175"/>
      <c r="D113" s="73"/>
      <c r="E113" s="175"/>
      <c r="F113" s="65"/>
    </row>
    <row r="114" spans="1:6" ht="32.25" customHeight="1">
      <c r="A114" s="766" t="s">
        <v>409</v>
      </c>
      <c r="B114" s="767"/>
      <c r="C114" s="767"/>
      <c r="D114" s="767"/>
      <c r="E114" s="767"/>
      <c r="F114" s="65"/>
    </row>
    <row r="115" spans="1:6" ht="18" customHeight="1">
      <c r="A115" s="768" t="s">
        <v>410</v>
      </c>
      <c r="B115" s="769"/>
      <c r="C115" s="769"/>
      <c r="D115" s="769"/>
      <c r="E115" s="769"/>
      <c r="F115" s="65"/>
    </row>
    <row r="116" spans="1:5" ht="12.75">
      <c r="A116" s="74"/>
      <c r="B116" s="74"/>
      <c r="C116" s="74"/>
      <c r="D116" s="74"/>
      <c r="E116" s="74"/>
    </row>
    <row r="118" spans="1:5" ht="48" customHeight="1">
      <c r="A118" s="762" t="s">
        <v>412</v>
      </c>
      <c r="B118" s="762"/>
      <c r="C118" s="762"/>
      <c r="D118" s="762"/>
      <c r="E118" s="762"/>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402</v>
      </c>
    </row>
    <row r="3" spans="1:5" ht="63.75" customHeight="1">
      <c r="A3" s="735" t="s">
        <v>359</v>
      </c>
      <c r="B3" s="735"/>
      <c r="C3" s="735"/>
      <c r="D3" s="735"/>
      <c r="E3" s="735"/>
    </row>
    <row r="5" spans="1:14" s="164" customFormat="1" ht="15.75">
      <c r="A5" s="782" t="s">
        <v>194</v>
      </c>
      <c r="B5" s="782"/>
      <c r="C5" s="782"/>
      <c r="D5" s="782"/>
      <c r="E5" s="782"/>
      <c r="M5" s="395"/>
      <c r="N5" s="395"/>
    </row>
    <row r="6" spans="1:14" s="164" customFormat="1" ht="15.75">
      <c r="A6" s="165"/>
      <c r="B6" s="165"/>
      <c r="C6" s="165"/>
      <c r="D6" s="165"/>
      <c r="E6" s="165"/>
      <c r="M6" s="395"/>
      <c r="N6" s="395"/>
    </row>
    <row r="7" spans="1:14" s="164" customFormat="1" ht="82.5" customHeight="1">
      <c r="A7" s="786" t="s">
        <v>323</v>
      </c>
      <c r="B7" s="786"/>
      <c r="C7" s="786"/>
      <c r="D7" s="786"/>
      <c r="E7" s="786"/>
      <c r="M7" s="395"/>
      <c r="N7" s="395"/>
    </row>
    <row r="8" spans="1:15" s="164" customFormat="1" ht="15.75">
      <c r="A8" s="787" t="s">
        <v>279</v>
      </c>
      <c r="B8" s="788"/>
      <c r="C8" s="788"/>
      <c r="D8" s="788"/>
      <c r="E8" s="788"/>
      <c r="F8" s="396"/>
      <c r="G8" s="396"/>
      <c r="H8" s="396"/>
      <c r="I8" s="396"/>
      <c r="J8" s="396"/>
      <c r="K8" s="396"/>
      <c r="L8" s="396"/>
      <c r="M8" s="396"/>
      <c r="N8" s="396"/>
      <c r="O8" s="396"/>
    </row>
    <row r="9" spans="1:15" s="164" customFormat="1" ht="39" customHeight="1">
      <c r="A9" s="397" t="s">
        <v>130</v>
      </c>
      <c r="B9" s="789" t="s">
        <v>281</v>
      </c>
      <c r="C9" s="789"/>
      <c r="D9" s="789"/>
      <c r="E9" s="789"/>
      <c r="F9" s="398"/>
      <c r="G9" s="398"/>
      <c r="H9" s="398"/>
      <c r="I9" s="398"/>
      <c r="J9" s="398"/>
      <c r="K9" s="398"/>
      <c r="L9" s="398"/>
      <c r="M9" s="398"/>
      <c r="N9" s="398"/>
      <c r="O9" s="398"/>
    </row>
    <row r="10" spans="1:15" s="164" customFormat="1" ht="15.75">
      <c r="A10" s="397" t="s">
        <v>131</v>
      </c>
      <c r="B10" s="789" t="s">
        <v>280</v>
      </c>
      <c r="C10" s="789"/>
      <c r="D10" s="789"/>
      <c r="E10" s="789"/>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790" t="s">
        <v>324</v>
      </c>
      <c r="B12" s="791"/>
      <c r="C12" s="791"/>
      <c r="D12" s="791"/>
      <c r="E12" s="791"/>
      <c r="F12" s="399"/>
      <c r="G12" s="399"/>
      <c r="H12" s="399"/>
      <c r="I12" s="399"/>
      <c r="J12" s="399"/>
      <c r="K12" s="399"/>
      <c r="L12" s="399"/>
      <c r="M12" s="399"/>
      <c r="N12" s="399"/>
      <c r="O12" s="399"/>
    </row>
    <row r="13" spans="1:15" s="164" customFormat="1" ht="15.75">
      <c r="A13" s="785" t="s">
        <v>132</v>
      </c>
      <c r="B13" s="785"/>
      <c r="C13" s="792"/>
      <c r="D13" s="785"/>
      <c r="E13" s="785"/>
      <c r="F13" s="400"/>
      <c r="G13" s="400"/>
      <c r="H13" s="400"/>
      <c r="I13" s="400"/>
      <c r="J13" s="400"/>
      <c r="K13" s="400"/>
      <c r="L13" s="400"/>
      <c r="M13" s="400"/>
      <c r="N13" s="400"/>
      <c r="O13" s="400"/>
    </row>
    <row r="14" spans="1:15" s="164" customFormat="1" ht="15.75">
      <c r="A14" s="785" t="s">
        <v>133</v>
      </c>
      <c r="B14" s="785"/>
      <c r="C14" s="785"/>
      <c r="D14" s="785"/>
      <c r="E14" s="785"/>
      <c r="F14" s="400"/>
      <c r="G14" s="400"/>
      <c r="H14" s="400"/>
      <c r="I14" s="400"/>
      <c r="J14" s="400"/>
      <c r="K14" s="400"/>
      <c r="L14" s="400"/>
      <c r="M14" s="400"/>
      <c r="N14" s="400"/>
      <c r="O14" s="400"/>
    </row>
    <row r="15" spans="1:15" s="164" customFormat="1" ht="33.75" customHeight="1">
      <c r="A15" s="784" t="s">
        <v>134</v>
      </c>
      <c r="B15" s="784"/>
      <c r="C15" s="784"/>
      <c r="D15" s="784"/>
      <c r="E15" s="784"/>
      <c r="F15" s="401"/>
      <c r="G15" s="401"/>
      <c r="H15" s="401"/>
      <c r="I15" s="401"/>
      <c r="J15" s="401"/>
      <c r="K15" s="401"/>
      <c r="L15" s="401"/>
      <c r="M15" s="401"/>
      <c r="N15" s="401"/>
      <c r="O15" s="401"/>
    </row>
    <row r="16" spans="1:15" s="164" customFormat="1" ht="31.5" customHeight="1">
      <c r="A16" s="784" t="s">
        <v>155</v>
      </c>
      <c r="B16" s="784"/>
      <c r="C16" s="784"/>
      <c r="D16" s="784"/>
      <c r="E16" s="784"/>
      <c r="F16" s="402"/>
      <c r="G16" s="402"/>
      <c r="H16" s="402"/>
      <c r="I16" s="402"/>
      <c r="J16" s="402"/>
      <c r="K16" s="402"/>
      <c r="L16" s="402"/>
      <c r="M16" s="402"/>
      <c r="N16" s="402"/>
      <c r="O16" s="402"/>
    </row>
    <row r="17" spans="1:15" s="164" customFormat="1" ht="32.25" customHeight="1">
      <c r="A17" s="781" t="s">
        <v>135</v>
      </c>
      <c r="B17" s="781"/>
      <c r="C17" s="781"/>
      <c r="D17" s="781"/>
      <c r="E17" s="781"/>
      <c r="F17" s="400"/>
      <c r="G17" s="400"/>
      <c r="H17" s="400"/>
      <c r="I17" s="400"/>
      <c r="J17" s="400"/>
      <c r="K17" s="400"/>
      <c r="L17" s="400"/>
      <c r="M17" s="400"/>
      <c r="N17" s="400"/>
      <c r="O17" s="400"/>
    </row>
    <row r="18" spans="1:15" s="164" customFormat="1" ht="15.75">
      <c r="A18" s="460"/>
      <c r="B18" s="781" t="s">
        <v>136</v>
      </c>
      <c r="C18" s="781"/>
      <c r="D18" s="781"/>
      <c r="E18" s="781"/>
      <c r="F18" s="400"/>
      <c r="G18" s="400"/>
      <c r="H18" s="400"/>
      <c r="I18" s="400"/>
      <c r="J18" s="400"/>
      <c r="K18" s="400"/>
      <c r="L18" s="400"/>
      <c r="M18" s="400"/>
      <c r="N18" s="400"/>
      <c r="O18" s="400"/>
    </row>
    <row r="19" spans="1:15" s="164" customFormat="1" ht="35.25" customHeight="1">
      <c r="A19" s="460"/>
      <c r="B19" s="781" t="s">
        <v>137</v>
      </c>
      <c r="C19" s="781"/>
      <c r="D19" s="781"/>
      <c r="E19" s="781"/>
      <c r="F19" s="400"/>
      <c r="G19" s="400"/>
      <c r="H19" s="400"/>
      <c r="I19" s="400"/>
      <c r="J19" s="400"/>
      <c r="K19" s="400"/>
      <c r="L19" s="400"/>
      <c r="M19" s="400"/>
      <c r="N19" s="400"/>
      <c r="O19" s="400"/>
    </row>
    <row r="20" spans="1:15" s="164" customFormat="1" ht="15.75">
      <c r="A20" s="460"/>
      <c r="B20" s="781" t="s">
        <v>138</v>
      </c>
      <c r="C20" s="781"/>
      <c r="D20" s="781"/>
      <c r="E20" s="781"/>
      <c r="F20" s="400"/>
      <c r="G20" s="400"/>
      <c r="H20" s="400"/>
      <c r="I20" s="400"/>
      <c r="J20" s="400"/>
      <c r="K20" s="400"/>
      <c r="L20" s="400"/>
      <c r="M20" s="400"/>
      <c r="N20" s="400"/>
      <c r="O20" s="400"/>
    </row>
    <row r="21" spans="1:15" s="164" customFormat="1" ht="15.75">
      <c r="A21" s="460"/>
      <c r="B21" s="781" t="s">
        <v>139</v>
      </c>
      <c r="C21" s="781"/>
      <c r="D21" s="781"/>
      <c r="E21" s="781"/>
      <c r="F21" s="400"/>
      <c r="G21" s="400"/>
      <c r="H21" s="400"/>
      <c r="I21" s="400"/>
      <c r="J21" s="400"/>
      <c r="K21" s="400"/>
      <c r="L21" s="400"/>
      <c r="M21" s="400"/>
      <c r="N21" s="400"/>
      <c r="O21" s="400"/>
    </row>
    <row r="22" spans="1:15" s="164" customFormat="1" ht="15.75">
      <c r="A22" s="460"/>
      <c r="B22" s="781" t="s">
        <v>140</v>
      </c>
      <c r="C22" s="781"/>
      <c r="D22" s="781"/>
      <c r="E22" s="781"/>
      <c r="F22" s="400"/>
      <c r="G22" s="400"/>
      <c r="H22" s="400"/>
      <c r="I22" s="400"/>
      <c r="J22" s="400"/>
      <c r="K22" s="400"/>
      <c r="L22" s="400"/>
      <c r="M22" s="400"/>
      <c r="N22" s="400"/>
      <c r="O22" s="400"/>
    </row>
    <row r="23" spans="1:15" s="164" customFormat="1" ht="33.75" customHeight="1">
      <c r="A23" s="781" t="s">
        <v>141</v>
      </c>
      <c r="B23" s="781"/>
      <c r="C23" s="781"/>
      <c r="D23" s="781"/>
      <c r="E23" s="781"/>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779" t="s">
        <v>289</v>
      </c>
      <c r="B25" s="780"/>
      <c r="C25" s="780"/>
      <c r="D25" s="780"/>
      <c r="E25" s="780"/>
      <c r="F25" s="400"/>
      <c r="G25" s="400"/>
      <c r="H25" s="400"/>
      <c r="I25" s="400"/>
      <c r="J25" s="400"/>
      <c r="K25" s="400"/>
      <c r="L25" s="400"/>
      <c r="M25" s="400"/>
      <c r="N25" s="400"/>
      <c r="O25" s="400"/>
    </row>
    <row r="26" spans="1:15" s="164" customFormat="1" ht="21" customHeight="1">
      <c r="A26" s="779" t="s">
        <v>284</v>
      </c>
      <c r="B26" s="780"/>
      <c r="C26" s="780"/>
      <c r="D26" s="780"/>
      <c r="E26" s="780"/>
      <c r="F26" s="400"/>
      <c r="G26" s="400"/>
      <c r="H26" s="400"/>
      <c r="I26" s="400"/>
      <c r="J26" s="400"/>
      <c r="K26" s="400"/>
      <c r="L26" s="400"/>
      <c r="M26" s="400"/>
      <c r="N26" s="400"/>
      <c r="O26" s="400"/>
    </row>
    <row r="27" spans="1:15" s="164" customFormat="1" ht="33.75" customHeight="1">
      <c r="A27" s="779" t="s">
        <v>283</v>
      </c>
      <c r="B27" s="780"/>
      <c r="C27" s="780"/>
      <c r="D27" s="780"/>
      <c r="E27" s="780"/>
      <c r="F27" s="400"/>
      <c r="G27" s="400"/>
      <c r="H27" s="400"/>
      <c r="I27" s="400"/>
      <c r="J27" s="400"/>
      <c r="K27" s="400"/>
      <c r="L27" s="400"/>
      <c r="M27" s="400"/>
      <c r="N27" s="400"/>
      <c r="O27" s="400"/>
    </row>
    <row r="28" spans="1:15" s="164" customFormat="1" ht="15.75">
      <c r="A28" s="779" t="s">
        <v>282</v>
      </c>
      <c r="B28" s="780"/>
      <c r="C28" s="780"/>
      <c r="D28" s="780"/>
      <c r="E28" s="780"/>
      <c r="F28" s="400"/>
      <c r="G28" s="400"/>
      <c r="H28" s="400"/>
      <c r="I28" s="400"/>
      <c r="J28" s="400"/>
      <c r="K28" s="400"/>
      <c r="L28" s="400"/>
      <c r="M28" s="400"/>
      <c r="N28" s="400"/>
      <c r="O28" s="400"/>
    </row>
    <row r="29" spans="1:15" s="164" customFormat="1" ht="15.75">
      <c r="A29" s="779" t="s">
        <v>285</v>
      </c>
      <c r="B29" s="780"/>
      <c r="C29" s="780"/>
      <c r="D29" s="780"/>
      <c r="E29" s="780"/>
      <c r="F29" s="400"/>
      <c r="G29" s="400"/>
      <c r="H29" s="400"/>
      <c r="I29" s="400"/>
      <c r="J29" s="400"/>
      <c r="K29" s="400"/>
      <c r="L29" s="400"/>
      <c r="M29" s="400"/>
      <c r="N29" s="400"/>
      <c r="O29" s="400"/>
    </row>
    <row r="30" spans="1:15" s="164" customFormat="1" ht="15.75">
      <c r="A30" s="779" t="s">
        <v>286</v>
      </c>
      <c r="B30" s="780"/>
      <c r="C30" s="780"/>
      <c r="D30" s="780"/>
      <c r="E30" s="780"/>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777" t="s">
        <v>325</v>
      </c>
      <c r="B32" s="777"/>
      <c r="C32" s="777"/>
      <c r="D32" s="777"/>
      <c r="E32" s="777"/>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782" t="s">
        <v>195</v>
      </c>
      <c r="B34" s="782"/>
      <c r="C34" s="782"/>
      <c r="D34" s="782"/>
      <c r="E34" s="782"/>
    </row>
    <row r="35" s="164" customFormat="1" ht="15.75"/>
    <row r="36" spans="1:5" s="164" customFormat="1" ht="15.75">
      <c r="A36" s="783" t="s">
        <v>326</v>
      </c>
      <c r="B36" s="783"/>
      <c r="C36" s="783"/>
      <c r="D36" s="783"/>
      <c r="E36" s="783"/>
    </row>
    <row r="37" s="164" customFormat="1" ht="15.75"/>
    <row r="38" spans="1:5" s="164" customFormat="1" ht="33" customHeight="1">
      <c r="A38" s="776" t="s">
        <v>287</v>
      </c>
      <c r="B38" s="776"/>
      <c r="C38" s="776"/>
      <c r="D38" s="776"/>
      <c r="E38" s="776"/>
    </row>
    <row r="39" spans="1:5" s="164" customFormat="1" ht="53.25" customHeight="1">
      <c r="A39" s="776" t="s">
        <v>290</v>
      </c>
      <c r="B39" s="776"/>
      <c r="C39" s="776"/>
      <c r="D39" s="776"/>
      <c r="E39" s="776"/>
    </row>
    <row r="40" spans="1:5" s="164" customFormat="1" ht="104.25" customHeight="1">
      <c r="A40" s="776" t="s">
        <v>350</v>
      </c>
      <c r="B40" s="776"/>
      <c r="C40" s="776"/>
      <c r="D40" s="776"/>
      <c r="E40" s="776"/>
    </row>
    <row r="41" spans="1:5" s="164" customFormat="1" ht="87" customHeight="1">
      <c r="A41" s="776" t="s">
        <v>333</v>
      </c>
      <c r="B41" s="776"/>
      <c r="C41" s="776"/>
      <c r="D41" s="776"/>
      <c r="E41" s="776"/>
    </row>
    <row r="42" spans="1:5" s="164" customFormat="1" ht="50.25" customHeight="1">
      <c r="A42" s="776" t="s">
        <v>334</v>
      </c>
      <c r="B42" s="776"/>
      <c r="C42" s="776"/>
      <c r="D42" s="776"/>
      <c r="E42" s="776"/>
    </row>
    <row r="43" spans="1:5" s="164" customFormat="1" ht="33" customHeight="1">
      <c r="A43" s="776" t="s">
        <v>335</v>
      </c>
      <c r="B43" s="776"/>
      <c r="C43" s="776"/>
      <c r="D43" s="776"/>
      <c r="E43" s="776"/>
    </row>
    <row r="44" spans="1:5" s="164" customFormat="1" ht="50.25" customHeight="1">
      <c r="A44" s="776" t="s">
        <v>358</v>
      </c>
      <c r="B44" s="776"/>
      <c r="C44" s="776"/>
      <c r="D44" s="776"/>
      <c r="E44" s="776"/>
    </row>
    <row r="45" spans="1:5" s="164" customFormat="1" ht="15.75">
      <c r="A45" s="776"/>
      <c r="B45" s="776"/>
      <c r="C45" s="776"/>
      <c r="D45" s="776"/>
      <c r="E45" s="776"/>
    </row>
    <row r="46" spans="1:5" s="164" customFormat="1" ht="24" customHeight="1">
      <c r="A46" s="778" t="s">
        <v>344</v>
      </c>
      <c r="B46" s="778"/>
      <c r="C46" s="778"/>
      <c r="D46" s="778"/>
      <c r="E46" s="778"/>
    </row>
    <row r="47" spans="1:5" s="164" customFormat="1" ht="24" customHeight="1">
      <c r="A47" s="778" t="s">
        <v>343</v>
      </c>
      <c r="B47" s="778"/>
      <c r="C47" s="778"/>
      <c r="D47" s="778"/>
      <c r="E47" s="778"/>
    </row>
    <row r="48" spans="1:5" s="164" customFormat="1" ht="24.75" customHeight="1">
      <c r="A48" s="777" t="s">
        <v>345</v>
      </c>
      <c r="B48" s="777"/>
      <c r="C48" s="777"/>
      <c r="D48" s="777"/>
      <c r="E48" s="777"/>
    </row>
    <row r="49" spans="1:5" s="164" customFormat="1" ht="39" customHeight="1">
      <c r="A49" s="776" t="s">
        <v>336</v>
      </c>
      <c r="B49" s="776"/>
      <c r="C49" s="776"/>
      <c r="D49" s="776"/>
      <c r="E49" s="776"/>
    </row>
    <row r="50" spans="1:5" s="164" customFormat="1" ht="34.5" customHeight="1">
      <c r="A50" s="776" t="s">
        <v>337</v>
      </c>
      <c r="B50" s="776"/>
      <c r="C50" s="776"/>
      <c r="D50" s="776"/>
      <c r="E50" s="776"/>
    </row>
    <row r="51" spans="1:5" s="164" customFormat="1" ht="70.5" customHeight="1">
      <c r="A51" s="779" t="s">
        <v>338</v>
      </c>
      <c r="B51" s="779"/>
      <c r="C51" s="779"/>
      <c r="D51" s="779"/>
      <c r="E51" s="779"/>
    </row>
    <row r="52" spans="1:5" s="164" customFormat="1" ht="24" customHeight="1">
      <c r="A52" s="777" t="s">
        <v>196</v>
      </c>
      <c r="B52" s="777"/>
      <c r="C52" s="777"/>
      <c r="D52" s="777"/>
      <c r="E52" s="777"/>
    </row>
    <row r="53" spans="1:5" s="164" customFormat="1" ht="15.75">
      <c r="A53" s="776" t="s">
        <v>222</v>
      </c>
      <c r="B53" s="776"/>
      <c r="C53" s="776"/>
      <c r="D53" s="776"/>
      <c r="E53" s="776"/>
    </row>
    <row r="54" spans="1:5" s="164" customFormat="1" ht="38.25" customHeight="1">
      <c r="A54" s="776" t="s">
        <v>197</v>
      </c>
      <c r="B54" s="776"/>
      <c r="C54" s="776"/>
      <c r="D54" s="776"/>
      <c r="E54" s="776"/>
    </row>
    <row r="55" spans="1:5" s="164" customFormat="1" ht="53.25" customHeight="1">
      <c r="A55" s="776" t="s">
        <v>198</v>
      </c>
      <c r="B55" s="776"/>
      <c r="C55" s="776"/>
      <c r="D55" s="776"/>
      <c r="E55" s="776"/>
    </row>
    <row r="56" spans="1:5" s="164" customFormat="1" ht="9.75" customHeight="1">
      <c r="A56" s="407"/>
      <c r="B56" s="407"/>
      <c r="C56" s="407"/>
      <c r="D56" s="407"/>
      <c r="E56" s="407"/>
    </row>
    <row r="57" spans="1:5" s="164" customFormat="1" ht="39.75" customHeight="1">
      <c r="A57" s="777" t="s">
        <v>288</v>
      </c>
      <c r="B57" s="777"/>
      <c r="C57" s="777"/>
      <c r="D57" s="777"/>
      <c r="E57" s="777"/>
    </row>
    <row r="58" spans="1:5" s="164" customFormat="1" ht="49.5" customHeight="1">
      <c r="A58" s="778" t="s">
        <v>348</v>
      </c>
      <c r="B58" s="778"/>
      <c r="C58" s="778"/>
      <c r="D58" s="778"/>
      <c r="E58" s="778"/>
    </row>
    <row r="59" spans="1:5" s="164" customFormat="1" ht="24.75" customHeight="1">
      <c r="A59" s="777" t="s">
        <v>349</v>
      </c>
      <c r="B59" s="777"/>
      <c r="C59" s="777"/>
      <c r="D59" s="777"/>
      <c r="E59" s="777"/>
    </row>
    <row r="60" spans="1:5" s="164" customFormat="1" ht="30" customHeight="1">
      <c r="A60" s="776" t="s">
        <v>346</v>
      </c>
      <c r="B60" s="776"/>
      <c r="C60" s="776"/>
      <c r="D60" s="776"/>
      <c r="E60" s="776"/>
    </row>
    <row r="61" spans="1:5" s="164" customFormat="1" ht="24" customHeight="1">
      <c r="A61" s="776" t="s">
        <v>347</v>
      </c>
      <c r="B61" s="776"/>
      <c r="C61" s="776"/>
      <c r="D61" s="776"/>
      <c r="E61" s="776"/>
    </row>
    <row r="62" spans="1:5" s="164" customFormat="1" ht="15.75">
      <c r="A62" s="776"/>
      <c r="B62" s="776"/>
      <c r="C62" s="776"/>
      <c r="D62" s="776"/>
      <c r="E62" s="776"/>
    </row>
    <row r="63" spans="1:5" ht="51" customHeight="1">
      <c r="A63" s="778" t="s">
        <v>339</v>
      </c>
      <c r="B63" s="778"/>
      <c r="C63" s="778"/>
      <c r="D63" s="778"/>
      <c r="E63" s="778"/>
    </row>
    <row r="65" spans="1:5" ht="132" customHeight="1">
      <c r="A65" s="779" t="s">
        <v>340</v>
      </c>
      <c r="B65" s="779"/>
      <c r="C65" s="779"/>
      <c r="D65" s="779"/>
      <c r="E65" s="779"/>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793" t="s">
        <v>322</v>
      </c>
      <c r="B1" s="793"/>
      <c r="C1" s="793"/>
      <c r="D1" s="391"/>
      <c r="E1" s="391"/>
      <c r="F1" s="391"/>
    </row>
    <row r="2" ht="12.75">
      <c r="A2" s="181"/>
    </row>
    <row r="3" spans="1:6" ht="33" customHeight="1">
      <c r="A3" s="794" t="s">
        <v>147</v>
      </c>
      <c r="B3" s="794"/>
      <c r="C3" s="794"/>
      <c r="D3" s="392"/>
      <c r="E3" s="392"/>
      <c r="F3" s="392"/>
    </row>
    <row r="4" spans="1:3" ht="153">
      <c r="A4" s="393" t="s">
        <v>16</v>
      </c>
      <c r="B4" s="394" t="s">
        <v>199</v>
      </c>
      <c r="C4" s="394" t="s">
        <v>351</v>
      </c>
    </row>
    <row r="5" spans="1:3" ht="51">
      <c r="A5" s="393" t="s">
        <v>18</v>
      </c>
      <c r="B5" s="394" t="s">
        <v>200</v>
      </c>
      <c r="C5" s="394" t="s">
        <v>353</v>
      </c>
    </row>
    <row r="6" spans="1:3" ht="89.25">
      <c r="A6" s="393" t="s">
        <v>19</v>
      </c>
      <c r="B6" s="394" t="s">
        <v>201</v>
      </c>
      <c r="C6" s="394" t="s">
        <v>354</v>
      </c>
    </row>
    <row r="7" spans="1:3" ht="76.5">
      <c r="A7" s="393" t="s">
        <v>20</v>
      </c>
      <c r="B7" s="394" t="s">
        <v>202</v>
      </c>
      <c r="C7" s="461" t="s">
        <v>352</v>
      </c>
    </row>
    <row r="8" spans="1:3" ht="63.75">
      <c r="A8" s="393" t="s">
        <v>127</v>
      </c>
      <c r="B8" s="394" t="s">
        <v>266</v>
      </c>
      <c r="C8" s="461" t="s">
        <v>355</v>
      </c>
    </row>
    <row r="9" spans="1:3" ht="51">
      <c r="A9" s="393" t="s">
        <v>128</v>
      </c>
      <c r="B9" s="394" t="s">
        <v>342</v>
      </c>
      <c r="C9" s="461" t="s">
        <v>360</v>
      </c>
    </row>
    <row r="10" spans="1:3" ht="242.25">
      <c r="A10" s="393" t="s">
        <v>341</v>
      </c>
      <c r="B10" s="394" t="s">
        <v>203</v>
      </c>
      <c r="C10" s="472" t="s">
        <v>356</v>
      </c>
    </row>
    <row r="11" spans="1:3" ht="33.75" customHeight="1">
      <c r="A11" s="795" t="s">
        <v>91</v>
      </c>
      <c r="B11" s="795"/>
      <c r="C11" s="795"/>
    </row>
    <row r="12" spans="1:3" ht="89.25">
      <c r="A12" s="393" t="s">
        <v>16</v>
      </c>
      <c r="B12" s="394" t="s">
        <v>204</v>
      </c>
      <c r="C12" s="472" t="s">
        <v>357</v>
      </c>
    </row>
    <row r="13" spans="1:3" ht="29.25" customHeight="1">
      <c r="A13" s="796" t="s">
        <v>291</v>
      </c>
      <c r="B13" s="797"/>
      <c r="C13" s="798"/>
    </row>
    <row r="14" spans="1:3" ht="97.5" customHeight="1">
      <c r="A14" s="799" t="s">
        <v>361</v>
      </c>
      <c r="B14" s="799"/>
      <c r="C14" s="799"/>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388</v>
      </c>
    </row>
    <row r="2" ht="12.75">
      <c r="E2" s="295"/>
    </row>
    <row r="3" spans="1:8" ht="48" customHeight="1">
      <c r="A3" s="617" t="s">
        <v>223</v>
      </c>
      <c r="B3" s="617"/>
      <c r="C3" s="617"/>
      <c r="D3" s="617"/>
      <c r="E3" s="617"/>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224</v>
      </c>
      <c r="E5" s="422" t="s">
        <v>297</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14" t="s">
        <v>225</v>
      </c>
      <c r="B12" s="615"/>
      <c r="C12" s="615"/>
      <c r="D12" s="616"/>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389</v>
      </c>
    </row>
    <row r="2" ht="12.75">
      <c r="D2" s="295"/>
    </row>
    <row r="3" spans="1:6" ht="48" customHeight="1">
      <c r="A3" s="617" t="s">
        <v>226</v>
      </c>
      <c r="B3" s="618"/>
      <c r="C3" s="618"/>
      <c r="D3" s="618"/>
      <c r="E3" s="618"/>
      <c r="F3" s="619"/>
    </row>
    <row r="4" spans="1:6" ht="16.5" thickBot="1">
      <c r="A4" s="309"/>
      <c r="B4" s="309"/>
      <c r="C4" s="309"/>
      <c r="D4" s="309"/>
      <c r="E4" s="309"/>
      <c r="F4" s="11" t="s">
        <v>10</v>
      </c>
    </row>
    <row r="5" spans="1:6" s="167" customFormat="1" ht="64.5" customHeight="1">
      <c r="A5" s="420" t="s">
        <v>5</v>
      </c>
      <c r="B5" s="421" t="s">
        <v>0</v>
      </c>
      <c r="C5" s="421" t="s">
        <v>1</v>
      </c>
      <c r="D5" s="426" t="s">
        <v>228</v>
      </c>
      <c r="E5" s="426" t="s">
        <v>227</v>
      </c>
      <c r="F5" s="422" t="s">
        <v>297</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14" t="s">
        <v>225</v>
      </c>
      <c r="B12" s="615"/>
      <c r="C12" s="615"/>
      <c r="D12" s="615"/>
      <c r="E12" s="615"/>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599" t="s">
        <v>390</v>
      </c>
      <c r="F1" s="623"/>
    </row>
    <row r="2" spans="4:6" ht="12.75">
      <c r="D2" s="82"/>
      <c r="E2" s="82"/>
      <c r="F2" s="82"/>
    </row>
    <row r="3" spans="1:6" ht="39" customHeight="1">
      <c r="A3" s="617" t="s">
        <v>229</v>
      </c>
      <c r="B3" s="617"/>
      <c r="C3" s="617"/>
      <c r="D3" s="617"/>
      <c r="E3" s="617"/>
      <c r="F3" s="316"/>
    </row>
    <row r="4" spans="1:5" ht="16.5" thickBot="1">
      <c r="A4" s="292"/>
      <c r="B4" s="292"/>
      <c r="C4" s="292"/>
      <c r="D4" s="292"/>
      <c r="E4" s="11" t="s">
        <v>10</v>
      </c>
    </row>
    <row r="5" spans="1:5" s="167" customFormat="1" ht="64.5" customHeight="1">
      <c r="A5" s="420" t="s">
        <v>5</v>
      </c>
      <c r="B5" s="421" t="s">
        <v>0</v>
      </c>
      <c r="C5" s="421" t="s">
        <v>1</v>
      </c>
      <c r="D5" s="426" t="s">
        <v>230</v>
      </c>
      <c r="E5" s="422" t="s">
        <v>297</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20" t="s">
        <v>225</v>
      </c>
      <c r="B12" s="621"/>
      <c r="C12" s="621"/>
      <c r="D12" s="622"/>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391</v>
      </c>
    </row>
    <row r="2" spans="4:6" ht="12.75">
      <c r="D2" s="82"/>
      <c r="E2" s="82"/>
      <c r="F2" s="82"/>
    </row>
    <row r="3" spans="1:6" ht="60" customHeight="1">
      <c r="A3" s="617" t="s">
        <v>327</v>
      </c>
      <c r="B3" s="617"/>
      <c r="C3" s="617"/>
      <c r="D3" s="617"/>
      <c r="E3" s="617"/>
      <c r="F3" s="617"/>
    </row>
    <row r="4" spans="1:6" ht="16.5" thickBot="1">
      <c r="A4" s="292"/>
      <c r="B4" s="292"/>
      <c r="C4" s="292"/>
      <c r="D4" s="292"/>
      <c r="E4" s="292"/>
      <c r="F4" s="11" t="s">
        <v>10</v>
      </c>
    </row>
    <row r="5" spans="1:6" s="167" customFormat="1" ht="64.5" customHeight="1">
      <c r="A5" s="420" t="s">
        <v>5</v>
      </c>
      <c r="B5" s="421" t="s">
        <v>0</v>
      </c>
      <c r="C5" s="421" t="s">
        <v>1</v>
      </c>
      <c r="D5" s="426" t="s">
        <v>230</v>
      </c>
      <c r="E5" s="426" t="s">
        <v>231</v>
      </c>
      <c r="F5" s="422" t="s">
        <v>297</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14" t="s">
        <v>225</v>
      </c>
      <c r="B12" s="615"/>
      <c r="C12" s="615"/>
      <c r="D12" s="615"/>
      <c r="E12" s="616"/>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392</v>
      </c>
      <c r="F1" s="82"/>
    </row>
    <row r="2" spans="4:6" ht="12.75">
      <c r="D2" s="82"/>
      <c r="E2" s="82"/>
      <c r="F2" s="82"/>
    </row>
    <row r="3" spans="1:5" ht="60" customHeight="1">
      <c r="A3" s="617" t="s">
        <v>232</v>
      </c>
      <c r="B3" s="617"/>
      <c r="C3" s="617"/>
      <c r="D3" s="617"/>
      <c r="E3" s="617"/>
    </row>
    <row r="4" spans="1:5" ht="16.5" thickBot="1">
      <c r="A4" s="292"/>
      <c r="B4" s="292"/>
      <c r="C4" s="292"/>
      <c r="D4" s="292"/>
      <c r="E4" s="11" t="s">
        <v>10</v>
      </c>
    </row>
    <row r="5" spans="1:5" s="167" customFormat="1" ht="64.5" customHeight="1">
      <c r="A5" s="420" t="s">
        <v>5</v>
      </c>
      <c r="B5" s="421" t="s">
        <v>0</v>
      </c>
      <c r="C5" s="421" t="s">
        <v>1</v>
      </c>
      <c r="D5" s="426" t="s">
        <v>328</v>
      </c>
      <c r="E5" s="422" t="s">
        <v>297</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20" t="s">
        <v>225</v>
      </c>
      <c r="B12" s="621"/>
      <c r="C12" s="621"/>
      <c r="D12" s="622"/>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393</v>
      </c>
    </row>
    <row r="3" spans="1:7" ht="60" customHeight="1">
      <c r="A3" s="617" t="s">
        <v>233</v>
      </c>
      <c r="B3" s="617"/>
      <c r="C3" s="617"/>
      <c r="D3" s="617"/>
      <c r="E3" s="617"/>
      <c r="F3" s="617"/>
      <c r="G3" s="316"/>
    </row>
    <row r="4" spans="1:6" ht="16.5" thickBot="1">
      <c r="A4" s="292"/>
      <c r="B4" s="292"/>
      <c r="C4" s="292"/>
      <c r="D4" s="292"/>
      <c r="E4" s="292"/>
      <c r="F4" s="347" t="s">
        <v>10</v>
      </c>
    </row>
    <row r="5" spans="1:6" s="167" customFormat="1" ht="64.5" customHeight="1">
      <c r="A5" s="420" t="s">
        <v>5</v>
      </c>
      <c r="B5" s="421" t="s">
        <v>0</v>
      </c>
      <c r="C5" s="421" t="s">
        <v>1</v>
      </c>
      <c r="D5" s="426" t="s">
        <v>234</v>
      </c>
      <c r="E5" s="421" t="s">
        <v>121</v>
      </c>
      <c r="F5" s="422" t="s">
        <v>297</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14" t="s">
        <v>225</v>
      </c>
      <c r="B12" s="615"/>
      <c r="C12" s="615"/>
      <c r="D12" s="615"/>
      <c r="E12" s="616"/>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33" t="s">
        <v>125</v>
      </c>
      <c r="B1" s="633"/>
      <c r="C1" s="633"/>
      <c r="D1" s="633"/>
      <c r="K1" s="13"/>
      <c r="L1" s="13"/>
      <c r="M1" s="642" t="s">
        <v>394</v>
      </c>
      <c r="N1" s="643"/>
    </row>
    <row r="7" spans="1:14" ht="15.75">
      <c r="A7" s="609" t="s">
        <v>298</v>
      </c>
      <c r="B7" s="609"/>
      <c r="C7" s="609"/>
      <c r="D7" s="609"/>
      <c r="E7" s="609"/>
      <c r="F7" s="609"/>
      <c r="G7" s="609"/>
      <c r="H7" s="609"/>
      <c r="I7" s="609"/>
      <c r="J7" s="609"/>
      <c r="K7" s="609"/>
      <c r="L7" s="609"/>
      <c r="M7" s="609"/>
      <c r="N7" s="609"/>
    </row>
    <row r="8" spans="1:14" ht="14.25" customHeight="1" thickBot="1">
      <c r="A8" s="255"/>
      <c r="K8" s="15"/>
      <c r="L8" s="15"/>
      <c r="M8" s="15"/>
      <c r="N8" s="256" t="s">
        <v>10</v>
      </c>
    </row>
    <row r="9" spans="1:14" ht="12" customHeight="1">
      <c r="A9" s="610" t="s">
        <v>5</v>
      </c>
      <c r="B9" s="612" t="s">
        <v>0</v>
      </c>
      <c r="C9" s="596" t="s">
        <v>1</v>
      </c>
      <c r="D9" s="636" t="s">
        <v>26</v>
      </c>
      <c r="E9" s="606" t="s">
        <v>27</v>
      </c>
      <c r="F9" s="624" t="s">
        <v>8</v>
      </c>
      <c r="G9" s="606"/>
      <c r="H9" s="612"/>
      <c r="I9" s="596"/>
      <c r="J9" s="625"/>
      <c r="K9" s="644" t="s">
        <v>156</v>
      </c>
      <c r="L9" s="639" t="s">
        <v>160</v>
      </c>
      <c r="M9" s="606" t="s">
        <v>161</v>
      </c>
      <c r="N9" s="626" t="s">
        <v>28</v>
      </c>
    </row>
    <row r="10" spans="1:14" ht="12" customHeight="1">
      <c r="A10" s="611"/>
      <c r="B10" s="613"/>
      <c r="C10" s="597"/>
      <c r="D10" s="637"/>
      <c r="E10" s="607"/>
      <c r="F10" s="634" t="s">
        <v>29</v>
      </c>
      <c r="G10" s="629" t="s">
        <v>6</v>
      </c>
      <c r="H10" s="595" t="s">
        <v>8</v>
      </c>
      <c r="I10" s="631"/>
      <c r="J10" s="632"/>
      <c r="K10" s="645"/>
      <c r="L10" s="640"/>
      <c r="M10" s="607"/>
      <c r="N10" s="627"/>
    </row>
    <row r="11" spans="1:14" ht="114.75" customHeight="1">
      <c r="A11" s="611"/>
      <c r="B11" s="613"/>
      <c r="C11" s="597"/>
      <c r="D11" s="638"/>
      <c r="E11" s="630"/>
      <c r="F11" s="635"/>
      <c r="G11" s="630"/>
      <c r="H11" s="427" t="s">
        <v>117</v>
      </c>
      <c r="I11" s="428" t="s">
        <v>278</v>
      </c>
      <c r="J11" s="429" t="s">
        <v>30</v>
      </c>
      <c r="K11" s="645"/>
      <c r="L11" s="641"/>
      <c r="M11" s="630"/>
      <c r="N11" s="628"/>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603" t="s">
        <v>94</v>
      </c>
      <c r="B26" s="604"/>
      <c r="C26" s="605"/>
      <c r="D26" s="144"/>
      <c r="E26" s="31"/>
      <c r="F26" s="32"/>
      <c r="G26" s="31"/>
      <c r="H26" s="31"/>
      <c r="I26" s="44"/>
      <c r="J26" s="135"/>
      <c r="K26" s="108"/>
      <c r="L26" s="31"/>
      <c r="M26" s="129"/>
      <c r="N26" s="135"/>
      <c r="O26" s="20"/>
    </row>
    <row r="27" spans="1:15" ht="12">
      <c r="A27" s="12" t="s">
        <v>116</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589" t="s">
        <v>4</v>
      </c>
      <c r="C33" s="589"/>
      <c r="D33" s="589"/>
      <c r="J33" s="589" t="s">
        <v>3</v>
      </c>
      <c r="K33" s="589"/>
      <c r="L33" s="589"/>
      <c r="M33" s="589"/>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395</v>
      </c>
    </row>
    <row r="2" spans="3:4" ht="12.75">
      <c r="C2" s="180"/>
      <c r="D2" s="180"/>
    </row>
    <row r="3" spans="1:4" ht="83.25" customHeight="1">
      <c r="A3" s="646" t="s">
        <v>299</v>
      </c>
      <c r="B3" s="647"/>
      <c r="C3" s="647"/>
      <c r="D3" s="647"/>
    </row>
    <row r="5" spans="1:3" s="182" customFormat="1" ht="15">
      <c r="A5" s="182" t="s">
        <v>51</v>
      </c>
      <c r="B5" s="183"/>
      <c r="C5" s="184" t="s">
        <v>52</v>
      </c>
    </row>
    <row r="7" ht="5.25" customHeight="1" thickBot="1"/>
    <row r="8" spans="1:4" ht="25.5">
      <c r="A8" s="437" t="s">
        <v>23</v>
      </c>
      <c r="B8" s="438" t="s">
        <v>14</v>
      </c>
      <c r="C8" s="438" t="s">
        <v>300</v>
      </c>
      <c r="D8" s="443" t="s">
        <v>301</v>
      </c>
    </row>
    <row r="9" spans="1:4" s="185" customFormat="1" ht="12" thickBot="1">
      <c r="A9" s="440">
        <v>1</v>
      </c>
      <c r="B9" s="441">
        <v>2</v>
      </c>
      <c r="C9" s="441">
        <v>3</v>
      </c>
      <c r="D9" s="442">
        <v>4</v>
      </c>
    </row>
    <row r="10" spans="1:4" s="46" customFormat="1" ht="25.5" customHeight="1">
      <c r="A10" s="186" t="s">
        <v>16</v>
      </c>
      <c r="B10" s="187" t="s">
        <v>173</v>
      </c>
      <c r="C10" s="188"/>
      <c r="D10" s="189"/>
    </row>
    <row r="11" spans="1:4" s="46" customFormat="1" ht="25.5" customHeight="1">
      <c r="A11" s="217" t="s">
        <v>18</v>
      </c>
      <c r="B11" s="218" t="s">
        <v>53</v>
      </c>
      <c r="C11" s="219"/>
      <c r="D11" s="220"/>
    </row>
    <row r="12" spans="1:4" ht="25.5" customHeight="1">
      <c r="A12" s="191" t="s">
        <v>56</v>
      </c>
      <c r="B12" s="349" t="s">
        <v>235</v>
      </c>
      <c r="C12" s="193"/>
      <c r="D12" s="194"/>
    </row>
    <row r="13" spans="1:4" ht="25.5" customHeight="1">
      <c r="A13" s="2" t="s">
        <v>62</v>
      </c>
      <c r="B13" s="349" t="s">
        <v>236</v>
      </c>
      <c r="C13" s="193"/>
      <c r="D13" s="194"/>
    </row>
    <row r="14" spans="1:4" ht="38.25">
      <c r="A14" s="2" t="s">
        <v>69</v>
      </c>
      <c r="B14" s="350" t="s">
        <v>237</v>
      </c>
      <c r="C14" s="193"/>
      <c r="D14" s="194"/>
    </row>
    <row r="15" spans="1:4" ht="38.25">
      <c r="A15" s="2" t="s">
        <v>78</v>
      </c>
      <c r="B15" s="350" t="s">
        <v>238</v>
      </c>
      <c r="C15" s="193"/>
      <c r="D15" s="194"/>
    </row>
    <row r="16" spans="1:4" ht="25.5" customHeight="1">
      <c r="A16" s="2" t="s">
        <v>85</v>
      </c>
      <c r="B16" s="192" t="s">
        <v>54</v>
      </c>
      <c r="C16" s="193"/>
      <c r="D16" s="194"/>
    </row>
    <row r="17" spans="1:4" ht="25.5" customHeight="1">
      <c r="A17" s="2" t="s">
        <v>239</v>
      </c>
      <c r="B17" s="349" t="s">
        <v>240</v>
      </c>
      <c r="C17" s="193"/>
      <c r="D17" s="194"/>
    </row>
    <row r="18" spans="1:4" ht="25.5" customHeight="1">
      <c r="A18" s="2" t="s">
        <v>241</v>
      </c>
      <c r="B18" s="192" t="s">
        <v>170</v>
      </c>
      <c r="C18" s="193"/>
      <c r="D18" s="194"/>
    </row>
    <row r="19" spans="1:4" ht="25.5" customHeight="1">
      <c r="A19" s="2" t="s">
        <v>242</v>
      </c>
      <c r="B19" s="349" t="s">
        <v>277</v>
      </c>
      <c r="C19" s="193"/>
      <c r="D19" s="194"/>
    </row>
    <row r="20" spans="1:4" ht="25.5" customHeight="1" thickBot="1">
      <c r="A20" s="2" t="s">
        <v>276</v>
      </c>
      <c r="B20" s="350" t="s">
        <v>55</v>
      </c>
      <c r="C20" s="193"/>
      <c r="D20" s="194"/>
    </row>
    <row r="21" spans="1:4" s="46" customFormat="1" ht="25.5" customHeight="1">
      <c r="A21" s="186" t="s">
        <v>19</v>
      </c>
      <c r="B21" s="190" t="s">
        <v>162</v>
      </c>
      <c r="C21" s="188"/>
      <c r="D21" s="189"/>
    </row>
    <row r="22" spans="1:4" s="46" customFormat="1" ht="25.5" customHeight="1">
      <c r="A22" s="196" t="s">
        <v>166</v>
      </c>
      <c r="B22" s="174" t="s">
        <v>163</v>
      </c>
      <c r="C22" s="197"/>
      <c r="D22" s="198"/>
    </row>
    <row r="23" spans="1:4" ht="42" customHeight="1">
      <c r="A23" s="199"/>
      <c r="B23" s="195" t="s">
        <v>57</v>
      </c>
      <c r="C23" s="193"/>
      <c r="D23" s="194"/>
    </row>
    <row r="24" spans="1:4" ht="25.5" customHeight="1">
      <c r="A24" s="199"/>
      <c r="B24" s="192" t="s">
        <v>58</v>
      </c>
      <c r="C24" s="193"/>
      <c r="D24" s="194"/>
    </row>
    <row r="25" spans="1:4" ht="25.5" customHeight="1">
      <c r="A25" s="199"/>
      <c r="B25" s="192" t="s">
        <v>59</v>
      </c>
      <c r="C25" s="193"/>
      <c r="D25" s="194"/>
    </row>
    <row r="26" spans="1:4" ht="25.5" customHeight="1">
      <c r="A26" s="199"/>
      <c r="B26" s="192" t="s">
        <v>60</v>
      </c>
      <c r="C26" s="193"/>
      <c r="D26" s="194"/>
    </row>
    <row r="27" spans="1:4" ht="25.5" customHeight="1">
      <c r="A27" s="200"/>
      <c r="B27" s="192" t="s">
        <v>61</v>
      </c>
      <c r="C27" s="193"/>
      <c r="D27" s="194"/>
    </row>
    <row r="28" spans="1:4" s="46" customFormat="1" ht="25.5" customHeight="1">
      <c r="A28" s="196" t="s">
        <v>167</v>
      </c>
      <c r="B28" s="201" t="s">
        <v>63</v>
      </c>
      <c r="C28" s="197"/>
      <c r="D28" s="198"/>
    </row>
    <row r="29" spans="1:4" ht="25.5" customHeight="1">
      <c r="A29" s="199"/>
      <c r="B29" s="195" t="s">
        <v>64</v>
      </c>
      <c r="C29" s="193"/>
      <c r="D29" s="194"/>
    </row>
    <row r="30" spans="1:4" ht="25.5" customHeight="1">
      <c r="A30" s="199"/>
      <c r="B30" s="192" t="s">
        <v>65</v>
      </c>
      <c r="C30" s="193"/>
      <c r="D30" s="194"/>
    </row>
    <row r="31" spans="1:4" ht="25.5" customHeight="1">
      <c r="A31" s="199"/>
      <c r="B31" s="192" t="s">
        <v>66</v>
      </c>
      <c r="C31" s="193"/>
      <c r="D31" s="194"/>
    </row>
    <row r="32" spans="1:4" ht="25.5" customHeight="1">
      <c r="A32" s="199"/>
      <c r="B32" s="192" t="s">
        <v>67</v>
      </c>
      <c r="C32" s="193"/>
      <c r="D32" s="194"/>
    </row>
    <row r="33" spans="1:4" ht="25.5" customHeight="1" thickBot="1">
      <c r="A33" s="202"/>
      <c r="B33" s="203" t="s">
        <v>68</v>
      </c>
      <c r="C33" s="204"/>
      <c r="D33" s="205"/>
    </row>
    <row r="34" spans="1:4" s="46" customFormat="1" ht="25.5" customHeight="1">
      <c r="A34" s="206" t="s">
        <v>168</v>
      </c>
      <c r="B34" s="190" t="s">
        <v>70</v>
      </c>
      <c r="C34" s="188"/>
      <c r="D34" s="189"/>
    </row>
    <row r="35" spans="1:4" ht="25.5" customHeight="1">
      <c r="A35" s="207"/>
      <c r="B35" s="195" t="s">
        <v>71</v>
      </c>
      <c r="C35" s="193"/>
      <c r="D35" s="194"/>
    </row>
    <row r="36" spans="1:4" ht="25.5" customHeight="1">
      <c r="A36" s="207"/>
      <c r="B36" s="195" t="s">
        <v>72</v>
      </c>
      <c r="C36" s="193"/>
      <c r="D36" s="194"/>
    </row>
    <row r="37" spans="1:4" ht="25.5" customHeight="1">
      <c r="A37" s="207"/>
      <c r="B37" s="195" t="s">
        <v>73</v>
      </c>
      <c r="C37" s="193"/>
      <c r="D37" s="194"/>
    </row>
    <row r="38" spans="1:4" ht="25.5" customHeight="1">
      <c r="A38" s="207"/>
      <c r="B38" s="195" t="s">
        <v>74</v>
      </c>
      <c r="C38" s="193"/>
      <c r="D38" s="194"/>
    </row>
    <row r="39" spans="1:4" ht="25.5" customHeight="1">
      <c r="A39" s="207"/>
      <c r="B39" s="195" t="s">
        <v>75</v>
      </c>
      <c r="C39" s="193"/>
      <c r="D39" s="194"/>
    </row>
    <row r="40" spans="1:4" ht="25.5" customHeight="1">
      <c r="A40" s="207"/>
      <c r="B40" s="195" t="s">
        <v>76</v>
      </c>
      <c r="C40" s="193"/>
      <c r="D40" s="194"/>
    </row>
    <row r="41" spans="1:4" ht="25.5" customHeight="1">
      <c r="A41" s="208"/>
      <c r="B41" s="195" t="s">
        <v>77</v>
      </c>
      <c r="C41" s="193"/>
      <c r="D41" s="194"/>
    </row>
    <row r="42" spans="1:4" s="46" customFormat="1" ht="25.5" customHeight="1">
      <c r="A42" s="209" t="s">
        <v>169</v>
      </c>
      <c r="B42" s="174" t="s">
        <v>79</v>
      </c>
      <c r="C42" s="197"/>
      <c r="D42" s="198"/>
    </row>
    <row r="43" spans="1:4" ht="25.5" customHeight="1">
      <c r="A43" s="207"/>
      <c r="B43" s="195" t="s">
        <v>80</v>
      </c>
      <c r="C43" s="193"/>
      <c r="D43" s="194"/>
    </row>
    <row r="44" spans="1:4" ht="25.5" customHeight="1">
      <c r="A44" s="207"/>
      <c r="B44" s="195" t="s">
        <v>81</v>
      </c>
      <c r="C44" s="193"/>
      <c r="D44" s="194"/>
    </row>
    <row r="45" spans="1:4" ht="25.5" customHeight="1">
      <c r="A45" s="207"/>
      <c r="B45" s="195" t="s">
        <v>92</v>
      </c>
      <c r="C45" s="193"/>
      <c r="D45" s="194"/>
    </row>
    <row r="46" spans="1:4" ht="25.5" customHeight="1">
      <c r="A46" s="207"/>
      <c r="B46" s="195" t="s">
        <v>82</v>
      </c>
      <c r="C46" s="193"/>
      <c r="D46" s="194"/>
    </row>
    <row r="47" spans="1:4" ht="25.5" customHeight="1">
      <c r="A47" s="207"/>
      <c r="B47" s="195" t="s">
        <v>83</v>
      </c>
      <c r="C47" s="193"/>
      <c r="D47" s="194"/>
    </row>
    <row r="48" spans="1:4" ht="25.5" customHeight="1">
      <c r="A48" s="207"/>
      <c r="B48" s="195" t="s">
        <v>84</v>
      </c>
      <c r="C48" s="193"/>
      <c r="D48" s="194"/>
    </row>
    <row r="49" spans="1:4" ht="30.75" customHeight="1">
      <c r="A49" s="207"/>
      <c r="B49" s="195" t="s">
        <v>172</v>
      </c>
      <c r="C49" s="193"/>
      <c r="D49" s="194"/>
    </row>
    <row r="50" spans="1:4" ht="25.5" customHeight="1" thickBot="1">
      <c r="A50" s="207"/>
      <c r="B50" s="221" t="s">
        <v>77</v>
      </c>
      <c r="C50" s="222"/>
      <c r="D50" s="223"/>
    </row>
    <row r="51" spans="1:8" s="46" customFormat="1" ht="25.5" customHeight="1" thickBot="1">
      <c r="A51" s="224" t="s">
        <v>20</v>
      </c>
      <c r="B51" s="210" t="s">
        <v>171</v>
      </c>
      <c r="C51" s="211"/>
      <c r="D51" s="212"/>
      <c r="F51" s="181"/>
      <c r="G51" s="181"/>
      <c r="H51" s="181"/>
    </row>
    <row r="52" spans="1:8" s="46" customFormat="1" ht="25.5" customHeight="1" thickBot="1">
      <c r="A52" s="186" t="s">
        <v>127</v>
      </c>
      <c r="B52" s="187" t="s">
        <v>256</v>
      </c>
      <c r="C52" s="188"/>
      <c r="D52" s="189"/>
      <c r="F52" s="215"/>
      <c r="G52" s="216"/>
      <c r="H52" s="216"/>
    </row>
    <row r="53" spans="1:4" s="46" customFormat="1" ht="25.5" customHeight="1" thickBot="1">
      <c r="A53" s="224" t="s">
        <v>128</v>
      </c>
      <c r="B53" s="210" t="s">
        <v>93</v>
      </c>
      <c r="C53" s="211"/>
      <c r="D53" s="212"/>
    </row>
    <row r="54" spans="3:4" ht="12.75">
      <c r="C54" s="214"/>
      <c r="D54" s="214"/>
    </row>
    <row r="55" spans="1:4" ht="12.75">
      <c r="A55" s="648" t="s">
        <v>150</v>
      </c>
      <c r="B55" s="648"/>
      <c r="C55" s="214"/>
      <c r="D55" s="214"/>
    </row>
    <row r="56" spans="1:4" ht="13.5" thickBot="1">
      <c r="A56" s="213"/>
      <c r="C56" s="214"/>
      <c r="D56" s="214"/>
    </row>
    <row r="57" spans="1:4" ht="12.75">
      <c r="A57" s="437" t="s">
        <v>23</v>
      </c>
      <c r="B57" s="438" t="s">
        <v>14</v>
      </c>
      <c r="C57" s="438" t="s">
        <v>302</v>
      </c>
      <c r="D57" s="443" t="s">
        <v>303</v>
      </c>
    </row>
    <row r="58" spans="1:4" s="185" customFormat="1" ht="12" thickBot="1">
      <c r="A58" s="440">
        <v>1</v>
      </c>
      <c r="B58" s="441">
        <v>2</v>
      </c>
      <c r="C58" s="441">
        <v>3</v>
      </c>
      <c r="D58" s="442">
        <v>4</v>
      </c>
    </row>
    <row r="59" spans="1:4" s="46" customFormat="1" ht="25.5" customHeight="1">
      <c r="A59" s="372" t="s">
        <v>16</v>
      </c>
      <c r="B59" s="373" t="s">
        <v>164</v>
      </c>
      <c r="C59" s="374"/>
      <c r="D59" s="375"/>
    </row>
    <row r="60" spans="1:4" s="46" customFormat="1" ht="25.5" customHeight="1" thickBot="1">
      <c r="A60" s="376" t="s">
        <v>18</v>
      </c>
      <c r="B60" s="377" t="s">
        <v>165</v>
      </c>
      <c r="C60" s="378"/>
      <c r="D60" s="379"/>
    </row>
    <row r="61" spans="3:4" ht="42.75" customHeight="1">
      <c r="C61" s="214"/>
      <c r="D61" s="214"/>
    </row>
    <row r="62" spans="1:4" ht="69" customHeight="1">
      <c r="A62" s="646" t="s">
        <v>304</v>
      </c>
      <c r="B62" s="646"/>
      <c r="C62" s="646"/>
      <c r="D62" s="646"/>
    </row>
    <row r="63" spans="1:4" s="185" customFormat="1" ht="7.5" customHeight="1">
      <c r="A63" s="351"/>
      <c r="B63" s="352"/>
      <c r="C63" s="351"/>
      <c r="D63" s="216"/>
    </row>
    <row r="64" spans="1:4" ht="15">
      <c r="A64" s="182" t="s">
        <v>51</v>
      </c>
      <c r="B64" s="183"/>
      <c r="C64" s="184" t="s">
        <v>52</v>
      </c>
      <c r="D64" s="214"/>
    </row>
    <row r="65" spans="1:3" ht="4.5" customHeight="1" thickBot="1">
      <c r="A65" s="351"/>
      <c r="B65" s="352"/>
      <c r="C65" s="351"/>
    </row>
    <row r="66" spans="1:3" ht="33.75" customHeight="1">
      <c r="A66" s="437" t="s">
        <v>23</v>
      </c>
      <c r="B66" s="438" t="s">
        <v>14</v>
      </c>
      <c r="C66" s="439" t="s">
        <v>243</v>
      </c>
    </row>
    <row r="67" spans="1:3" s="185" customFormat="1" ht="12" thickBot="1">
      <c r="A67" s="440">
        <v>1</v>
      </c>
      <c r="B67" s="441">
        <v>2</v>
      </c>
      <c r="C67" s="442">
        <v>3</v>
      </c>
    </row>
    <row r="68" spans="1:3" ht="13.5" thickBot="1">
      <c r="A68" s="224" t="s">
        <v>16</v>
      </c>
      <c r="B68" s="353" t="s">
        <v>244</v>
      </c>
      <c r="C68" s="212"/>
    </row>
    <row r="69" spans="1:3" ht="12.75">
      <c r="A69" s="354" t="s">
        <v>245</v>
      </c>
      <c r="B69" s="355" t="s">
        <v>235</v>
      </c>
      <c r="C69" s="356"/>
    </row>
    <row r="70" spans="1:3" ht="39" thickBot="1">
      <c r="A70" s="354" t="s">
        <v>246</v>
      </c>
      <c r="B70" s="357" t="s">
        <v>237</v>
      </c>
      <c r="C70" s="356"/>
    </row>
    <row r="71" spans="1:3" ht="13.5" thickBot="1">
      <c r="A71" s="224" t="s">
        <v>18</v>
      </c>
      <c r="B71" s="353" t="s">
        <v>247</v>
      </c>
      <c r="C71" s="212"/>
    </row>
    <row r="72" spans="1:3" ht="12.75">
      <c r="A72" s="186" t="s">
        <v>56</v>
      </c>
      <c r="B72" s="190" t="s">
        <v>248</v>
      </c>
      <c r="C72" s="189"/>
    </row>
    <row r="73" spans="1:3" ht="25.5">
      <c r="A73" s="358" t="s">
        <v>249</v>
      </c>
      <c r="B73" s="359" t="s">
        <v>163</v>
      </c>
      <c r="C73" s="220"/>
    </row>
    <row r="74" spans="1:3" ht="38.25">
      <c r="A74" s="360"/>
      <c r="B74" s="357" t="s">
        <v>57</v>
      </c>
      <c r="C74" s="361"/>
    </row>
    <row r="75" spans="1:3" ht="12.75">
      <c r="A75" s="360"/>
      <c r="B75" s="362" t="s">
        <v>58</v>
      </c>
      <c r="C75" s="361"/>
    </row>
    <row r="76" spans="1:3" ht="12.75">
      <c r="A76" s="360"/>
      <c r="B76" s="362" t="s">
        <v>59</v>
      </c>
      <c r="C76" s="361"/>
    </row>
    <row r="77" spans="1:3" ht="12.75">
      <c r="A77" s="360"/>
      <c r="B77" s="362" t="s">
        <v>60</v>
      </c>
      <c r="C77" s="361"/>
    </row>
    <row r="78" spans="1:3" ht="12.75">
      <c r="A78" s="354"/>
      <c r="B78" s="362" t="s">
        <v>61</v>
      </c>
      <c r="C78" s="361"/>
    </row>
    <row r="79" spans="1:3" ht="25.5">
      <c r="A79" s="196" t="s">
        <v>250</v>
      </c>
      <c r="B79" s="201" t="s">
        <v>63</v>
      </c>
      <c r="C79" s="198"/>
    </row>
    <row r="80" spans="1:3" ht="25.5">
      <c r="A80" s="360"/>
      <c r="B80" s="357" t="s">
        <v>64</v>
      </c>
      <c r="C80" s="361"/>
    </row>
    <row r="81" spans="1:3" ht="12.75">
      <c r="A81" s="360"/>
      <c r="B81" s="362" t="s">
        <v>65</v>
      </c>
      <c r="C81" s="361"/>
    </row>
    <row r="82" spans="1:3" ht="12.75">
      <c r="A82" s="360"/>
      <c r="B82" s="362" t="s">
        <v>66</v>
      </c>
      <c r="C82" s="361"/>
    </row>
    <row r="83" spans="1:3" ht="12.75">
      <c r="A83" s="360"/>
      <c r="B83" s="362" t="s">
        <v>67</v>
      </c>
      <c r="C83" s="361"/>
    </row>
    <row r="84" spans="1:3" ht="12.75">
      <c r="A84" s="354"/>
      <c r="B84" s="362" t="s">
        <v>68</v>
      </c>
      <c r="C84" s="361"/>
    </row>
    <row r="85" spans="1:3" ht="25.5">
      <c r="A85" s="363" t="s">
        <v>251</v>
      </c>
      <c r="B85" s="218" t="s">
        <v>70</v>
      </c>
      <c r="C85" s="220"/>
    </row>
    <row r="86" spans="1:3" ht="25.5">
      <c r="A86" s="364"/>
      <c r="B86" s="357" t="s">
        <v>71</v>
      </c>
      <c r="C86" s="361"/>
    </row>
    <row r="87" spans="1:3" ht="12.75">
      <c r="A87" s="364"/>
      <c r="B87" s="357" t="s">
        <v>72</v>
      </c>
      <c r="C87" s="361"/>
    </row>
    <row r="88" spans="1:3" ht="12.75">
      <c r="A88" s="364"/>
      <c r="B88" s="357" t="s">
        <v>73</v>
      </c>
      <c r="C88" s="361"/>
    </row>
    <row r="89" spans="1:3" ht="25.5">
      <c r="A89" s="364"/>
      <c r="B89" s="357" t="s">
        <v>74</v>
      </c>
      <c r="C89" s="361"/>
    </row>
    <row r="90" spans="1:3" ht="12.75">
      <c r="A90" s="364"/>
      <c r="B90" s="357" t="s">
        <v>75</v>
      </c>
      <c r="C90" s="361"/>
    </row>
    <row r="91" spans="1:3" ht="12.75">
      <c r="A91" s="364"/>
      <c r="B91" s="357" t="s">
        <v>76</v>
      </c>
      <c r="C91" s="361"/>
    </row>
    <row r="92" spans="1:3" ht="12.75">
      <c r="A92" s="365"/>
      <c r="B92" s="357" t="s">
        <v>77</v>
      </c>
      <c r="C92" s="361"/>
    </row>
    <row r="93" spans="1:3" ht="25.5">
      <c r="A93" s="209" t="s">
        <v>252</v>
      </c>
      <c r="B93" s="174" t="s">
        <v>255</v>
      </c>
      <c r="C93" s="198"/>
    </row>
    <row r="94" spans="1:3" ht="25.5">
      <c r="A94" s="364"/>
      <c r="B94" s="357" t="s">
        <v>80</v>
      </c>
      <c r="C94" s="361"/>
    </row>
    <row r="95" spans="1:3" ht="25.5">
      <c r="A95" s="364"/>
      <c r="B95" s="357" t="s">
        <v>81</v>
      </c>
      <c r="C95" s="361"/>
    </row>
    <row r="96" spans="1:3" ht="12.75">
      <c r="A96" s="364"/>
      <c r="B96" s="357" t="s">
        <v>92</v>
      </c>
      <c r="C96" s="361"/>
    </row>
    <row r="97" spans="1:3" ht="12.75">
      <c r="A97" s="364"/>
      <c r="B97" s="357" t="s">
        <v>82</v>
      </c>
      <c r="C97" s="361"/>
    </row>
    <row r="98" spans="1:3" ht="12.75">
      <c r="A98" s="364"/>
      <c r="B98" s="357" t="s">
        <v>83</v>
      </c>
      <c r="C98" s="361"/>
    </row>
    <row r="99" spans="1:3" ht="12.75">
      <c r="A99" s="364"/>
      <c r="B99" s="357" t="s">
        <v>84</v>
      </c>
      <c r="C99" s="361"/>
    </row>
    <row r="100" spans="1:3" ht="25.5">
      <c r="A100" s="364"/>
      <c r="B100" s="357" t="s">
        <v>172</v>
      </c>
      <c r="C100" s="361"/>
    </row>
    <row r="101" spans="1:3" ht="13.5" thickBot="1">
      <c r="A101" s="364"/>
      <c r="B101" s="366" t="s">
        <v>77</v>
      </c>
      <c r="C101" s="367"/>
    </row>
    <row r="102" spans="1:3" ht="13.5" thickBot="1">
      <c r="A102" s="224" t="s">
        <v>62</v>
      </c>
      <c r="B102" s="210" t="s">
        <v>253</v>
      </c>
      <c r="C102" s="212"/>
    </row>
    <row r="103" spans="1:3" ht="25.5" customHeight="1">
      <c r="A103" s="364"/>
      <c r="B103" s="368" t="s">
        <v>254</v>
      </c>
      <c r="C103" s="361"/>
    </row>
    <row r="104" spans="1:3" ht="25.5">
      <c r="A104" s="364"/>
      <c r="B104" s="368" t="s">
        <v>254</v>
      </c>
      <c r="C104" s="361"/>
    </row>
    <row r="105" spans="1:3" ht="25.5">
      <c r="A105" s="364"/>
      <c r="B105" s="368" t="s">
        <v>254</v>
      </c>
      <c r="C105" s="361"/>
    </row>
    <row r="106" spans="1:3" ht="26.25" thickBot="1">
      <c r="A106" s="369"/>
      <c r="B106" s="370" t="s">
        <v>254</v>
      </c>
      <c r="C106" s="371"/>
    </row>
    <row r="107" spans="1:2" ht="12.75">
      <c r="A107" s="412"/>
      <c r="B107" s="413"/>
    </row>
    <row r="108" spans="1:2" ht="13.5">
      <c r="A108" s="649" t="s">
        <v>126</v>
      </c>
      <c r="B108" s="650"/>
    </row>
    <row r="109" spans="1:2" ht="12.75" customHeight="1">
      <c r="A109" s="411"/>
      <c r="B109" s="411"/>
    </row>
    <row r="110" spans="1:16" ht="12.75">
      <c r="A110" s="46"/>
      <c r="B110" s="181" t="s">
        <v>86</v>
      </c>
      <c r="C110" s="181" t="s">
        <v>87</v>
      </c>
      <c r="D110" s="181" t="s">
        <v>87</v>
      </c>
      <c r="E110" s="46"/>
      <c r="F110" s="46"/>
      <c r="G110" s="46"/>
      <c r="H110" s="46"/>
      <c r="I110" s="46"/>
      <c r="J110" s="46"/>
      <c r="K110" s="46"/>
      <c r="L110" s="46"/>
      <c r="M110" s="46"/>
      <c r="N110" s="46"/>
      <c r="O110" s="46"/>
      <c r="P110" s="46"/>
    </row>
    <row r="111" spans="1:16" ht="12.75">
      <c r="A111" s="46"/>
      <c r="B111" s="215" t="s">
        <v>88</v>
      </c>
      <c r="C111" s="216" t="s">
        <v>89</v>
      </c>
      <c r="D111" s="216" t="s">
        <v>90</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2015-07-01T06:48:06Z</cp:lastPrinted>
  <dcterms:created xsi:type="dcterms:W3CDTF">1997-02-26T13:46:56Z</dcterms:created>
  <dcterms:modified xsi:type="dcterms:W3CDTF">2015-07-02T11:31:29Z</dcterms:modified>
  <cp:category/>
  <cp:version/>
  <cp:contentType/>
  <cp:contentStatus/>
</cp:coreProperties>
</file>