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roczne'!$A$1:$P$64</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<sst xmlns="http://schemas.openxmlformats.org/spreadsheetml/2006/main" count="1666" uniqueCount="930">
  <si>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</si>
  <si>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</si>
  <si>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</si>
  <si>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</si>
  <si>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</si>
  <si>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</si>
  <si>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</si>
  <si>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</si>
  <si>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</si>
  <si>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</si>
  <si>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</si>
  <si>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</si>
  <si>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</si>
  <si>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</si>
  <si>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</si>
  <si>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</si>
  <si>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</si>
  <si>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</si>
  <si>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</si>
  <si>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</si>
  <si>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</si>
  <si>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</si>
  <si>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</si>
  <si>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</si>
  <si>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</si>
  <si>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</si>
  <si>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</si>
  <si>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</si>
  <si>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</si>
  <si>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</si>
  <si>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</si>
  <si>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</si>
  <si>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</si>
  <si>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</si>
  <si>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</si>
  <si>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</si>
  <si>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</si>
  <si>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</si>
  <si>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</si>
  <si>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</si>
  <si>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</si>
  <si>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</si>
  <si>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</si>
  <si>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</si>
  <si>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</si>
  <si>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</si>
  <si>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</si>
  <si>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</si>
  <si>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</si>
  <si>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</si>
  <si>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</si>
  <si>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</si>
  <si>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</si>
  <si>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</si>
  <si>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</si>
  <si>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</si>
  <si>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</si>
  <si>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</si>
  <si>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</si>
  <si>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</si>
  <si>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</si>
  <si>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</si>
  <si>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</si>
  <si>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</si>
  <si>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</si>
  <si>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</si>
  <si>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</si>
  <si>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</si>
  <si>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</si>
  <si>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</si>
  <si>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</si>
  <si>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</si>
  <si>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</si>
  <si>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</si>
  <si>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</si>
  <si>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</si>
  <si>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</si>
  <si>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</si>
  <si>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</si>
  <si>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</si>
  <si>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</si>
  <si>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</si>
  <si>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</si>
  <si>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</si>
  <si>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</si>
  <si>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</si>
  <si>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</si>
  <si>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</si>
  <si>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</si>
  <si>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</si>
  <si>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</si>
  <si>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</si>
  <si>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</si>
  <si>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</si>
  <si>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</si>
  <si>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</si>
  <si>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</si>
  <si>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</si>
  <si>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</si>
  <si>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</si>
  <si>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</si>
  <si>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</si>
  <si>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</si>
  <si>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</si>
  <si>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</si>
  <si>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</si>
  <si>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</si>
  <si>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</si>
  <si>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</si>
  <si>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</si>
  <si>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</si>
  <si>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</si>
  <si>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</si>
  <si>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</si>
  <si>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</si>
  <si>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</si>
  <si>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</si>
  <si>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</si>
  <si>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</si>
  <si>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</si>
  <si>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</si>
  <si>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</si>
  <si>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</si>
  <si>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</si>
  <si>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</si>
  <si>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</si>
  <si>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</si>
  <si>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</si>
  <si>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</si>
  <si>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</si>
  <si>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</si>
  <si>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</si>
  <si>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</si>
  <si>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</si>
  <si>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</si>
  <si>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</si>
  <si>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</si>
  <si>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</si>
  <si>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</si>
  <si>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</si>
  <si>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</si>
  <si>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</si>
  <si>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</si>
  <si>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</si>
  <si>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</si>
  <si>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</si>
  <si>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</si>
  <si>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</si>
  <si>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</si>
  <si>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</si>
  <si>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</si>
  <si>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</si>
  <si>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</si>
  <si>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</si>
  <si>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</si>
  <si>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</si>
  <si>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</si>
  <si>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</si>
  <si>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</si>
  <si>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</si>
  <si>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</si>
  <si>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</si>
  <si>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</si>
  <si>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</si>
  <si>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</si>
  <si>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</si>
  <si>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</si>
  <si>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</si>
  <si>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</si>
  <si>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</si>
  <si>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</si>
  <si>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</si>
  <si>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</si>
  <si>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</si>
  <si>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</si>
  <si>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</si>
  <si>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</si>
  <si>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</si>
  <si>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</si>
  <si>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</si>
  <si>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</si>
  <si>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</si>
  <si>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</si>
  <si>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</si>
  <si>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</si>
  <si>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</si>
  <si>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</si>
  <si>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</si>
  <si>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</si>
  <si>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</si>
  <si>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</si>
  <si>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</si>
  <si>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</si>
  <si>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</si>
  <si>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</si>
  <si>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</si>
  <si>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</si>
  <si>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</si>
  <si>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</si>
  <si>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</si>
  <si>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</si>
  <si>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</si>
  <si>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</si>
  <si>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</si>
  <si>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</si>
  <si>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</si>
  <si>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</si>
  <si>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</si>
  <si>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</si>
  <si>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</si>
  <si>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</si>
  <si>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</si>
  <si>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</si>
  <si>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</si>
  <si>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</si>
  <si>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</si>
  <si>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</si>
  <si>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</si>
  <si>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</si>
  <si>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</si>
  <si>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</si>
  <si>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</si>
  <si>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</si>
  <si>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</si>
  <si>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</si>
  <si>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</si>
  <si>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</si>
  <si>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</si>
  <si>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</si>
  <si>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</si>
  <si>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</si>
  <si>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</si>
  <si>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</si>
  <si>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</si>
  <si>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</si>
  <si>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</si>
  <si>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</si>
  <si>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</si>
  <si>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</si>
  <si>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</si>
  <si>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</si>
  <si>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</si>
  <si>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</si>
  <si>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</si>
  <si>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</si>
  <si>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</si>
  <si>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</si>
  <si>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</si>
  <si>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</si>
  <si>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</si>
  <si>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</si>
  <si>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</si>
  <si>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</si>
  <si>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</si>
  <si>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</si>
  <si>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</si>
  <si>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</si>
  <si>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</si>
  <si>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</si>
  <si>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</si>
  <si>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</si>
  <si>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</si>
  <si>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</si>
  <si>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</si>
  <si>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</si>
  <si>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</si>
  <si>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</si>
  <si>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</si>
  <si>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</si>
  <si>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</si>
  <si>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</si>
  <si>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</si>
  <si>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</si>
  <si>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</si>
  <si>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</si>
  <si>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</si>
  <si>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</si>
  <si>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</si>
  <si>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</si>
  <si>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</si>
  <si>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</si>
  <si>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</si>
  <si>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</si>
  <si>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</si>
  <si>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</si>
  <si>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</si>
  <si>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</si>
  <si>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</si>
  <si>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</si>
  <si>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</si>
  <si>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</si>
  <si>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</si>
  <si>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</si>
  <si>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</si>
  <si>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</si>
  <si>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</si>
  <si>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</si>
  <si>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</si>
  <si>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</si>
  <si>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</si>
  <si>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</si>
  <si>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</si>
  <si>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</si>
  <si>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</si>
  <si>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</si>
  <si>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</si>
  <si>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</si>
  <si>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</si>
  <si>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</si>
  <si>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</si>
  <si>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</si>
  <si>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</si>
  <si>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</si>
  <si>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</si>
  <si>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</si>
  <si>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</si>
  <si>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</si>
  <si>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</si>
  <si>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</si>
  <si>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</si>
  <si>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</si>
  <si>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</si>
  <si>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</si>
  <si>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</si>
  <si>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</si>
  <si>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</si>
  <si>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</si>
  <si>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</si>
  <si>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</si>
  <si>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</si>
  <si>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</si>
  <si>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</si>
  <si>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</si>
  <si>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</si>
  <si>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</si>
  <si>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</si>
  <si>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</si>
  <si>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</si>
  <si>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</si>
  <si>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</si>
  <si>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</si>
  <si>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</si>
  <si>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</si>
  <si>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</si>
  <si>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</si>
  <si>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</si>
  <si>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</si>
  <si>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</si>
  <si>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</si>
  <si>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</si>
  <si>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</si>
  <si>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</si>
  <si>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</si>
  <si>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</si>
  <si>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</si>
  <si>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</si>
  <si>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</si>
  <si>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</si>
  <si>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</si>
  <si>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</si>
  <si>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</si>
  <si>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</si>
  <si>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</si>
  <si>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</si>
  <si>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</si>
  <si>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</si>
  <si>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</si>
  <si>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</si>
  <si>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</si>
  <si>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</si>
  <si>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</si>
  <si>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</si>
  <si>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</si>
  <si>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</si>
  <si>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</si>
  <si>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</si>
  <si>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</si>
  <si>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</si>
  <si>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</si>
  <si>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</si>
  <si>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</si>
  <si>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</si>
  <si>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</si>
  <si>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</si>
  <si>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</si>
  <si>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</si>
  <si>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</si>
  <si>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</si>
  <si>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</si>
  <si>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</si>
  <si>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</si>
  <si>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</si>
  <si>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</si>
  <si>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</si>
  <si>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</si>
  <si>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</si>
  <si>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</si>
  <si>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</si>
  <si>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</si>
  <si>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</si>
  <si>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</si>
  <si>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</si>
  <si>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</si>
  <si>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</si>
  <si>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</si>
  <si>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</si>
  <si>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</si>
  <si>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</si>
  <si>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</si>
  <si>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</si>
  <si>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</si>
  <si>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</si>
  <si>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</si>
  <si>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</si>
  <si>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</si>
  <si>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</si>
  <si>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</si>
  <si>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</si>
  <si>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</si>
  <si>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</si>
  <si>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</si>
  <si>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</si>
  <si>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</si>
  <si>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</si>
  <si>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</si>
  <si>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</si>
  <si>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</si>
  <si>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</si>
  <si>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</si>
  <si>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</si>
  <si>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</si>
  <si>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</si>
  <si>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</si>
  <si>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</si>
  <si>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</si>
  <si>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</si>
  <si>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</si>
  <si>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</si>
  <si>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</si>
  <si>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</si>
  <si>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</si>
  <si>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</si>
  <si>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</si>
  <si>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</si>
  <si>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</si>
  <si>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</si>
  <si>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</si>
  <si>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</si>
  <si>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</si>
  <si>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</si>
  <si>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</si>
  <si>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</si>
  <si>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</si>
  <si>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</si>
  <si>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</si>
  <si>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</si>
  <si>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</si>
  <si>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</si>
  <si>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</si>
  <si>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</si>
  <si>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</si>
  <si>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</si>
  <si>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</si>
  <si>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</si>
  <si>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</si>
  <si>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</si>
  <si>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</si>
  <si>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</si>
  <si>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</si>
  <si>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</si>
  <si>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</si>
  <si>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</si>
  <si>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</si>
  <si>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</si>
  <si>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</si>
  <si>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</si>
  <si>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</si>
  <si>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</si>
  <si>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</si>
  <si>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</si>
  <si>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</si>
  <si>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</si>
  <si>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</si>
  <si>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</si>
  <si>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</si>
  <si>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</si>
  <si>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</si>
  <si>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</si>
  <si>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</si>
  <si>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</si>
  <si>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</si>
  <si>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</si>
  <si>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</si>
  <si>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</si>
  <si>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</si>
  <si>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</si>
  <si>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</si>
  <si>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</si>
  <si>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</si>
  <si>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</si>
  <si>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</si>
  <si>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</si>
  <si>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</si>
  <si>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</si>
  <si>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</si>
  <si>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</si>
  <si>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</si>
  <si>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</si>
  <si>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</si>
  <si>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</si>
  <si>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</si>
  <si>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</si>
  <si>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</si>
  <si>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</si>
  <si>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</si>
  <si>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</si>
  <si>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</si>
  <si>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</si>
  <si>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</si>
  <si>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</si>
  <si>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</si>
  <si>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</si>
  <si>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</si>
  <si>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</si>
  <si>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</si>
  <si>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</si>
  <si>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</si>
  <si>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</si>
  <si>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</si>
  <si>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</si>
  <si>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</si>
  <si>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</si>
  <si>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</si>
  <si>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</si>
  <si>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</si>
  <si>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</si>
  <si>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</si>
  <si>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</si>
  <si>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</si>
  <si>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</si>
  <si>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</si>
  <si>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</si>
  <si>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</si>
  <si>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</si>
  <si>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</si>
  <si>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</si>
  <si>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</si>
  <si>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</si>
  <si>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</si>
  <si>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</si>
  <si>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</si>
  <si>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</si>
  <si>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</si>
  <si>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</si>
  <si>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</si>
  <si>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</si>
  <si>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</si>
  <si>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</si>
  <si>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</si>
  <si>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</si>
  <si>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</si>
  <si>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</si>
  <si>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</si>
  <si>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</si>
  <si>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</si>
  <si>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</si>
  <si>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</si>
  <si>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</si>
  <si>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</si>
  <si>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</si>
  <si>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</si>
  <si>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</si>
  <si>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</si>
  <si>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</si>
  <si>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</si>
  <si>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</si>
  <si>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</si>
  <si>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</si>
  <si>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</si>
  <si>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</si>
  <si>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</si>
  <si>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</si>
  <si>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</si>
  <si>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</si>
  <si>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</si>
  <si>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</si>
  <si>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</si>
  <si>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</si>
  <si>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</si>
  <si>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</si>
  <si>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</si>
  <si>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</si>
  <si>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</si>
  <si>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</si>
  <si>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</si>
  <si>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</si>
  <si>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</si>
  <si>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</si>
  <si>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</si>
  <si>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</si>
  <si>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</si>
  <si>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</si>
  <si>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</si>
  <si>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</si>
  <si>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</si>
  <si>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</si>
  <si>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</si>
  <si>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</si>
  <si>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</si>
  <si>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</si>
  <si>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</si>
  <si>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</si>
  <si>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</si>
  <si>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</si>
  <si>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</si>
  <si>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</si>
  <si>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</si>
  <si>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</si>
  <si>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</si>
  <si>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</si>
  <si>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</si>
  <si>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</si>
  <si>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</si>
  <si>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</si>
  <si>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</si>
  <si>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</si>
  <si>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</si>
  <si>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</si>
  <si>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</si>
  <si>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</si>
  <si>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</si>
  <si>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</si>
  <si>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</si>
  <si>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</si>
  <si>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</si>
  <si>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</si>
  <si>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</si>
  <si>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</si>
  <si>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</si>
  <si>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</si>
  <si>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</si>
  <si>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</si>
  <si>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</si>
  <si>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</si>
  <si>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</si>
  <si>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</si>
  <si>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</si>
  <si>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</si>
  <si>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</si>
  <si>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</si>
  <si>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</si>
  <si>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</si>
  <si>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</si>
  <si>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</si>
  <si>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</si>
  <si>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</si>
  <si>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</si>
  <si>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</si>
  <si>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</si>
  <si>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</si>
  <si>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</si>
  <si>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</si>
  <si>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</si>
  <si>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</si>
  <si>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</si>
  <si>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</si>
  <si>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</si>
  <si>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</si>
  <si>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</si>
  <si>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</si>
  <si>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</si>
  <si>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</si>
  <si>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</si>
  <si>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</si>
  <si>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</si>
  <si>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</si>
  <si>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</si>
  <si>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</si>
  <si>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</si>
  <si>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</si>
  <si>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</si>
  <si>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</si>
  <si>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</si>
  <si>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</si>
  <si>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</si>
  <si>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</si>
  <si>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</si>
  <si>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</si>
  <si>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</si>
  <si>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</si>
  <si>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</si>
  <si>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</si>
  <si>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</si>
  <si>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</si>
  <si>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</si>
  <si>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</si>
  <si>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</si>
  <si>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</si>
  <si>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</si>
  <si>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</si>
  <si>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</si>
  <si>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</si>
  <si>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</si>
  <si>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</si>
  <si>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</si>
  <si>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</si>
  <si>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</si>
  <si>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</si>
  <si>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</si>
  <si>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</si>
  <si>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</si>
  <si>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</si>
  <si>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</si>
  <si>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</si>
  <si>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</si>
  <si>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</si>
  <si>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</si>
  <si>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</si>
  <si>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</si>
  <si>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</si>
  <si>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</si>
  <si>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</si>
  <si>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</si>
  <si>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</si>
  <si>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</si>
  <si>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</si>
  <si>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</si>
  <si>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</si>
  <si>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</si>
  <si>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</si>
  <si>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</si>
  <si>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</si>
  <si>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</si>
  <si>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</si>
  <si>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</si>
  <si>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</si>
  <si>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</si>
  <si>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</si>
  <si>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</si>
  <si>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</si>
  <si>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</si>
  <si>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</si>
  <si>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</si>
  <si>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</si>
  <si>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</si>
  <si>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</si>
  <si>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</si>
  <si>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</si>
  <si>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</si>
  <si>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6210 - 134 714</t>
  </si>
  <si>
    <t>Termomodernizacja budynków administrowanych przez ZGKiM - dotacja dla wspólnot mieszkaniowych</t>
  </si>
  <si>
    <t>6230 - 543 456</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</si>
  <si>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</si>
  <si>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</si>
  <si>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</si>
  <si>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</si>
  <si>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</si>
  <si>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</si>
  <si>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</si>
  <si>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</si>
  <si>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</si>
  <si>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Przebudowa ulicy Bankowej w Policach                                                                      - etap I (odcinek od ul. Wyszyńskiego do ul. Grzybowej)</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</si>
  <si>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</si>
  <si>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</si>
  <si>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</si>
  <si>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</si>
  <si>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</si>
  <si>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</si>
  <si>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</si>
  <si>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</si>
  <si>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</si>
  <si>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6050 - 49 000</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</si>
  <si>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</si>
  <si>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</si>
  <si>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</si>
  <si>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</si>
  <si>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</si>
  <si>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</si>
  <si>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</si>
  <si>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</si>
  <si>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</si>
  <si>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</si>
  <si>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</si>
  <si>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</si>
  <si>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</si>
  <si>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</si>
  <si>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</si>
  <si>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</si>
  <si>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</si>
  <si>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</si>
  <si>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</si>
  <si>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</si>
  <si>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</si>
  <si>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</si>
  <si>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</si>
  <si>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</si>
  <si>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</si>
  <si>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</si>
  <si>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</si>
  <si>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</si>
  <si>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</si>
  <si>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</si>
  <si>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</si>
  <si>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</si>
  <si>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</si>
  <si>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</si>
  <si>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</si>
  <si>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</si>
  <si>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</si>
  <si>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</si>
  <si>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</si>
  <si>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</si>
  <si>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</si>
  <si>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</si>
  <si>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</si>
  <si>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</si>
  <si>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</si>
  <si>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</si>
  <si>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</si>
  <si>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</si>
  <si>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</si>
  <si>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</si>
  <si>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</si>
  <si>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</si>
  <si>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</si>
  <si>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</si>
  <si>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</si>
  <si>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</si>
  <si>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</si>
  <si>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</si>
  <si>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</si>
  <si>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</si>
  <si>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</si>
  <si>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</si>
  <si>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</si>
  <si>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</si>
  <si>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</si>
  <si>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</si>
  <si>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</si>
  <si>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</si>
  <si>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</si>
  <si>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</si>
  <si>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</si>
  <si>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</si>
  <si>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</si>
  <si>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</si>
  <si>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</si>
  <si>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</si>
  <si>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</si>
  <si>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</si>
  <si>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</si>
  <si>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</si>
  <si>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</si>
  <si>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</si>
  <si>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</si>
  <si>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</si>
  <si>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6050 - 1 889 548</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</si>
  <si>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</si>
  <si>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</si>
  <si>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</si>
  <si>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</si>
  <si>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</si>
  <si>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</si>
  <si>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</si>
  <si>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</si>
  <si>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</si>
  <si>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</si>
  <si>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</si>
  <si>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</si>
  <si>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</si>
  <si>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</si>
  <si>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</si>
  <si>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</si>
  <si>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</si>
  <si>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</si>
  <si>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</si>
  <si>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</si>
  <si>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</si>
  <si>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</si>
  <si>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</si>
  <si>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6210 - 513 890</t>
  </si>
  <si>
    <t>6050 - 70 000</t>
  </si>
  <si>
    <t>Przebudowa ulicy Bursztynowej w Policach - dokumentacja projektowa</t>
  </si>
  <si>
    <t>6050 - 30 000</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</si>
  <si>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</si>
  <si>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</si>
  <si>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</si>
  <si>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</si>
  <si>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</si>
  <si>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</si>
  <si>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</si>
  <si>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6050 - 197 000</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</si>
  <si>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</si>
  <si>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</si>
  <si>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</si>
  <si>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</si>
  <si>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</si>
  <si>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</si>
  <si>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</si>
  <si>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</si>
  <si>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</si>
  <si>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</si>
  <si>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</si>
  <si>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</si>
  <si>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</si>
  <si>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</si>
  <si>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</si>
  <si>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</si>
  <si>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</si>
  <si>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</si>
  <si>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</si>
  <si>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</si>
  <si>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</si>
  <si>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</si>
  <si>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</si>
  <si>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</si>
  <si>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</si>
  <si>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</si>
  <si>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</si>
  <si>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</si>
  <si>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Przebudowa piłkochwytu  na terenie Szkoły Podstawowej nr 1 w Policach</t>
  </si>
  <si>
    <t>Środki budżetowe</t>
  </si>
  <si>
    <t>Dochody ze sprzedaży mienia</t>
  </si>
  <si>
    <r>
      <t xml:space="preserve">Planowane wydatki </t>
    </r>
    <r>
      <rPr>
        <sz val="8"/>
        <rFont val="Arial CE"/>
        <family val="0"/>
      </rPr>
      <t>9+12+13+15</t>
    </r>
  </si>
  <si>
    <t>*sprzedaż obligacji    / **zaciągane krydyty i pożyczki</t>
  </si>
  <si>
    <t>6050  - 100 000                                                                           6057 - 1 009 500                                                                                 6059 - 336 500</t>
  </si>
  <si>
    <t>Budowa ścieżki rowerowej łączącej ul. Bankową z ul. Siedlecką w Policach - dokum. Projektowa</t>
  </si>
  <si>
    <t xml:space="preserve">                              Załącznik  do  Zarządzenia
                               Nr 4/2015 Burmistrza Polic
                               z dnia  2.01.2015 r.</t>
  </si>
  <si>
    <t>79</t>
  </si>
  <si>
    <t xml:space="preserve">79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</si>
</sst>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s>
  <fonts count="178">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9"/>
      <name val="Arial CE"/>
      <family val="2"/>
    </font>
    <font>
      <b/>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sz val="8"/>
      <name val="Calibri"/>
      <family val="2"/>
    </font>
    <font>
      <b/>
      <i/>
      <sz val="11"/>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style="medium"/>
      <right style="medium"/>
      <top style="medium"/>
      <bottom style="medium"/>
    </border>
    <border>
      <left style="thin"/>
      <right/>
      <top style="medium"/>
      <bottom/>
    </border>
    <border>
      <left/>
      <right style="thin"/>
      <top style="medium"/>
      <bottom/>
    </border>
    <border>
      <left/>
      <right style="thin"/>
      <top style="medium"/>
      <bottom style="medium"/>
    </border>
    <border>
      <left/>
      <right style="thin"/>
      <top/>
      <bottom style="thin"/>
    </border>
    <border>
      <left/>
      <right style="thin"/>
      <top/>
      <bottom/>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0" fillId="2" borderId="0" applyNumberFormat="0" applyBorder="0" applyAlignment="0" applyProtection="0"/>
    <xf numFmtId="0" fontId="130" fillId="3" borderId="0" applyNumberFormat="0" applyBorder="0" applyAlignment="0" applyProtection="0"/>
    <xf numFmtId="0" fontId="130" fillId="4" borderId="0" applyNumberFormat="0" applyBorder="0" applyAlignment="0" applyProtection="0"/>
    <xf numFmtId="0" fontId="130" fillId="5" borderId="0" applyNumberFormat="0" applyBorder="0" applyAlignment="0" applyProtection="0"/>
    <xf numFmtId="0" fontId="130" fillId="6" borderId="0" applyNumberFormat="0" applyBorder="0" applyAlignment="0" applyProtection="0"/>
    <xf numFmtId="0" fontId="130" fillId="7" borderId="0" applyNumberFormat="0" applyBorder="0" applyAlignment="0" applyProtection="0"/>
    <xf numFmtId="0" fontId="130" fillId="8" borderId="0" applyNumberFormat="0" applyBorder="0" applyAlignment="0" applyProtection="0"/>
    <xf numFmtId="0" fontId="130" fillId="9" borderId="0" applyNumberFormat="0" applyBorder="0" applyAlignment="0" applyProtection="0"/>
    <xf numFmtId="0" fontId="130" fillId="10" borderId="0" applyNumberFormat="0" applyBorder="0" applyAlignment="0" applyProtection="0"/>
    <xf numFmtId="0" fontId="130" fillId="11" borderId="0" applyNumberFormat="0" applyBorder="0" applyAlignment="0" applyProtection="0"/>
    <xf numFmtId="0" fontId="130" fillId="12" borderId="0" applyNumberFormat="0" applyBorder="0" applyAlignment="0" applyProtection="0"/>
    <xf numFmtId="0" fontId="13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32" fillId="26" borderId="1" applyNumberFormat="0" applyAlignment="0" applyProtection="0"/>
    <xf numFmtId="0" fontId="133" fillId="27" borderId="2" applyNumberFormat="0" applyAlignment="0" applyProtection="0"/>
    <xf numFmtId="0" fontId="1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5" fillId="0" borderId="0" applyNumberFormat="0" applyFill="0" applyBorder="0" applyAlignment="0" applyProtection="0"/>
    <xf numFmtId="0" fontId="136" fillId="0" borderId="3" applyNumberFormat="0" applyFill="0" applyAlignment="0" applyProtection="0"/>
    <xf numFmtId="0" fontId="137" fillId="29" borderId="4" applyNumberFormat="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2" fillId="27" borderId="1" applyNumberFormat="0" applyAlignment="0" applyProtection="0"/>
    <xf numFmtId="0" fontId="143" fillId="0" borderId="0" applyNumberFormat="0" applyFill="0" applyBorder="0" applyAlignment="0" applyProtection="0"/>
    <xf numFmtId="9" fontId="0" fillId="0" borderId="0" applyFont="0" applyFill="0" applyBorder="0" applyAlignment="0" applyProtection="0"/>
    <xf numFmtId="0" fontId="144" fillId="0" borderId="8" applyNumberFormat="0" applyFill="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32" borderId="0" applyNumberFormat="0" applyBorder="0" applyAlignment="0" applyProtection="0"/>
  </cellStyleXfs>
  <cellXfs count="1355">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9" fillId="0" borderId="0" xfId="0" applyFont="1" applyAlignment="1">
      <alignment horizontal="right" vertical="center"/>
    </xf>
    <xf numFmtId="0" fontId="0" fillId="0" borderId="0" xfId="0" applyFill="1" applyBorder="1" applyAlignment="1">
      <alignment horizontal="left"/>
    </xf>
    <xf numFmtId="0" fontId="150"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1" fillId="35" borderId="10" xfId="0" applyFont="1" applyFill="1" applyBorder="1" applyAlignment="1">
      <alignment horizontal="center" vertical="center" wrapText="1"/>
    </xf>
    <xf numFmtId="0" fontId="152"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3"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4" fillId="0" borderId="10" xfId="0" applyFont="1" applyBorder="1" applyAlignment="1">
      <alignment horizontal="center" vertical="center"/>
    </xf>
    <xf numFmtId="0" fontId="8" fillId="0" borderId="42" xfId="0" applyFont="1" applyBorder="1" applyAlignment="1">
      <alignment/>
    </xf>
    <xf numFmtId="0" fontId="154" fillId="35" borderId="10" xfId="0" applyFont="1" applyFill="1" applyBorder="1" applyAlignment="1">
      <alignment/>
    </xf>
    <xf numFmtId="0" fontId="155"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6" fillId="0" borderId="0" xfId="0" applyFont="1" applyAlignment="1">
      <alignment horizontal="center"/>
    </xf>
    <xf numFmtId="0" fontId="150"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7" fillId="0" borderId="0" xfId="0" applyFont="1" applyAlignment="1">
      <alignment/>
    </xf>
    <xf numFmtId="0" fontId="156"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8"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9"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9" fillId="0" borderId="0" xfId="0" applyFont="1" applyAlignment="1">
      <alignment horizontal="left" vertical="top" wrapText="1"/>
    </xf>
    <xf numFmtId="0" fontId="109"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9"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60" fillId="10" borderId="10" xfId="0" applyFont="1" applyFill="1" applyBorder="1" applyAlignment="1">
      <alignment horizontal="center" vertical="center" wrapText="1"/>
    </xf>
    <xf numFmtId="0" fontId="160" fillId="10" borderId="10" xfId="0" applyFont="1" applyFill="1" applyBorder="1" applyAlignment="1">
      <alignment horizontal="center" wrapText="1"/>
    </xf>
    <xf numFmtId="0" fontId="160" fillId="10" borderId="0" xfId="0" applyFont="1" applyFill="1" applyAlignment="1">
      <alignment horizontal="center" wrapText="1"/>
    </xf>
    <xf numFmtId="0" fontId="159" fillId="35" borderId="0" xfId="0" applyFont="1" applyFill="1" applyAlignment="1">
      <alignment horizontal="center" wrapText="1"/>
    </xf>
    <xf numFmtId="0" fontId="159" fillId="0" borderId="0" xfId="0" applyFont="1" applyAlignment="1">
      <alignment horizontal="center" wrapText="1"/>
    </xf>
    <xf numFmtId="0" fontId="161" fillId="0" borderId="0" xfId="0" applyFont="1" applyAlignment="1">
      <alignment horizontal="center" wrapText="1"/>
    </xf>
    <xf numFmtId="0" fontId="159" fillId="7" borderId="10" xfId="0" applyFont="1" applyFill="1" applyBorder="1" applyAlignment="1">
      <alignment horizontal="center" vertical="center" wrapText="1"/>
    </xf>
    <xf numFmtId="0" fontId="161" fillId="31" borderId="10" xfId="0" applyFont="1" applyFill="1" applyBorder="1" applyAlignment="1">
      <alignment horizontal="center" vertical="center" wrapText="1"/>
    </xf>
    <xf numFmtId="0" fontId="162" fillId="31" borderId="10" xfId="0" applyFont="1" applyFill="1" applyBorder="1" applyAlignment="1">
      <alignment horizontal="left" vertical="center" wrapText="1"/>
    </xf>
    <xf numFmtId="164" fontId="159" fillId="35" borderId="10" xfId="42" applyNumberFormat="1" applyFont="1" applyFill="1" applyBorder="1" applyAlignment="1">
      <alignment horizontal="center" vertical="center" wrapText="1"/>
    </xf>
    <xf numFmtId="164" fontId="159" fillId="7" borderId="10" xfId="42" applyNumberFormat="1" applyFont="1" applyFill="1" applyBorder="1" applyAlignment="1">
      <alignment horizontal="center" vertical="center" wrapText="1"/>
    </xf>
    <xf numFmtId="164" fontId="162" fillId="31"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0" fontId="159" fillId="0" borderId="0" xfId="0" applyFont="1" applyAlignment="1">
      <alignment/>
    </xf>
    <xf numFmtId="0" fontId="51" fillId="0" borderId="0" xfId="0" applyFont="1" applyAlignment="1">
      <alignment horizontal="left" vertical="center" wrapText="1"/>
    </xf>
    <xf numFmtId="164" fontId="161" fillId="35" borderId="10" xfId="42" applyNumberFormat="1" applyFont="1" applyFill="1" applyBorder="1" applyAlignment="1">
      <alignment horizontal="center" vertical="center" wrapText="1"/>
    </xf>
    <xf numFmtId="1" fontId="159"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9"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1" fillId="31" borderId="10" xfId="0" applyFont="1" applyFill="1" applyBorder="1" applyAlignment="1">
      <alignment horizontal="left" vertical="center" wrapText="1"/>
    </xf>
    <xf numFmtId="0" fontId="159"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6" fillId="0" borderId="0" xfId="0" applyFont="1" applyAlignment="1">
      <alignment horizontal="center"/>
    </xf>
    <xf numFmtId="0" fontId="159" fillId="0" borderId="0" xfId="0" applyFont="1" applyAlignment="1">
      <alignment horizontal="center"/>
    </xf>
    <xf numFmtId="0" fontId="156" fillId="0" borderId="0" xfId="0" applyFont="1" applyAlignment="1">
      <alignment horizontal="center"/>
    </xf>
    <xf numFmtId="165" fontId="163"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4" fillId="0" borderId="0" xfId="0" applyFont="1" applyAlignment="1">
      <alignment vertical="center"/>
    </xf>
    <xf numFmtId="0" fontId="164" fillId="0" borderId="0" xfId="0" applyFont="1" applyAlignment="1">
      <alignment horizontal="center" vertical="center"/>
    </xf>
    <xf numFmtId="0" fontId="165" fillId="0" borderId="0" xfId="0" applyFont="1" applyAlignment="1">
      <alignment horizontal="right" vertical="center"/>
    </xf>
    <xf numFmtId="0" fontId="166" fillId="0" borderId="0" xfId="0" applyFont="1" applyAlignment="1">
      <alignment horizontal="left" vertical="center"/>
    </xf>
    <xf numFmtId="0" fontId="114"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3" fillId="0" borderId="0" xfId="0" applyFont="1" applyAlignment="1">
      <alignment horizontal="center"/>
    </xf>
    <xf numFmtId="0" fontId="163" fillId="0" borderId="0" xfId="0" applyFont="1" applyAlignment="1">
      <alignment/>
    </xf>
    <xf numFmtId="165" fontId="167"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3" fillId="0" borderId="0" xfId="0" applyNumberFormat="1" applyFont="1" applyFill="1" applyAlignment="1">
      <alignment horizontal="right"/>
    </xf>
    <xf numFmtId="0" fontId="52" fillId="0" borderId="0" xfId="0" applyFont="1" applyFill="1" applyAlignment="1">
      <alignment/>
    </xf>
    <xf numFmtId="0" fontId="168" fillId="0" borderId="0" xfId="0" applyFont="1" applyAlignment="1">
      <alignment horizontal="center"/>
    </xf>
    <xf numFmtId="0" fontId="156" fillId="0" borderId="0" xfId="0" applyFont="1" applyAlignment="1">
      <alignment horizontal="center" vertical="top"/>
    </xf>
    <xf numFmtId="165" fontId="160" fillId="0" borderId="0" xfId="0" applyNumberFormat="1" applyFont="1" applyAlignment="1">
      <alignment horizontal="right"/>
    </xf>
    <xf numFmtId="0" fontId="115"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3" fillId="35" borderId="18" xfId="0" applyFont="1" applyFill="1" applyBorder="1" applyAlignment="1">
      <alignment horizontal="center" vertical="center" wrapText="1"/>
    </xf>
    <xf numFmtId="0" fontId="163" fillId="35" borderId="12" xfId="0" applyFont="1" applyFill="1" applyBorder="1" applyAlignment="1">
      <alignment horizontal="center" vertical="center" wrapText="1"/>
    </xf>
    <xf numFmtId="0" fontId="163" fillId="35" borderId="30" xfId="0" applyFont="1" applyFill="1" applyBorder="1" applyAlignment="1">
      <alignment horizontal="center" vertical="center" wrapText="1"/>
    </xf>
    <xf numFmtId="0" fontId="159" fillId="35" borderId="29" xfId="0" applyFont="1" applyFill="1" applyBorder="1" applyAlignment="1">
      <alignment horizontal="center" vertical="center" wrapText="1"/>
    </xf>
    <xf numFmtId="0" fontId="163" fillId="35" borderId="20" xfId="0" applyFont="1" applyFill="1" applyBorder="1" applyAlignment="1">
      <alignment horizontal="center" vertical="center" wrapText="1"/>
    </xf>
    <xf numFmtId="0" fontId="159" fillId="35" borderId="23" xfId="0" applyFont="1" applyFill="1" applyBorder="1" applyAlignment="1">
      <alignment horizontal="center" vertical="center" wrapText="1"/>
    </xf>
    <xf numFmtId="0" fontId="163"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9"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3"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6" fillId="0" borderId="0" xfId="0" applyFont="1" applyAlignment="1">
      <alignment horizontal="center"/>
    </xf>
    <xf numFmtId="0" fontId="52" fillId="0" borderId="0" xfId="0" applyFont="1" applyFill="1" applyBorder="1" applyAlignment="1">
      <alignment horizontal="left"/>
    </xf>
    <xf numFmtId="0" fontId="159"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1"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9"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6" fillId="0" borderId="0" xfId="0" applyFont="1" applyAlignment="1">
      <alignment horizontal="left"/>
    </xf>
    <xf numFmtId="0" fontId="164" fillId="0" borderId="0" xfId="0" applyFont="1" applyAlignment="1">
      <alignment horizontal="center" vertical="center"/>
    </xf>
    <xf numFmtId="0" fontId="52" fillId="0" borderId="14" xfId="0" applyFont="1" applyBorder="1" applyAlignment="1">
      <alignment horizontal="left" vertical="center" wrapText="1"/>
    </xf>
    <xf numFmtId="0" fontId="114" fillId="0" borderId="0" xfId="0" applyFont="1" applyAlignment="1">
      <alignment horizontal="center" vertical="center" wrapText="1"/>
    </xf>
    <xf numFmtId="0" fontId="114" fillId="0" borderId="0" xfId="0" applyFont="1" applyAlignment="1">
      <alignment/>
    </xf>
    <xf numFmtId="0" fontId="114" fillId="0" borderId="0" xfId="0" applyFont="1" applyFill="1" applyAlignment="1">
      <alignment/>
    </xf>
    <xf numFmtId="0" fontId="114" fillId="13" borderId="0" xfId="0" applyFont="1" applyFill="1" applyAlignment="1">
      <alignment/>
    </xf>
    <xf numFmtId="165" fontId="114"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4" fillId="0" borderId="0" xfId="0" applyNumberFormat="1" applyFont="1" applyFill="1" applyBorder="1" applyAlignment="1">
      <alignment/>
    </xf>
    <xf numFmtId="0" fontId="114"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6" fillId="0" borderId="0" xfId="0" applyFont="1" applyFill="1" applyAlignment="1">
      <alignment/>
    </xf>
    <xf numFmtId="165" fontId="116" fillId="0" borderId="0" xfId="0" applyNumberFormat="1" applyFont="1" applyFill="1" applyAlignment="1">
      <alignment/>
    </xf>
    <xf numFmtId="3" fontId="116"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6" fillId="7" borderId="43" xfId="0" applyFont="1" applyFill="1" applyBorder="1" applyAlignment="1">
      <alignment horizontal="center" vertical="center" wrapText="1"/>
    </xf>
    <xf numFmtId="0" fontId="116" fillId="7" borderId="52" xfId="0" applyFont="1" applyFill="1" applyBorder="1" applyAlignment="1">
      <alignment horizontal="center" vertical="center" wrapText="1"/>
    </xf>
    <xf numFmtId="0" fontId="116" fillId="7" borderId="53" xfId="0" applyFont="1" applyFill="1" applyBorder="1" applyAlignment="1">
      <alignment horizontal="center" vertical="center" wrapText="1"/>
    </xf>
    <xf numFmtId="0" fontId="163" fillId="0" borderId="0" xfId="0" applyFont="1" applyFill="1" applyBorder="1" applyAlignment="1">
      <alignment horizontal="left" vertical="center" wrapText="1"/>
    </xf>
    <xf numFmtId="0" fontId="163" fillId="0" borderId="0" xfId="0" applyFont="1" applyFill="1" applyBorder="1" applyAlignment="1">
      <alignment vertical="center" wrapText="1"/>
    </xf>
    <xf numFmtId="0" fontId="163" fillId="0" borderId="0" xfId="0" applyFont="1" applyFill="1" applyBorder="1" applyAlignment="1">
      <alignment horizontal="center" vertical="center" wrapText="1"/>
    </xf>
    <xf numFmtId="0" fontId="163" fillId="0" borderId="42" xfId="0" applyFont="1" applyFill="1" applyBorder="1" applyAlignment="1">
      <alignment horizontal="left" vertical="center" wrapText="1"/>
    </xf>
    <xf numFmtId="0" fontId="163" fillId="0" borderId="42" xfId="0" applyFont="1" applyFill="1" applyBorder="1" applyAlignment="1">
      <alignment vertical="center" wrapText="1"/>
    </xf>
    <xf numFmtId="0" fontId="169" fillId="0" borderId="0" xfId="0" applyFont="1" applyAlignment="1">
      <alignment/>
    </xf>
    <xf numFmtId="43" fontId="159" fillId="7" borderId="10" xfId="0" applyNumberFormat="1" applyFont="1" applyFill="1" applyBorder="1" applyAlignment="1">
      <alignment vertical="center" wrapText="1"/>
    </xf>
    <xf numFmtId="0" fontId="169" fillId="7" borderId="0" xfId="0" applyFont="1" applyFill="1" applyAlignment="1">
      <alignment/>
    </xf>
    <xf numFmtId="43" fontId="159" fillId="0" borderId="10" xfId="42" applyFont="1" applyFill="1" applyBorder="1" applyAlignment="1">
      <alignment vertical="center" wrapText="1"/>
    </xf>
    <xf numFmtId="43" fontId="157" fillId="31" borderId="10" xfId="42" applyFont="1" applyFill="1" applyBorder="1" applyAlignment="1">
      <alignment horizontal="center" vertical="center" wrapText="1"/>
    </xf>
    <xf numFmtId="43" fontId="157" fillId="0" borderId="10" xfId="42" applyFont="1" applyFill="1" applyBorder="1" applyAlignment="1">
      <alignment horizontal="center" vertical="center" wrapText="1"/>
    </xf>
    <xf numFmtId="0" fontId="163" fillId="0" borderId="10" xfId="0" applyFont="1" applyFill="1" applyBorder="1" applyAlignment="1">
      <alignment horizontal="center" vertical="center" wrapText="1"/>
    </xf>
    <xf numFmtId="43" fontId="163" fillId="0" borderId="10" xfId="42" applyFont="1" applyFill="1" applyBorder="1" applyAlignment="1">
      <alignment horizontal="center" vertical="center" wrapText="1"/>
    </xf>
    <xf numFmtId="43" fontId="163" fillId="31" borderId="10" xfId="42" applyFont="1" applyFill="1" applyBorder="1" applyAlignment="1">
      <alignment horizontal="center" vertical="center" wrapText="1"/>
    </xf>
    <xf numFmtId="43" fontId="168"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8" fillId="0" borderId="0" xfId="0" applyFont="1" applyBorder="1" applyAlignment="1">
      <alignment vertical="center"/>
    </xf>
    <xf numFmtId="0" fontId="159"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3" fillId="0" borderId="14" xfId="0" applyFont="1" applyFill="1" applyBorder="1" applyAlignment="1">
      <alignment horizontal="left" vertical="center" wrapText="1"/>
    </xf>
    <xf numFmtId="0" fontId="163" fillId="0" borderId="23" xfId="0" applyFont="1" applyFill="1" applyBorder="1" applyAlignment="1">
      <alignment horizontal="left" vertical="center" wrapText="1"/>
    </xf>
    <xf numFmtId="0" fontId="163" fillId="0" borderId="22" xfId="0" applyFont="1" applyFill="1" applyBorder="1" applyAlignment="1">
      <alignment horizontal="left" vertical="center" wrapText="1"/>
    </xf>
    <xf numFmtId="0" fontId="52" fillId="0" borderId="23" xfId="0" applyFont="1" applyBorder="1" applyAlignment="1">
      <alignment horizontal="left"/>
    </xf>
    <xf numFmtId="164" fontId="170"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1" fillId="0" borderId="10" xfId="0" applyNumberFormat="1" applyFont="1" applyBorder="1" applyAlignment="1">
      <alignment horizontal="right" vertical="center" wrapText="1"/>
    </xf>
    <xf numFmtId="4" fontId="171"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2"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3" fillId="0" borderId="24" xfId="0" applyNumberFormat="1" applyFont="1" applyBorder="1" applyAlignment="1">
      <alignment horizontal="right" vertical="center" wrapText="1"/>
    </xf>
    <xf numFmtId="3" fontId="173" fillId="0" borderId="10" xfId="0" applyNumberFormat="1" applyFont="1" applyBorder="1" applyAlignment="1">
      <alignment horizontal="right" vertical="center" wrapText="1"/>
    </xf>
    <xf numFmtId="3" fontId="173"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3" fillId="0" borderId="14" xfId="0" applyFont="1" applyFill="1" applyBorder="1" applyAlignment="1">
      <alignment horizontal="center" vertical="center" wrapText="1"/>
    </xf>
    <xf numFmtId="3" fontId="0" fillId="0" borderId="0" xfId="0" applyNumberFormat="1" applyAlignment="1">
      <alignment/>
    </xf>
    <xf numFmtId="164" fontId="174"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4"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3" fontId="173" fillId="0" borderId="11" xfId="0" applyNumberFormat="1" applyFont="1" applyBorder="1" applyAlignment="1">
      <alignment horizontal="center" vertical="center"/>
    </xf>
    <xf numFmtId="3" fontId="173" fillId="0" borderId="32" xfId="0" applyNumberFormat="1" applyFont="1" applyBorder="1" applyAlignment="1">
      <alignment horizontal="center" vertical="center"/>
    </xf>
    <xf numFmtId="0" fontId="175" fillId="0" borderId="10" xfId="0" applyFont="1" applyBorder="1" applyAlignment="1">
      <alignment horizontal="left" vertical="center" wrapText="1"/>
    </xf>
    <xf numFmtId="0" fontId="174"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6"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6" fillId="0" borderId="10" xfId="0" applyNumberFormat="1" applyFont="1" applyBorder="1" applyAlignment="1">
      <alignment horizontal="center" vertical="center" wrapText="1"/>
    </xf>
    <xf numFmtId="164" fontId="177" fillId="31" borderId="10" xfId="42" applyNumberFormat="1" applyFont="1" applyFill="1" applyBorder="1" applyAlignment="1">
      <alignment horizontal="center" vertical="center" wrapText="1"/>
    </xf>
    <xf numFmtId="0" fontId="0" fillId="38" borderId="23" xfId="53" applyFont="1" applyFill="1" applyBorder="1" applyAlignment="1">
      <alignment horizontal="center" vertical="center" wrapText="1"/>
      <protection/>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42" xfId="53" applyFont="1" applyFill="1" applyBorder="1" applyAlignment="1">
      <alignment horizontal="left" vertical="center" wrapText="1"/>
      <protection/>
    </xf>
    <xf numFmtId="0" fontId="82" fillId="36" borderId="10" xfId="53" applyFont="1" applyFill="1" applyBorder="1" applyAlignment="1">
      <alignment horizontal="center" vertical="center" wrapText="1"/>
      <protection/>
    </xf>
    <xf numFmtId="0" fontId="82" fillId="36" borderId="10" xfId="53" applyFont="1" applyFill="1" applyBorder="1" applyAlignment="1">
      <alignment horizontal="center" wrapText="1"/>
      <protection/>
    </xf>
    <xf numFmtId="0" fontId="82" fillId="36" borderId="14" xfId="53" applyFont="1" applyFill="1" applyBorder="1" applyAlignment="1">
      <alignment horizontal="left" vertical="center" wrapText="1"/>
      <protection/>
    </xf>
    <xf numFmtId="0" fontId="82" fillId="36" borderId="10" xfId="53" applyFont="1" applyFill="1" applyBorder="1" applyAlignment="1">
      <alignment horizontal="left" vertical="center" wrapText="1"/>
      <protection/>
    </xf>
    <xf numFmtId="0" fontId="0" fillId="0" borderId="69" xfId="53" applyNumberFormat="1" applyFont="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9" borderId="33" xfId="53" applyFont="1" applyFill="1" applyBorder="1" applyAlignment="1">
      <alignment horizontal="center" vertical="center" wrapText="1"/>
      <protection/>
    </xf>
    <xf numFmtId="0" fontId="0" fillId="38" borderId="12" xfId="53" applyNumberFormat="1" applyFont="1" applyFill="1" applyBorder="1" applyAlignment="1">
      <alignment horizontal="center" vertical="center" wrapText="1"/>
      <protection/>
    </xf>
    <xf numFmtId="0" fontId="0" fillId="0" borderId="12" xfId="53" applyFont="1" applyBorder="1" applyAlignment="1">
      <alignment horizontal="left" vertical="center" wrapText="1"/>
      <protection/>
    </xf>
    <xf numFmtId="0" fontId="0" fillId="0" borderId="2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6" xfId="53" applyFont="1" applyBorder="1" applyAlignment="1">
      <alignment horizontal="center" vertical="center" wrapText="1"/>
      <protection/>
    </xf>
    <xf numFmtId="3" fontId="80" fillId="38" borderId="12" xfId="53" applyNumberFormat="1" applyFont="1" applyFill="1" applyBorder="1" applyAlignment="1">
      <alignment horizontal="center" vertical="center" wrapText="1"/>
      <protection/>
    </xf>
    <xf numFmtId="3" fontId="26" fillId="38" borderId="12" xfId="53" applyNumberFormat="1" applyFont="1" applyFill="1" applyBorder="1" applyAlignment="1">
      <alignment horizontal="center" vertical="center" wrapText="1"/>
      <protection/>
    </xf>
    <xf numFmtId="3" fontId="26" fillId="0" borderId="12" xfId="53" applyNumberFormat="1" applyFont="1" applyBorder="1" applyAlignment="1">
      <alignment horizontal="center" vertical="center" wrapText="1"/>
      <protection/>
    </xf>
    <xf numFmtId="0" fontId="0" fillId="0" borderId="66" xfId="53" applyNumberFormat="1" applyFont="1" applyBorder="1" applyAlignment="1">
      <alignment horizontal="center" vertical="center" wrapText="1"/>
      <protection/>
    </xf>
    <xf numFmtId="0" fontId="0" fillId="0" borderId="38" xfId="53" applyFont="1" applyBorder="1" applyAlignment="1">
      <alignment horizontal="center" vertical="center" wrapText="1"/>
      <protection/>
    </xf>
    <xf numFmtId="3" fontId="5" fillId="0" borderId="72" xfId="53" applyNumberFormat="1" applyFont="1" applyBorder="1" applyAlignment="1">
      <alignment horizontal="center" vertical="center"/>
      <protection/>
    </xf>
    <xf numFmtId="0" fontId="0" fillId="0" borderId="30" xfId="53" applyNumberFormat="1" applyFont="1" applyBorder="1" applyAlignment="1">
      <alignment horizontal="center" vertical="center" wrapText="1"/>
      <protection/>
    </xf>
    <xf numFmtId="0" fontId="0" fillId="0" borderId="0" xfId="0" applyAlignment="1">
      <alignment horizontal="left" vertical="center" wrapText="1"/>
    </xf>
    <xf numFmtId="0" fontId="0" fillId="0" borderId="43" xfId="0" applyFont="1" applyBorder="1" applyAlignment="1">
      <alignment horizontal="center" vertical="center" wrapText="1"/>
    </xf>
    <xf numFmtId="0" fontId="0" fillId="0" borderId="45" xfId="0" applyBorder="1" applyAlignment="1">
      <alignment horizontal="center" vertical="center" wrapText="1"/>
    </xf>
    <xf numFmtId="0" fontId="5"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164" fontId="0" fillId="0" borderId="0" xfId="0" applyNumberFormat="1" applyAlignment="1">
      <alignment horizontal="left" vertical="center"/>
    </xf>
    <xf numFmtId="0" fontId="0" fillId="0" borderId="0" xfId="0" applyAlignment="1">
      <alignment horizontal="left" vertical="center"/>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0" xfId="0" applyBorder="1" applyAlignment="1">
      <alignment horizontal="left"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0" borderId="0" xfId="0" applyFont="1" applyAlignment="1">
      <alignment horizontal="left"/>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5"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5" xfId="0" applyFont="1" applyBorder="1" applyAlignment="1">
      <alignment horizontal="center" vertical="center"/>
    </xf>
    <xf numFmtId="0" fontId="18" fillId="0" borderId="0" xfId="54" applyFont="1" applyAlignment="1">
      <alignment horizontal="left" vertical="center" wrapText="1"/>
      <protection/>
    </xf>
    <xf numFmtId="0" fontId="12" fillId="35" borderId="74"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12" fillId="35" borderId="73"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8" xfId="0" applyFont="1" applyBorder="1" applyAlignment="1">
      <alignment horizontal="center"/>
    </xf>
    <xf numFmtId="0" fontId="22" fillId="0" borderId="68"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7" fillId="33" borderId="0" xfId="53" applyFont="1" applyFill="1" applyAlignment="1">
      <alignment horizontal="center"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3"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6" xfId="0" applyFont="1" applyFill="1" applyBorder="1" applyAlignment="1">
      <alignment horizontal="left" vertical="center" wrapText="1"/>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40" fillId="35" borderId="13" xfId="0" applyFont="1" applyFill="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0" borderId="10" xfId="0" applyFont="1" applyBorder="1" applyAlignment="1">
      <alignment horizontal="left" vertical="center" wrapText="1"/>
    </xf>
    <xf numFmtId="0" fontId="154" fillId="0" borderId="10" xfId="0"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4" fillId="0" borderId="56" xfId="0" applyFont="1" applyBorder="1" applyAlignment="1">
      <alignment horizontal="center" vertical="center" wrapText="1"/>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0" fillId="0" borderId="10" xfId="0" applyFont="1" applyBorder="1" applyAlignment="1">
      <alignment horizontal="left" vertical="center" wrapText="1"/>
    </xf>
    <xf numFmtId="0" fontId="0" fillId="0" borderId="0" xfId="0" applyAlignment="1">
      <alignment horizontal="left" wrapText="1"/>
    </xf>
    <xf numFmtId="0" fontId="0" fillId="0" borderId="25"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5"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top"/>
    </xf>
    <xf numFmtId="0" fontId="0" fillId="0" borderId="0" xfId="0" applyFont="1" applyAlignment="1">
      <alignment horizontal="left" wrapText="1"/>
    </xf>
    <xf numFmtId="0" fontId="6" fillId="0" borderId="27" xfId="0" applyFont="1" applyBorder="1" applyAlignment="1">
      <alignment horizontal="center"/>
    </xf>
    <xf numFmtId="0" fontId="6" fillId="0" borderId="64" xfId="0" applyFont="1" applyBorder="1" applyAlignment="1">
      <alignment horizontal="center"/>
    </xf>
    <xf numFmtId="0" fontId="0" fillId="0" borderId="0" xfId="0"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6" xfId="0" applyBorder="1" applyAlignment="1">
      <alignment horizontal="center"/>
    </xf>
    <xf numFmtId="0" fontId="0" fillId="0" borderId="0" xfId="0" applyAlignment="1">
      <alignment horizontal="center" wrapText="1"/>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163" fillId="0" borderId="1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156" fillId="0" borderId="0" xfId="0" applyFont="1" applyAlignment="1">
      <alignment horizontal="center" vertical="top"/>
    </xf>
    <xf numFmtId="0" fontId="164" fillId="0" borderId="0" xfId="0" applyFont="1" applyAlignment="1">
      <alignment horizontal="center" vertical="center"/>
    </xf>
    <xf numFmtId="0" fontId="157" fillId="0" borderId="0" xfId="0" applyFont="1" applyAlignment="1">
      <alignment horizontal="center"/>
    </xf>
    <xf numFmtId="0" fontId="167" fillId="0" borderId="0" xfId="0" applyFont="1" applyAlignment="1">
      <alignment horizontal="left" vertical="center" wrapText="1"/>
    </xf>
    <xf numFmtId="0" fontId="156" fillId="0" borderId="0" xfId="0" applyFont="1" applyAlignment="1">
      <alignment horizontal="left"/>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76" fillId="0" borderId="0" xfId="0" applyFont="1" applyBorder="1" applyAlignment="1">
      <alignment horizontal="center" wrapText="1"/>
    </xf>
    <xf numFmtId="0" fontId="52" fillId="0" borderId="0" xfId="0" applyFont="1" applyBorder="1" applyAlignment="1">
      <alignment horizontal="center"/>
    </xf>
    <xf numFmtId="0" fontId="58" fillId="0" borderId="0" xfId="0" applyFont="1" applyAlignment="1">
      <alignment horizontal="left" wrapText="1"/>
    </xf>
    <xf numFmtId="0" fontId="52" fillId="0" borderId="10" xfId="0" applyFont="1" applyBorder="1" applyAlignment="1">
      <alignment horizontal="left" vertical="center" wrapText="1"/>
    </xf>
    <xf numFmtId="0" fontId="159" fillId="0" borderId="14" xfId="0" applyFont="1" applyBorder="1" applyAlignment="1">
      <alignment horizontal="left" vertical="center" wrapText="1"/>
    </xf>
    <xf numFmtId="0" fontId="159" fillId="0" borderId="22" xfId="0" applyFont="1" applyBorder="1" applyAlignment="1">
      <alignment horizontal="left" vertical="center" wrapText="1"/>
    </xf>
    <xf numFmtId="0" fontId="159" fillId="0" borderId="23" xfId="0" applyFont="1" applyBorder="1" applyAlignment="1">
      <alignment horizontal="left" vertical="center" wrapText="1"/>
    </xf>
    <xf numFmtId="0" fontId="159" fillId="10" borderId="14" xfId="0" applyFont="1" applyFill="1" applyBorder="1" applyAlignment="1">
      <alignment horizontal="center" vertical="center" wrapText="1"/>
    </xf>
    <xf numFmtId="0" fontId="159" fillId="10" borderId="22" xfId="0" applyFont="1" applyFill="1" applyBorder="1" applyAlignment="1">
      <alignment horizontal="center" vertical="center" wrapText="1"/>
    </xf>
    <xf numFmtId="0" fontId="159" fillId="10" borderId="23" xfId="0" applyFont="1" applyFill="1" applyBorder="1" applyAlignment="1">
      <alignment horizontal="center"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159" fillId="0" borderId="10" xfId="0" applyFont="1" applyBorder="1" applyAlignment="1">
      <alignment horizontal="left" vertical="center" wrapText="1"/>
    </xf>
    <xf numFmtId="0" fontId="159" fillId="35" borderId="14" xfId="0" applyFont="1" applyFill="1" applyBorder="1" applyAlignment="1">
      <alignment horizontal="left" vertical="center" wrapText="1"/>
    </xf>
    <xf numFmtId="0" fontId="159" fillId="35" borderId="22" xfId="0" applyFont="1" applyFill="1" applyBorder="1" applyAlignment="1">
      <alignment horizontal="left" vertical="center" wrapText="1"/>
    </xf>
    <xf numFmtId="0" fontId="159" fillId="35" borderId="10"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61" fillId="35" borderId="14" xfId="0" applyFont="1" applyFill="1" applyBorder="1" applyAlignment="1">
      <alignment horizontal="left" vertical="center" wrapText="1"/>
    </xf>
    <xf numFmtId="0" fontId="161" fillId="35" borderId="22" xfId="0" applyFont="1" applyFill="1" applyBorder="1" applyAlignment="1">
      <alignment horizontal="left" vertical="center" wrapText="1"/>
    </xf>
    <xf numFmtId="0" fontId="161" fillId="35" borderId="23" xfId="0" applyFont="1" applyFill="1" applyBorder="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56" fillId="0" borderId="0" xfId="0" applyFont="1" applyAlignment="1">
      <alignment horizontal="center"/>
    </xf>
    <xf numFmtId="0" fontId="163" fillId="0" borderId="14" xfId="0" applyFont="1" applyFill="1" applyBorder="1" applyAlignment="1">
      <alignment horizontal="left" vertical="center" wrapText="1"/>
    </xf>
    <xf numFmtId="0" fontId="163" fillId="0" borderId="22" xfId="0" applyFont="1" applyFill="1" applyBorder="1" applyAlignment="1">
      <alignment horizontal="left" vertical="center" wrapText="1"/>
    </xf>
    <xf numFmtId="0" fontId="163" fillId="0" borderId="23" xfId="0" applyFont="1" applyFill="1" applyBorder="1" applyAlignment="1">
      <alignment horizontal="left" vertical="center" wrapText="1"/>
    </xf>
    <xf numFmtId="0" fontId="167" fillId="0" borderId="0" xfId="0" applyFont="1" applyAlignment="1">
      <alignment horizontal="left" vertical="center" wrapText="1"/>
    </xf>
    <xf numFmtId="0" fontId="163" fillId="0" borderId="22" xfId="0" applyFont="1" applyFill="1" applyBorder="1" applyAlignment="1">
      <alignment horizontal="center" vertical="center" wrapText="1"/>
    </xf>
    <xf numFmtId="0" fontId="163" fillId="0" borderId="23" xfId="0" applyFont="1" applyFill="1" applyBorder="1" applyAlignment="1">
      <alignment horizontal="center" vertical="center" wrapText="1"/>
    </xf>
    <xf numFmtId="0" fontId="159" fillId="7" borderId="14" xfId="0" applyFont="1" applyFill="1" applyBorder="1" applyAlignment="1">
      <alignment horizontal="left" vertical="center" wrapText="1"/>
    </xf>
    <xf numFmtId="0" fontId="159" fillId="7" borderId="22" xfId="0" applyFont="1" applyFill="1" applyBorder="1" applyAlignment="1">
      <alignment horizontal="left" vertical="center" wrapText="1"/>
    </xf>
    <xf numFmtId="0" fontId="159" fillId="7" borderId="23" xfId="0" applyFont="1" applyFill="1" applyBorder="1" applyAlignment="1">
      <alignment horizontal="left" vertical="center" wrapText="1"/>
    </xf>
    <xf numFmtId="0" fontId="159" fillId="0" borderId="14" xfId="0" applyFont="1" applyFill="1" applyBorder="1" applyAlignment="1">
      <alignment horizontal="left" vertical="center" wrapText="1"/>
    </xf>
    <xf numFmtId="0" fontId="159" fillId="0" borderId="22" xfId="0" applyFont="1" applyFill="1" applyBorder="1" applyAlignment="1">
      <alignment horizontal="left" vertical="center" wrapText="1"/>
    </xf>
    <xf numFmtId="0" fontId="159" fillId="0" borderId="23"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68" fillId="0" borderId="0" xfId="0" applyFont="1" applyAlignment="1">
      <alignment horizontal="center" vertical="center" wrapText="1"/>
    </xf>
    <xf numFmtId="0" fontId="168" fillId="0" borderId="0" xfId="0" applyFont="1" applyAlignment="1">
      <alignment horizontal="center" vertical="center" wrapText="1"/>
    </xf>
    <xf numFmtId="0" fontId="159" fillId="35" borderId="23" xfId="0" applyFont="1" applyFill="1" applyBorder="1" applyAlignment="1">
      <alignment horizontal="left" vertical="center" wrapText="1"/>
    </xf>
    <xf numFmtId="0" fontId="159" fillId="4" borderId="52" xfId="0" applyFont="1" applyFill="1" applyBorder="1" applyAlignment="1">
      <alignment horizontal="center" vertical="center" wrapText="1"/>
    </xf>
    <xf numFmtId="0" fontId="159" fillId="4" borderId="24"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68" fillId="10" borderId="23" xfId="0" applyFont="1" applyFill="1" applyBorder="1" applyAlignment="1">
      <alignment horizontal="center" vertical="center" wrapText="1"/>
    </xf>
    <xf numFmtId="0" fontId="76" fillId="0" borderId="0" xfId="0" applyFont="1" applyFill="1" applyAlignment="1">
      <alignment horizontal="center" wrapText="1"/>
    </xf>
    <xf numFmtId="0" fontId="159" fillId="4" borderId="10" xfId="0" applyFont="1" applyFill="1" applyBorder="1" applyAlignment="1">
      <alignment horizontal="center" vertical="center" wrapText="1"/>
    </xf>
    <xf numFmtId="0" fontId="159" fillId="4" borderId="62" xfId="0" applyFont="1" applyFill="1" applyBorder="1" applyAlignment="1">
      <alignment horizontal="center" vertical="center" wrapText="1"/>
    </xf>
    <xf numFmtId="0" fontId="159" fillId="4" borderId="79" xfId="0" applyFont="1" applyFill="1" applyBorder="1" applyAlignment="1">
      <alignment horizontal="center" vertical="center" wrapText="1"/>
    </xf>
    <xf numFmtId="0" fontId="159" fillId="4" borderId="61" xfId="0" applyFont="1" applyFill="1" applyBorder="1" applyAlignment="1">
      <alignment horizontal="center" vertical="center" wrapText="1"/>
    </xf>
    <xf numFmtId="0" fontId="159" fillId="4" borderId="67" xfId="0" applyFont="1" applyFill="1" applyBorder="1" applyAlignment="1">
      <alignment horizontal="center" vertical="center" wrapText="1"/>
    </xf>
    <xf numFmtId="0" fontId="159" fillId="4" borderId="42" xfId="0" applyFont="1" applyFill="1" applyBorder="1" applyAlignment="1">
      <alignment horizontal="center" vertical="center" wrapText="1"/>
    </xf>
    <xf numFmtId="0" fontId="159" fillId="4" borderId="76" xfId="0" applyFont="1" applyFill="1" applyBorder="1" applyAlignment="1">
      <alignment horizontal="center" vertical="center" wrapText="1"/>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74" fillId="0" borderId="62" xfId="0" applyFont="1" applyBorder="1" applyAlignment="1">
      <alignment horizontal="left" vertical="center" wrapText="1"/>
    </xf>
    <xf numFmtId="0" fontId="174" fillId="0" borderId="61" xfId="0" applyFont="1" applyBorder="1" applyAlignment="1">
      <alignment horizontal="left" vertical="center" wrapText="1"/>
    </xf>
    <xf numFmtId="0" fontId="174" fillId="0" borderId="68" xfId="0" applyFont="1" applyBorder="1" applyAlignment="1">
      <alignment horizontal="left" vertical="center" wrapText="1"/>
    </xf>
    <xf numFmtId="0" fontId="174" fillId="0" borderId="77" xfId="0" applyFont="1" applyBorder="1" applyAlignment="1">
      <alignment horizontal="left" vertical="center" wrapText="1"/>
    </xf>
    <xf numFmtId="0" fontId="174" fillId="0" borderId="67" xfId="0" applyFont="1" applyBorder="1" applyAlignment="1">
      <alignment horizontal="left" vertical="center" wrapText="1"/>
    </xf>
    <xf numFmtId="0" fontId="174" fillId="0" borderId="76" xfId="0" applyFont="1" applyBorder="1" applyAlignment="1">
      <alignment horizontal="left" vertical="center" wrapText="1"/>
    </xf>
    <xf numFmtId="0" fontId="174" fillId="0" borderId="52" xfId="0" applyFont="1" applyBorder="1" applyAlignment="1">
      <alignment horizontal="center" vertical="center" wrapText="1"/>
    </xf>
    <xf numFmtId="0" fontId="174" fillId="0" borderId="56" xfId="0" applyFont="1" applyBorder="1" applyAlignment="1">
      <alignment horizontal="center" vertical="center" wrapText="1"/>
    </xf>
    <xf numFmtId="0" fontId="174" fillId="0" borderId="24" xfId="0" applyFont="1" applyBorder="1" applyAlignment="1">
      <alignment horizontal="center" vertical="center" wrapText="1"/>
    </xf>
    <xf numFmtId="0" fontId="161" fillId="31" borderId="52" xfId="0" applyFont="1" applyFill="1" applyBorder="1" applyAlignment="1">
      <alignment horizontal="center" vertical="center" wrapText="1"/>
    </xf>
    <xf numFmtId="0" fontId="161" fillId="31" borderId="56" xfId="0" applyFont="1" applyFill="1" applyBorder="1" applyAlignment="1">
      <alignment horizontal="center" vertical="center" wrapText="1"/>
    </xf>
    <xf numFmtId="0" fontId="161" fillId="31" borderId="24" xfId="0" applyFont="1" applyFill="1" applyBorder="1" applyAlignment="1">
      <alignment horizontal="center" vertical="center" wrapText="1"/>
    </xf>
    <xf numFmtId="0" fontId="168" fillId="0" borderId="0" xfId="0" applyFont="1" applyAlignment="1">
      <alignment horizontal="left"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116" fillId="7" borderId="52" xfId="0" applyFont="1" applyFill="1" applyBorder="1" applyAlignment="1">
      <alignment horizontal="center" vertical="center" wrapText="1"/>
    </xf>
    <xf numFmtId="0" fontId="161" fillId="31" borderId="62" xfId="0" applyFont="1" applyFill="1" applyBorder="1" applyAlignment="1">
      <alignment horizontal="left" vertical="center" wrapText="1"/>
    </xf>
    <xf numFmtId="0" fontId="161" fillId="31" borderId="79" xfId="0" applyFont="1" applyFill="1" applyBorder="1" applyAlignment="1">
      <alignment horizontal="left" vertical="center" wrapText="1"/>
    </xf>
    <xf numFmtId="0" fontId="161" fillId="31" borderId="61" xfId="0" applyFont="1" applyFill="1" applyBorder="1" applyAlignment="1">
      <alignment horizontal="left" vertical="center" wrapText="1"/>
    </xf>
    <xf numFmtId="0" fontId="161" fillId="31" borderId="68" xfId="0" applyFont="1" applyFill="1" applyBorder="1" applyAlignment="1">
      <alignment horizontal="left" vertical="center" wrapText="1"/>
    </xf>
    <xf numFmtId="0" fontId="161" fillId="31" borderId="0" xfId="0" applyFont="1" applyFill="1" applyBorder="1" applyAlignment="1">
      <alignment horizontal="left" vertical="center" wrapText="1"/>
    </xf>
    <xf numFmtId="0" fontId="161" fillId="31" borderId="77" xfId="0" applyFont="1" applyFill="1" applyBorder="1" applyAlignment="1">
      <alignment horizontal="left" vertical="center" wrapText="1"/>
    </xf>
    <xf numFmtId="0" fontId="161" fillId="31" borderId="67" xfId="0" applyFont="1" applyFill="1" applyBorder="1" applyAlignment="1">
      <alignment horizontal="left" vertical="center" wrapText="1"/>
    </xf>
    <xf numFmtId="0" fontId="161" fillId="31" borderId="42" xfId="0" applyFont="1" applyFill="1" applyBorder="1" applyAlignment="1">
      <alignment horizontal="left" vertical="center" wrapText="1"/>
    </xf>
    <xf numFmtId="0" fontId="161" fillId="31" borderId="76" xfId="0" applyFont="1" applyFill="1" applyBorder="1" applyAlignment="1">
      <alignment horizontal="left" vertical="center" wrapText="1"/>
    </xf>
    <xf numFmtId="0" fontId="18" fillId="0" borderId="0" xfId="0" applyFont="1" applyAlignment="1">
      <alignment horizontal="left" wrapText="1"/>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4" fillId="0" borderId="56" xfId="52" applyFont="1" applyFill="1" applyBorder="1" applyAlignment="1">
      <alignment horizontal="center" vertical="center" wrapText="1"/>
      <protection/>
    </xf>
    <xf numFmtId="0" fontId="114" fillId="0" borderId="24" xfId="52" applyFont="1" applyFill="1" applyBorder="1" applyAlignment="1">
      <alignment horizontal="center" vertical="center" wrapText="1"/>
      <protection/>
    </xf>
    <xf numFmtId="0" fontId="114" fillId="0" borderId="45" xfId="0" applyFont="1" applyFill="1" applyBorder="1" applyAlignment="1">
      <alignment horizontal="center" vertical="center"/>
    </xf>
    <xf numFmtId="0" fontId="114" fillId="0" borderId="11" xfId="0" applyFont="1" applyFill="1" applyBorder="1" applyAlignment="1">
      <alignment horizontal="center" vertical="center"/>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7" xfId="0" applyFont="1" applyBorder="1" applyAlignment="1">
      <alignment horizontal="left" vertical="center" wrapText="1"/>
    </xf>
    <xf numFmtId="0" fontId="52" fillId="0" borderId="67" xfId="0" applyFont="1" applyBorder="1" applyAlignment="1">
      <alignment horizontal="left" vertical="center" wrapText="1"/>
    </xf>
    <xf numFmtId="0" fontId="52" fillId="0" borderId="76" xfId="0" applyFont="1" applyBorder="1" applyAlignment="1">
      <alignment horizontal="left" vertical="center" wrapText="1"/>
    </xf>
    <xf numFmtId="0" fontId="114" fillId="0" borderId="56" xfId="52" applyFont="1" applyFill="1" applyBorder="1" applyAlignment="1">
      <alignment horizontal="left" vertical="center" wrapText="1"/>
      <protection/>
    </xf>
    <xf numFmtId="0" fontId="114" fillId="0" borderId="10" xfId="52" applyFont="1" applyFill="1" applyBorder="1" applyAlignment="1">
      <alignment horizontal="center" vertical="center"/>
      <protection/>
    </xf>
    <xf numFmtId="0" fontId="114" fillId="0" borderId="68" xfId="52" applyFont="1" applyFill="1" applyBorder="1" applyAlignment="1">
      <alignment horizontal="center" vertical="center"/>
      <protection/>
    </xf>
    <xf numFmtId="0" fontId="114" fillId="0" borderId="77" xfId="52" applyFont="1" applyFill="1" applyBorder="1" applyAlignment="1">
      <alignment horizontal="center" vertical="center"/>
      <protection/>
    </xf>
    <xf numFmtId="0" fontId="114" fillId="0" borderId="67" xfId="52" applyFont="1" applyFill="1" applyBorder="1" applyAlignment="1">
      <alignment horizontal="center" vertical="center"/>
      <protection/>
    </xf>
    <xf numFmtId="0" fontId="114" fillId="0" borderId="76" xfId="52" applyFont="1" applyFill="1" applyBorder="1" applyAlignment="1">
      <alignment horizontal="center" vertical="center"/>
      <protection/>
    </xf>
    <xf numFmtId="0" fontId="114" fillId="0" borderId="73" xfId="52" applyFont="1" applyFill="1" applyBorder="1" applyAlignment="1">
      <alignment horizontal="center" vertical="center" wrapText="1"/>
      <protection/>
    </xf>
    <xf numFmtId="0" fontId="114" fillId="0" borderId="74" xfId="52" applyFont="1" applyFill="1" applyBorder="1" applyAlignment="1">
      <alignment horizontal="center" vertical="center" wrapText="1"/>
      <protection/>
    </xf>
    <xf numFmtId="0" fontId="114" fillId="0" borderId="68" xfId="52" applyFont="1" applyFill="1" applyBorder="1" applyAlignment="1">
      <alignment horizontal="center" vertical="center" wrapText="1"/>
      <protection/>
    </xf>
    <xf numFmtId="0" fontId="114" fillId="0" borderId="77" xfId="52" applyFont="1" applyFill="1" applyBorder="1" applyAlignment="1">
      <alignment horizontal="center" vertical="center" wrapText="1"/>
      <protection/>
    </xf>
    <xf numFmtId="0" fontId="114" fillId="0" borderId="67" xfId="52" applyFont="1" applyFill="1" applyBorder="1" applyAlignment="1">
      <alignment horizontal="center" vertical="center" wrapText="1"/>
      <protection/>
    </xf>
    <xf numFmtId="0" fontId="114" fillId="0" borderId="76" xfId="52" applyFont="1" applyFill="1" applyBorder="1" applyAlignment="1">
      <alignment horizontal="center" vertical="center" wrapText="1"/>
      <protection/>
    </xf>
    <xf numFmtId="0" fontId="114" fillId="0" borderId="68" xfId="52" applyFont="1" applyFill="1" applyBorder="1" applyAlignment="1">
      <alignment horizontal="left" vertical="center" wrapText="1"/>
      <protection/>
    </xf>
    <xf numFmtId="0" fontId="114" fillId="0" borderId="77" xfId="52" applyFont="1" applyFill="1" applyBorder="1" applyAlignment="1">
      <alignment horizontal="left" vertical="center" wrapText="1"/>
      <protection/>
    </xf>
    <xf numFmtId="0" fontId="114" fillId="0" borderId="52"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4" fillId="0" borderId="24" xfId="52" applyFont="1" applyFill="1" applyBorder="1" applyAlignment="1">
      <alignment horizontal="left" vertical="center" wrapText="1"/>
      <protection/>
    </xf>
    <xf numFmtId="0" fontId="114" fillId="0" borderId="10" xfId="52" applyFont="1" applyFill="1" applyBorder="1" applyAlignment="1">
      <alignment horizontal="left" vertical="center" wrapText="1"/>
      <protection/>
    </xf>
    <xf numFmtId="0" fontId="114" fillId="0" borderId="67" xfId="52" applyFont="1" applyFill="1" applyBorder="1" applyAlignment="1">
      <alignment horizontal="left" vertical="center" wrapText="1"/>
      <protection/>
    </xf>
    <xf numFmtId="0" fontId="114" fillId="0" borderId="76" xfId="52" applyFont="1" applyFill="1" applyBorder="1" applyAlignment="1">
      <alignment horizontal="left" vertical="center" wrapText="1"/>
      <protection/>
    </xf>
    <xf numFmtId="0" fontId="114" fillId="0" borderId="62" xfId="52" applyFont="1" applyFill="1" applyBorder="1" applyAlignment="1">
      <alignment horizontal="left" vertical="center" wrapText="1"/>
      <protection/>
    </xf>
    <xf numFmtId="0" fontId="114" fillId="0" borderId="61"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127" fillId="10" borderId="47" xfId="0" applyFont="1" applyFill="1" applyBorder="1" applyAlignment="1">
      <alignment horizontal="left" vertical="center" wrapText="1"/>
    </xf>
    <xf numFmtId="0" fontId="127" fillId="10" borderId="54" xfId="0" applyFont="1" applyFill="1" applyBorder="1" applyAlignment="1">
      <alignment horizontal="left" vertical="center" wrapText="1"/>
    </xf>
    <xf numFmtId="0" fontId="127" fillId="10" borderId="25" xfId="0" applyFont="1" applyFill="1" applyBorder="1" applyAlignment="1">
      <alignment horizontal="left" vertical="center" wrapText="1"/>
    </xf>
    <xf numFmtId="0" fontId="127" fillId="10" borderId="0" xfId="0" applyFont="1" applyFill="1" applyBorder="1" applyAlignment="1">
      <alignment horizontal="left" vertical="center" wrapText="1"/>
    </xf>
    <xf numFmtId="0" fontId="127" fillId="10" borderId="34" xfId="0" applyFont="1" applyFill="1" applyBorder="1" applyAlignment="1">
      <alignment horizontal="left" vertical="center" wrapText="1"/>
    </xf>
    <xf numFmtId="0" fontId="127" fillId="10" borderId="27" xfId="0" applyFont="1" applyFill="1" applyBorder="1" applyAlignment="1">
      <alignment horizontal="left" vertical="center" wrapText="1"/>
    </xf>
    <xf numFmtId="0" fontId="52" fillId="0" borderId="0" xfId="0" applyFont="1" applyFill="1" applyBorder="1" applyAlignment="1">
      <alignment horizontal="left"/>
    </xf>
    <xf numFmtId="0" fontId="73" fillId="7" borderId="73" xfId="0" applyFont="1" applyFill="1" applyBorder="1" applyAlignment="1">
      <alignment horizontal="center" vertical="center" wrapText="1"/>
    </xf>
    <xf numFmtId="0" fontId="73" fillId="7" borderId="74"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6" xfId="0" applyFont="1" applyFill="1" applyBorder="1" applyAlignment="1">
      <alignment horizontal="center" vertical="center" wrapText="1"/>
    </xf>
    <xf numFmtId="0" fontId="126" fillId="0" borderId="56" xfId="52" applyFont="1" applyFill="1" applyBorder="1" applyAlignment="1">
      <alignment horizontal="left" vertical="center" wrapText="1"/>
      <protection/>
    </xf>
    <xf numFmtId="0" fontId="126" fillId="0" borderId="10" xfId="52" applyFont="1" applyFill="1" applyBorder="1" applyAlignment="1">
      <alignment horizontal="left" vertical="center" wrapText="1"/>
      <protection/>
    </xf>
    <xf numFmtId="0" fontId="114" fillId="0" borderId="62" xfId="52" applyFont="1" applyFill="1" applyBorder="1" applyAlignment="1">
      <alignment horizontal="center" vertical="center" wrapText="1"/>
      <protection/>
    </xf>
    <xf numFmtId="0" fontId="114" fillId="0" borderId="61" xfId="52" applyFont="1" applyFill="1" applyBorder="1" applyAlignment="1">
      <alignment horizontal="center" vertical="center" wrapText="1"/>
      <protection/>
    </xf>
    <xf numFmtId="0" fontId="114" fillId="0" borderId="43" xfId="0" applyFont="1" applyFill="1" applyBorder="1" applyAlignment="1">
      <alignment horizontal="center" vertical="center"/>
    </xf>
    <xf numFmtId="0" fontId="52" fillId="0" borderId="10" xfId="0" applyFont="1" applyBorder="1" applyAlignment="1">
      <alignment horizontal="center" vertical="center" wrapText="1"/>
    </xf>
    <xf numFmtId="0" fontId="159" fillId="7" borderId="10" xfId="0" applyFont="1" applyFill="1" applyBorder="1" applyAlignment="1">
      <alignment horizontal="left"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6" xfId="0" applyFont="1" applyFill="1" applyBorder="1" applyAlignment="1">
      <alignment horizontal="center" vertical="center" wrapText="1"/>
    </xf>
    <xf numFmtId="0" fontId="161" fillId="31"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60" fillId="10" borderId="14" xfId="0" applyFont="1" applyFill="1" applyBorder="1" applyAlignment="1">
      <alignment horizontal="center" wrapText="1"/>
    </xf>
    <xf numFmtId="0" fontId="160" fillId="10" borderId="23" xfId="0" applyFont="1" applyFill="1" applyBorder="1" applyAlignment="1">
      <alignment horizontal="center" wrapText="1"/>
    </xf>
    <xf numFmtId="0" fontId="159" fillId="35" borderId="73" xfId="0" applyFont="1" applyFill="1" applyBorder="1" applyAlignment="1">
      <alignment horizontal="center" vertical="center" wrapText="1"/>
    </xf>
    <xf numFmtId="0" fontId="159" fillId="35" borderId="67"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4" xfId="0" applyFill="1" applyBorder="1" applyAlignment="1">
      <alignment horizontal="left"/>
    </xf>
    <xf numFmtId="0" fontId="0" fillId="0" borderId="56" xfId="0" applyBorder="1" applyAlignment="1">
      <alignment horizontal="center" vertical="center"/>
    </xf>
    <xf numFmtId="0" fontId="0" fillId="0" borderId="24" xfId="0" applyBorder="1" applyAlignment="1">
      <alignment horizontal="center" vertical="center"/>
    </xf>
    <xf numFmtId="0" fontId="159" fillId="35" borderId="59" xfId="0" applyFont="1" applyFill="1" applyBorder="1" applyAlignment="1">
      <alignment horizontal="center" vertical="center" wrapText="1"/>
    </xf>
    <xf numFmtId="0" fontId="159" fillId="35" borderId="24" xfId="0" applyFont="1" applyFill="1" applyBorder="1" applyAlignment="1">
      <alignment horizontal="center" vertical="center" wrapText="1"/>
    </xf>
    <xf numFmtId="0" fontId="0" fillId="0" borderId="52" xfId="0"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59" fillId="35" borderId="31" xfId="0" applyFont="1" applyFill="1" applyBorder="1" applyAlignment="1">
      <alignment horizontal="center" vertical="center" wrapText="1"/>
    </xf>
    <xf numFmtId="0" fontId="159" fillId="35" borderId="63" xfId="0" applyFont="1" applyFill="1" applyBorder="1" applyAlignment="1">
      <alignment horizontal="center" vertical="center" wrapText="1"/>
    </xf>
    <xf numFmtId="0" fontId="156"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57" xfId="0" applyFont="1" applyBorder="1" applyAlignment="1">
      <alignment horizontal="center" vertical="center" wrapText="1"/>
    </xf>
    <xf numFmtId="0" fontId="0" fillId="0" borderId="43" xfId="0" applyBorder="1" applyAlignment="1">
      <alignment horizontal="center" vertical="center"/>
    </xf>
    <xf numFmtId="0" fontId="159" fillId="0" borderId="0" xfId="0" applyFont="1" applyAlignment="1">
      <alignment horizontal="center"/>
    </xf>
    <xf numFmtId="0" fontId="128" fillId="0" borderId="0" xfId="0" applyFont="1" applyAlignment="1">
      <alignment horizontal="center" vertical="center" wrapText="1"/>
    </xf>
    <xf numFmtId="0" fontId="159" fillId="35" borderId="58" xfId="0" applyFont="1" applyFill="1" applyBorder="1" applyAlignment="1">
      <alignment horizontal="center" vertical="center" wrapText="1"/>
    </xf>
    <xf numFmtId="0" fontId="159"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5" fillId="0" borderId="78" xfId="0" applyFon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6" fillId="0" borderId="0" xfId="0" applyFont="1" applyAlignment="1">
      <alignment horizontal="left"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129"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115" fillId="0" borderId="0" xfId="0" applyFont="1" applyAlignment="1">
      <alignment horizontal="left" vertical="center" wrapText="1"/>
    </xf>
    <xf numFmtId="0" fontId="30" fillId="0" borderId="0" xfId="0" applyFont="1" applyFill="1" applyBorder="1" applyAlignment="1">
      <alignment horizontal="left"/>
    </xf>
    <xf numFmtId="0" fontId="129" fillId="0" borderId="0" xfId="0" applyFont="1" applyAlignment="1">
      <alignment horizontal="left"/>
    </xf>
    <xf numFmtId="0" fontId="53" fillId="0" borderId="0" xfId="0" applyFont="1" applyAlignment="1">
      <alignment horizontal="left" vertical="center" wrapText="1"/>
    </xf>
    <xf numFmtId="0" fontId="115"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912" t="s">
        <v>711</v>
      </c>
      <c r="J1" s="912"/>
    </row>
    <row r="2" spans="8:10" s="18" customFormat="1" ht="12.75">
      <c r="H2" s="97"/>
      <c r="I2" s="98"/>
      <c r="J2" s="98"/>
    </row>
    <row r="3" spans="1:10" ht="20.25" customHeight="1">
      <c r="A3" s="898" t="s">
        <v>774</v>
      </c>
      <c r="B3" s="898"/>
      <c r="C3" s="898"/>
      <c r="D3" s="898"/>
      <c r="E3" s="898"/>
      <c r="F3" s="898"/>
      <c r="G3" s="898"/>
      <c r="H3" s="898"/>
      <c r="I3" s="898"/>
      <c r="J3" s="898"/>
    </row>
    <row r="4" spans="1:10" ht="12.75">
      <c r="A4" s="913"/>
      <c r="B4" s="913"/>
      <c r="C4" s="913"/>
      <c r="D4" s="913"/>
      <c r="E4" s="913"/>
      <c r="F4" s="913"/>
      <c r="G4" s="913"/>
      <c r="H4" s="913"/>
      <c r="I4" s="913"/>
      <c r="J4" s="913"/>
    </row>
    <row r="5" spans="1:10" ht="15" customHeight="1">
      <c r="A5" s="899" t="s">
        <v>773</v>
      </c>
      <c r="B5" s="899"/>
      <c r="C5" s="899"/>
      <c r="D5" s="899"/>
      <c r="E5" s="899"/>
      <c r="F5" s="899"/>
      <c r="G5" s="899"/>
      <c r="H5" s="899"/>
      <c r="I5" s="899"/>
      <c r="J5" s="899"/>
    </row>
    <row r="6" spans="1:10" s="45" customFormat="1" ht="12.75">
      <c r="A6" s="914" t="s">
        <v>32</v>
      </c>
      <c r="B6" s="914"/>
      <c r="C6" s="914"/>
      <c r="D6" s="914"/>
      <c r="E6" s="914"/>
      <c r="F6" s="914"/>
      <c r="G6" s="914"/>
      <c r="H6" s="914"/>
      <c r="I6" s="914"/>
      <c r="J6" s="914"/>
    </row>
    <row r="7" spans="1:10" ht="13.5" thickBot="1">
      <c r="A7" s="137"/>
      <c r="B7" s="137"/>
      <c r="C7" s="137"/>
      <c r="D7" s="137"/>
      <c r="E7" s="137"/>
      <c r="F7" s="137"/>
      <c r="G7" s="137"/>
      <c r="H7" s="137"/>
      <c r="I7" s="137"/>
      <c r="J7" s="148" t="s">
        <v>37</v>
      </c>
    </row>
    <row r="8" spans="1:10" ht="12.75">
      <c r="A8" s="904" t="s">
        <v>5</v>
      </c>
      <c r="B8" s="900" t="s">
        <v>6</v>
      </c>
      <c r="C8" s="900" t="s">
        <v>7</v>
      </c>
      <c r="D8" s="900" t="s">
        <v>558</v>
      </c>
      <c r="E8" s="900" t="s">
        <v>341</v>
      </c>
      <c r="F8" s="900" t="s">
        <v>521</v>
      </c>
      <c r="G8" s="900" t="s">
        <v>522</v>
      </c>
      <c r="H8" s="890" t="s">
        <v>34</v>
      </c>
      <c r="I8" s="891"/>
      <c r="J8" s="902" t="s">
        <v>559</v>
      </c>
    </row>
    <row r="9" spans="1:10" ht="33" customHeight="1">
      <c r="A9" s="905"/>
      <c r="B9" s="901"/>
      <c r="C9" s="901"/>
      <c r="D9" s="901"/>
      <c r="E9" s="901"/>
      <c r="F9" s="901"/>
      <c r="G9" s="901"/>
      <c r="H9" s="602" t="s">
        <v>335</v>
      </c>
      <c r="I9" s="602" t="s">
        <v>336</v>
      </c>
      <c r="J9" s="903"/>
    </row>
    <row r="10" spans="1:10" ht="13.5" thickBot="1">
      <c r="A10" s="454">
        <v>1</v>
      </c>
      <c r="B10" s="455">
        <v>2</v>
      </c>
      <c r="C10" s="455">
        <v>3</v>
      </c>
      <c r="D10" s="455">
        <v>4</v>
      </c>
      <c r="E10" s="455">
        <v>5</v>
      </c>
      <c r="F10" s="455">
        <v>6</v>
      </c>
      <c r="G10" s="455">
        <v>7</v>
      </c>
      <c r="H10" s="456">
        <v>8</v>
      </c>
      <c r="I10" s="456">
        <v>9</v>
      </c>
      <c r="J10" s="457">
        <v>10</v>
      </c>
    </row>
    <row r="11" spans="1:10" ht="33.75" customHeight="1">
      <c r="A11" s="908">
        <v>600</v>
      </c>
      <c r="B11" s="910">
        <v>60016</v>
      </c>
      <c r="C11" s="729" t="s">
        <v>190</v>
      </c>
      <c r="D11" s="738" t="s">
        <v>796</v>
      </c>
      <c r="E11" s="730">
        <v>305256</v>
      </c>
      <c r="F11" s="100">
        <v>305256</v>
      </c>
      <c r="G11" s="746"/>
      <c r="H11" s="598"/>
      <c r="I11" s="598"/>
      <c r="J11" s="110"/>
    </row>
    <row r="12" spans="1:10" ht="33.75" customHeight="1">
      <c r="A12" s="909"/>
      <c r="B12" s="911"/>
      <c r="C12" s="741" t="s">
        <v>803</v>
      </c>
      <c r="D12" s="739" t="s">
        <v>799</v>
      </c>
      <c r="E12" s="742"/>
      <c r="F12" s="100"/>
      <c r="G12" s="773">
        <v>2019</v>
      </c>
      <c r="H12" s="598">
        <v>2019</v>
      </c>
      <c r="I12" s="598"/>
      <c r="J12" s="110"/>
    </row>
    <row r="13" spans="1:10" ht="33" customHeight="1">
      <c r="A13" s="894"/>
      <c r="B13" s="895"/>
      <c r="C13" s="724" t="s">
        <v>790</v>
      </c>
      <c r="D13" s="739" t="s">
        <v>799</v>
      </c>
      <c r="E13" s="73">
        <f>1270211+247745-550522</f>
        <v>967434</v>
      </c>
      <c r="F13" s="8">
        <v>967434.05</v>
      </c>
      <c r="G13" s="774">
        <v>550522</v>
      </c>
      <c r="H13" s="599"/>
      <c r="I13" s="599">
        <v>550522</v>
      </c>
      <c r="J13" s="111"/>
    </row>
    <row r="14" spans="1:10" ht="33" customHeight="1">
      <c r="A14" s="731">
        <v>600</v>
      </c>
      <c r="B14" s="727">
        <v>60016</v>
      </c>
      <c r="C14" s="724" t="s">
        <v>790</v>
      </c>
      <c r="D14" s="739" t="s">
        <v>799</v>
      </c>
      <c r="E14" s="73"/>
      <c r="F14" s="8"/>
      <c r="G14" s="749">
        <v>500000</v>
      </c>
      <c r="H14" s="599"/>
      <c r="I14" s="599">
        <v>500000</v>
      </c>
      <c r="J14" s="111"/>
    </row>
    <row r="15" spans="1:10" ht="39.75" customHeight="1">
      <c r="A15" s="731">
        <v>600</v>
      </c>
      <c r="B15" s="727">
        <v>60016</v>
      </c>
      <c r="C15" s="724" t="s">
        <v>795</v>
      </c>
      <c r="D15" s="739" t="s">
        <v>802</v>
      </c>
      <c r="E15" s="73"/>
      <c r="F15" s="8"/>
      <c r="G15" s="749">
        <v>1650000</v>
      </c>
      <c r="H15" s="599"/>
      <c r="I15" s="599">
        <v>1650000</v>
      </c>
      <c r="J15" s="111"/>
    </row>
    <row r="16" spans="1:10" ht="48.75" customHeight="1">
      <c r="A16" s="731">
        <v>600</v>
      </c>
      <c r="B16" s="727">
        <v>60016</v>
      </c>
      <c r="C16" s="724" t="s">
        <v>805</v>
      </c>
      <c r="D16" s="743" t="s">
        <v>909</v>
      </c>
      <c r="E16" s="73" t="s">
        <v>777</v>
      </c>
      <c r="F16" s="8">
        <v>0.2</v>
      </c>
      <c r="G16" s="749"/>
      <c r="H16" s="599"/>
      <c r="I16" s="599"/>
      <c r="J16" s="111"/>
    </row>
    <row r="17" spans="1:10" ht="37.5" customHeight="1">
      <c r="A17" s="888">
        <v>630</v>
      </c>
      <c r="B17" s="892">
        <v>63003</v>
      </c>
      <c r="C17" s="724" t="s">
        <v>794</v>
      </c>
      <c r="D17" s="739" t="s">
        <v>801</v>
      </c>
      <c r="E17" s="73"/>
      <c r="F17" s="8"/>
      <c r="G17" s="749">
        <v>21250</v>
      </c>
      <c r="H17" s="599">
        <v>21250</v>
      </c>
      <c r="I17" s="599"/>
      <c r="J17" s="111"/>
    </row>
    <row r="18" spans="1:10" ht="35.25" customHeight="1">
      <c r="A18" s="889"/>
      <c r="B18" s="893"/>
      <c r="C18" s="724" t="s">
        <v>791</v>
      </c>
      <c r="D18" s="743" t="s">
        <v>800</v>
      </c>
      <c r="E18" s="73">
        <f>5272602+1880214-1206447-2332670</f>
        <v>3613699</v>
      </c>
      <c r="F18" s="8">
        <v>3613669.28</v>
      </c>
      <c r="G18" s="749">
        <v>2332699</v>
      </c>
      <c r="H18" s="599"/>
      <c r="I18" s="599">
        <v>2332699</v>
      </c>
      <c r="J18" s="111"/>
    </row>
    <row r="19" spans="1:10" ht="35.25" customHeight="1">
      <c r="A19" s="888">
        <v>630</v>
      </c>
      <c r="B19" s="892">
        <v>63003</v>
      </c>
      <c r="C19" s="741" t="s">
        <v>803</v>
      </c>
      <c r="D19" s="739" t="s">
        <v>799</v>
      </c>
      <c r="E19" s="73"/>
      <c r="F19" s="8"/>
      <c r="G19" s="749">
        <v>13059</v>
      </c>
      <c r="H19" s="599">
        <v>13059</v>
      </c>
      <c r="I19" s="599"/>
      <c r="J19" s="111"/>
    </row>
    <row r="20" spans="1:10" ht="33" customHeight="1">
      <c r="A20" s="889"/>
      <c r="B20" s="893"/>
      <c r="C20" s="724" t="s">
        <v>790</v>
      </c>
      <c r="D20" s="739" t="s">
        <v>799</v>
      </c>
      <c r="E20" s="73">
        <v>93436</v>
      </c>
      <c r="F20" s="8">
        <v>93436.64</v>
      </c>
      <c r="G20" s="749">
        <v>173577</v>
      </c>
      <c r="H20" s="599"/>
      <c r="I20" s="599">
        <v>173577</v>
      </c>
      <c r="J20" s="111"/>
    </row>
    <row r="21" spans="1:10" ht="24.75" customHeight="1">
      <c r="A21" s="732">
        <v>700</v>
      </c>
      <c r="B21" s="728">
        <v>70095</v>
      </c>
      <c r="C21" s="724" t="s">
        <v>792</v>
      </c>
      <c r="D21" s="739" t="s">
        <v>797</v>
      </c>
      <c r="E21" s="73">
        <v>100000</v>
      </c>
      <c r="F21" s="8">
        <v>100000</v>
      </c>
      <c r="G21" s="747"/>
      <c r="H21" s="599"/>
      <c r="I21" s="599"/>
      <c r="J21" s="111"/>
    </row>
    <row r="22" spans="1:10" ht="23.25" customHeight="1">
      <c r="A22" s="732">
        <v>700</v>
      </c>
      <c r="B22" s="728">
        <v>70095</v>
      </c>
      <c r="C22" s="724" t="s">
        <v>792</v>
      </c>
      <c r="D22" s="739" t="s">
        <v>797</v>
      </c>
      <c r="E22" s="73">
        <v>30000</v>
      </c>
      <c r="F22" s="8">
        <v>30000</v>
      </c>
      <c r="G22" s="747"/>
      <c r="H22" s="599"/>
      <c r="I22" s="599"/>
      <c r="J22" s="111"/>
    </row>
    <row r="23" spans="1:10" ht="39" customHeight="1">
      <c r="A23" s="888">
        <v>852</v>
      </c>
      <c r="B23" s="892">
        <v>85295</v>
      </c>
      <c r="C23" s="724" t="s">
        <v>911</v>
      </c>
      <c r="D23" s="739" t="s">
        <v>907</v>
      </c>
      <c r="E23" s="73"/>
      <c r="F23" s="8"/>
      <c r="G23" s="749">
        <f>253545+320547</f>
        <v>574092</v>
      </c>
      <c r="H23" s="599"/>
      <c r="I23" s="599">
        <v>574092</v>
      </c>
      <c r="J23" s="111"/>
    </row>
    <row r="24" spans="1:10" ht="39" customHeight="1">
      <c r="A24" s="894"/>
      <c r="B24" s="895"/>
      <c r="C24" s="724" t="s">
        <v>857</v>
      </c>
      <c r="D24" s="739" t="s">
        <v>908</v>
      </c>
      <c r="E24" s="73"/>
      <c r="F24" s="8"/>
      <c r="G24" s="749">
        <v>452329</v>
      </c>
      <c r="H24" s="599"/>
      <c r="I24" s="599">
        <v>452329</v>
      </c>
      <c r="J24" s="111"/>
    </row>
    <row r="25" spans="1:10" ht="18" customHeight="1">
      <c r="A25" s="733">
        <v>900</v>
      </c>
      <c r="B25" s="726">
        <v>90015</v>
      </c>
      <c r="C25" s="724" t="s">
        <v>793</v>
      </c>
      <c r="D25" s="739" t="s">
        <v>798</v>
      </c>
      <c r="E25" s="73">
        <v>392</v>
      </c>
      <c r="F25" s="8">
        <v>392.21</v>
      </c>
      <c r="G25" s="747"/>
      <c r="H25" s="599"/>
      <c r="I25" s="599"/>
      <c r="J25" s="111"/>
    </row>
    <row r="26" spans="1:10" ht="32.25" customHeight="1">
      <c r="A26" s="888">
        <v>900</v>
      </c>
      <c r="B26" s="892">
        <v>90095</v>
      </c>
      <c r="C26" s="724" t="s">
        <v>803</v>
      </c>
      <c r="D26" s="739" t="s">
        <v>799</v>
      </c>
      <c r="E26" s="73"/>
      <c r="F26" s="8"/>
      <c r="G26" s="749">
        <v>2249</v>
      </c>
      <c r="H26" s="599">
        <v>2249</v>
      </c>
      <c r="I26" s="599"/>
      <c r="J26" s="111"/>
    </row>
    <row r="27" spans="1:10" ht="36.75" customHeight="1">
      <c r="A27" s="889"/>
      <c r="B27" s="893"/>
      <c r="C27" s="725" t="s">
        <v>790</v>
      </c>
      <c r="D27" s="739" t="s">
        <v>799</v>
      </c>
      <c r="E27" s="73"/>
      <c r="F27" s="8"/>
      <c r="G27" s="749">
        <v>101003</v>
      </c>
      <c r="H27" s="599"/>
      <c r="I27" s="599">
        <v>101003</v>
      </c>
      <c r="J27" s="111"/>
    </row>
    <row r="28" spans="1:10" ht="34.5" customHeight="1">
      <c r="A28" s="888">
        <v>900</v>
      </c>
      <c r="B28" s="892">
        <v>90095</v>
      </c>
      <c r="C28" s="724" t="s">
        <v>803</v>
      </c>
      <c r="D28" s="739" t="s">
        <v>799</v>
      </c>
      <c r="E28" s="73"/>
      <c r="F28" s="8"/>
      <c r="G28" s="749">
        <v>1249</v>
      </c>
      <c r="H28" s="599">
        <v>1249</v>
      </c>
      <c r="I28" s="599"/>
      <c r="J28" s="111"/>
    </row>
    <row r="29" spans="1:10" ht="34.5" customHeight="1">
      <c r="A29" s="889"/>
      <c r="B29" s="893"/>
      <c r="C29" s="725" t="s">
        <v>790</v>
      </c>
      <c r="D29" s="739" t="s">
        <v>799</v>
      </c>
      <c r="E29" s="73">
        <f>12630+259819-112969</f>
        <v>159480</v>
      </c>
      <c r="F29" s="8">
        <v>159480.91</v>
      </c>
      <c r="G29" s="749">
        <v>112969</v>
      </c>
      <c r="H29" s="599"/>
      <c r="I29" s="599">
        <v>112969</v>
      </c>
      <c r="J29" s="111"/>
    </row>
    <row r="30" spans="1:10" ht="33" customHeight="1">
      <c r="A30" s="888">
        <v>900</v>
      </c>
      <c r="B30" s="892">
        <v>90095</v>
      </c>
      <c r="C30" s="724" t="s">
        <v>794</v>
      </c>
      <c r="D30" s="739" t="s">
        <v>801</v>
      </c>
      <c r="E30" s="73">
        <f>16315+2880</f>
        <v>19195</v>
      </c>
      <c r="F30" s="8">
        <v>19194.67</v>
      </c>
      <c r="G30" s="747"/>
      <c r="H30" s="599"/>
      <c r="I30" s="599"/>
      <c r="J30" s="111"/>
    </row>
    <row r="31" spans="1:10" ht="34.5" customHeight="1">
      <c r="A31" s="894"/>
      <c r="B31" s="895"/>
      <c r="C31" s="724" t="s">
        <v>791</v>
      </c>
      <c r="D31" s="739" t="s">
        <v>800</v>
      </c>
      <c r="E31" s="73">
        <f>551884-208974</f>
        <v>342910</v>
      </c>
      <c r="F31" s="8">
        <v>342910.67</v>
      </c>
      <c r="G31" s="747"/>
      <c r="H31" s="599"/>
      <c r="I31" s="599"/>
      <c r="J31" s="111"/>
    </row>
    <row r="32" spans="1:10" ht="23.25" customHeight="1">
      <c r="A32" s="731">
        <v>921</v>
      </c>
      <c r="B32" s="727">
        <v>92109</v>
      </c>
      <c r="C32" s="724" t="s">
        <v>792</v>
      </c>
      <c r="D32" s="739" t="s">
        <v>797</v>
      </c>
      <c r="E32" s="73">
        <v>95389</v>
      </c>
      <c r="F32" s="721">
        <v>95389</v>
      </c>
      <c r="G32" s="748"/>
      <c r="H32" s="722"/>
      <c r="I32" s="722"/>
      <c r="J32" s="723"/>
    </row>
    <row r="33" spans="1:10" ht="45" customHeight="1" thickBot="1">
      <c r="A33" s="734">
        <v>926</v>
      </c>
      <c r="B33" s="735">
        <v>92601</v>
      </c>
      <c r="C33" s="736" t="s">
        <v>795</v>
      </c>
      <c r="D33" s="740" t="s">
        <v>802</v>
      </c>
      <c r="E33" s="737">
        <v>339500</v>
      </c>
      <c r="F33" s="9">
        <v>0</v>
      </c>
      <c r="G33" s="758">
        <v>339500</v>
      </c>
      <c r="H33" s="600"/>
      <c r="I33" s="600">
        <v>339500</v>
      </c>
      <c r="J33" s="112"/>
    </row>
    <row r="34" ht="12.75">
      <c r="E34" s="744"/>
    </row>
    <row r="35" spans="1:10" ht="12.75" customHeight="1">
      <c r="A35" s="887" t="s">
        <v>156</v>
      </c>
      <c r="B35" s="887"/>
      <c r="C35" s="887"/>
      <c r="D35" s="887"/>
      <c r="E35" s="887"/>
      <c r="F35" s="887"/>
      <c r="G35" s="887"/>
      <c r="H35" s="887"/>
      <c r="I35" s="887"/>
      <c r="J35" s="887"/>
    </row>
    <row r="36" spans="1:10" ht="12.75" customHeight="1">
      <c r="A36" s="887" t="s">
        <v>333</v>
      </c>
      <c r="B36" s="887"/>
      <c r="C36" s="887"/>
      <c r="D36" s="887"/>
      <c r="E36" s="887"/>
      <c r="F36" s="887"/>
      <c r="G36" s="887"/>
      <c r="H36" s="887"/>
      <c r="I36" s="887"/>
      <c r="J36" s="887"/>
    </row>
    <row r="37" spans="1:10" ht="32.25" customHeight="1">
      <c r="A37" s="897" t="s">
        <v>334</v>
      </c>
      <c r="B37" s="897"/>
      <c r="C37" s="897"/>
      <c r="D37" s="897"/>
      <c r="E37" s="897"/>
      <c r="F37" s="897"/>
      <c r="G37" s="897"/>
      <c r="H37" s="897"/>
      <c r="I37" s="897"/>
      <c r="J37" s="897"/>
    </row>
    <row r="40" spans="1:10" ht="14.25">
      <c r="A40" s="896" t="s">
        <v>17</v>
      </c>
      <c r="B40" s="896"/>
      <c r="C40" s="896"/>
      <c r="D40" s="896"/>
      <c r="E40" s="896"/>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906">
        <f>H41+I41</f>
        <v>6826517</v>
      </c>
      <c r="I42" s="907"/>
    </row>
  </sheetData>
  <sheetProtection/>
  <mergeCells count="33">
    <mergeCell ref="I1:J1"/>
    <mergeCell ref="D8:D9"/>
    <mergeCell ref="E8:E9"/>
    <mergeCell ref="F8:F9"/>
    <mergeCell ref="G8:G9"/>
    <mergeCell ref="A4:J4"/>
    <mergeCell ref="A6:J6"/>
    <mergeCell ref="H42:I42"/>
    <mergeCell ref="B30:B31"/>
    <mergeCell ref="A11:A13"/>
    <mergeCell ref="A30:A31"/>
    <mergeCell ref="B26:B27"/>
    <mergeCell ref="A26:A27"/>
    <mergeCell ref="B28:B29"/>
    <mergeCell ref="B11:B13"/>
    <mergeCell ref="B19:B20"/>
    <mergeCell ref="A19:A20"/>
    <mergeCell ref="A40:E40"/>
    <mergeCell ref="A36:J36"/>
    <mergeCell ref="A37:J37"/>
    <mergeCell ref="A3:J3"/>
    <mergeCell ref="A5:J5"/>
    <mergeCell ref="C8:C9"/>
    <mergeCell ref="J8:J9"/>
    <mergeCell ref="A8:A9"/>
    <mergeCell ref="B8:B9"/>
    <mergeCell ref="A17:A18"/>
    <mergeCell ref="A35:J35"/>
    <mergeCell ref="A28:A29"/>
    <mergeCell ref="H8:I8"/>
    <mergeCell ref="B17:B18"/>
    <mergeCell ref="A23:A24"/>
    <mergeCell ref="B23:B24"/>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976" t="s">
        <v>155</v>
      </c>
      <c r="B1" s="976"/>
      <c r="C1" s="976"/>
      <c r="D1" s="976"/>
      <c r="K1" s="28"/>
      <c r="L1" s="28"/>
      <c r="M1" s="985" t="s">
        <v>720</v>
      </c>
      <c r="N1" s="986"/>
    </row>
    <row r="7" spans="1:14" ht="15.75">
      <c r="A7" s="952" t="s">
        <v>527</v>
      </c>
      <c r="B7" s="952"/>
      <c r="C7" s="952"/>
      <c r="D7" s="952"/>
      <c r="E7" s="952"/>
      <c r="F7" s="952"/>
      <c r="G7" s="952"/>
      <c r="H7" s="952"/>
      <c r="I7" s="952"/>
      <c r="J7" s="952"/>
      <c r="K7" s="952"/>
      <c r="L7" s="952"/>
      <c r="M7" s="952"/>
      <c r="N7" s="952"/>
    </row>
    <row r="8" spans="1:14" ht="14.25" customHeight="1" thickBot="1">
      <c r="A8" s="294"/>
      <c r="K8" s="30"/>
      <c r="L8" s="30"/>
      <c r="M8" s="30"/>
      <c r="N8" s="295" t="s">
        <v>37</v>
      </c>
    </row>
    <row r="9" spans="1:14" ht="12" customHeight="1">
      <c r="A9" s="953" t="s">
        <v>18</v>
      </c>
      <c r="B9" s="955" t="s">
        <v>5</v>
      </c>
      <c r="C9" s="939" t="s">
        <v>6</v>
      </c>
      <c r="D9" s="979" t="s">
        <v>54</v>
      </c>
      <c r="E9" s="949" t="s">
        <v>55</v>
      </c>
      <c r="F9" s="967" t="s">
        <v>34</v>
      </c>
      <c r="G9" s="949"/>
      <c r="H9" s="955"/>
      <c r="I9" s="939"/>
      <c r="J9" s="968"/>
      <c r="K9" s="987" t="s">
        <v>203</v>
      </c>
      <c r="L9" s="982" t="s">
        <v>207</v>
      </c>
      <c r="M9" s="949" t="s">
        <v>208</v>
      </c>
      <c r="N9" s="969" t="s">
        <v>56</v>
      </c>
    </row>
    <row r="10" spans="1:14" ht="12" customHeight="1">
      <c r="A10" s="954"/>
      <c r="B10" s="956"/>
      <c r="C10" s="940"/>
      <c r="D10" s="980"/>
      <c r="E10" s="950"/>
      <c r="F10" s="977" t="s">
        <v>57</v>
      </c>
      <c r="G10" s="972" t="s">
        <v>19</v>
      </c>
      <c r="H10" s="938" t="s">
        <v>34</v>
      </c>
      <c r="I10" s="974"/>
      <c r="J10" s="975"/>
      <c r="K10" s="988"/>
      <c r="L10" s="983"/>
      <c r="M10" s="950"/>
      <c r="N10" s="970"/>
    </row>
    <row r="11" spans="1:14" ht="114.75" customHeight="1">
      <c r="A11" s="954"/>
      <c r="B11" s="956"/>
      <c r="C11" s="940"/>
      <c r="D11" s="981"/>
      <c r="E11" s="973"/>
      <c r="F11" s="978"/>
      <c r="G11" s="973"/>
      <c r="H11" s="475" t="s">
        <v>145</v>
      </c>
      <c r="I11" s="476" t="s">
        <v>332</v>
      </c>
      <c r="J11" s="477" t="s">
        <v>58</v>
      </c>
      <c r="K11" s="988"/>
      <c r="L11" s="984"/>
      <c r="M11" s="973"/>
      <c r="N11" s="971"/>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46" t="s">
        <v>122</v>
      </c>
      <c r="B26" s="947"/>
      <c r="C26" s="948"/>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896" t="s">
        <v>17</v>
      </c>
      <c r="C33" s="896"/>
      <c r="D33" s="896"/>
      <c r="J33" s="896" t="s">
        <v>11</v>
      </c>
      <c r="K33" s="896"/>
      <c r="L33" s="896"/>
      <c r="M33" s="896"/>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989" t="s">
        <v>528</v>
      </c>
      <c r="B3" s="990"/>
      <c r="C3" s="990"/>
      <c r="D3" s="990"/>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991" t="s">
        <v>194</v>
      </c>
      <c r="B55" s="991"/>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989" t="s">
        <v>533</v>
      </c>
      <c r="B62" s="989"/>
      <c r="C62" s="989"/>
      <c r="D62" s="989"/>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992" t="s">
        <v>156</v>
      </c>
      <c r="B108" s="993"/>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996" t="s">
        <v>534</v>
      </c>
      <c r="B2" s="996"/>
      <c r="C2" s="996"/>
    </row>
    <row r="4" spans="1:3" ht="25.5">
      <c r="A4" s="43" t="s">
        <v>516</v>
      </c>
      <c r="B4" s="997" t="s">
        <v>60</v>
      </c>
      <c r="C4" s="997"/>
    </row>
    <row r="5" spans="1:3" ht="24" customHeight="1">
      <c r="A5" s="43" t="s">
        <v>517</v>
      </c>
      <c r="B5" s="997" t="s">
        <v>60</v>
      </c>
      <c r="C5" s="997"/>
    </row>
    <row r="6" spans="1:3" ht="24" customHeight="1">
      <c r="A6" s="43" t="s">
        <v>518</v>
      </c>
      <c r="B6" s="997" t="s">
        <v>60</v>
      </c>
      <c r="C6" s="997"/>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994" t="s">
        <v>310</v>
      </c>
      <c r="B22" s="994"/>
      <c r="C22" s="994"/>
    </row>
    <row r="24" spans="1:3" ht="54" customHeight="1">
      <c r="A24" s="897" t="s">
        <v>519</v>
      </c>
      <c r="B24" s="897"/>
      <c r="C24" s="897"/>
    </row>
    <row r="28" spans="1:3" ht="12.75">
      <c r="A28" s="995" t="s">
        <v>64</v>
      </c>
      <c r="B28" s="995"/>
      <c r="C28" s="55" t="s">
        <v>65</v>
      </c>
    </row>
    <row r="29" spans="1:3" ht="12.75">
      <c r="A29" s="995" t="s">
        <v>63</v>
      </c>
      <c r="B29" s="995"/>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06" t="s">
        <v>130</v>
      </c>
      <c r="B3" s="1006"/>
      <c r="C3" s="1006"/>
      <c r="D3" s="1006"/>
      <c r="E3" s="1006"/>
      <c r="K3" s="332">
        <v>12</v>
      </c>
    </row>
    <row r="4" spans="1:2" ht="12.75">
      <c r="A4" s="356"/>
      <c r="B4" s="356"/>
    </row>
    <row r="5" spans="1:5" ht="15">
      <c r="A5" s="1007" t="s">
        <v>131</v>
      </c>
      <c r="B5" s="1007"/>
      <c r="C5" s="1007"/>
      <c r="D5" s="1007"/>
      <c r="E5" s="1007"/>
    </row>
    <row r="6" spans="1:5" ht="12.75">
      <c r="A6" s="1008" t="s">
        <v>132</v>
      </c>
      <c r="B6" s="1008"/>
      <c r="C6" s="1008"/>
      <c r="D6" s="1008"/>
      <c r="E6" s="1008"/>
    </row>
    <row r="7" spans="1:2" ht="12.75">
      <c r="A7" s="420"/>
      <c r="B7" s="420"/>
    </row>
    <row r="8" spans="1:5" ht="15.75">
      <c r="A8" s="1000" t="s">
        <v>133</v>
      </c>
      <c r="B8" s="1000"/>
      <c r="C8" s="1000"/>
      <c r="D8" s="1000"/>
      <c r="E8" s="1000"/>
    </row>
    <row r="9" spans="1:5" ht="15.75">
      <c r="A9" s="1000" t="s">
        <v>535</v>
      </c>
      <c r="B9" s="1000"/>
      <c r="C9" s="1000"/>
      <c r="D9" s="1000"/>
      <c r="E9" s="1000"/>
    </row>
    <row r="10" spans="1:2" ht="15.75">
      <c r="A10" s="421"/>
      <c r="B10" s="421"/>
    </row>
    <row r="11" spans="1:5" ht="75" customHeight="1">
      <c r="A11" s="422">
        <v>1</v>
      </c>
      <c r="B11" s="999" t="s">
        <v>78</v>
      </c>
      <c r="C11" s="999"/>
      <c r="D11" s="1001"/>
      <c r="E11" s="1002"/>
    </row>
    <row r="12" spans="1:5" ht="75" customHeight="1">
      <c r="A12" s="422">
        <v>2</v>
      </c>
      <c r="B12" s="999" t="s">
        <v>134</v>
      </c>
      <c r="C12" s="999"/>
      <c r="D12" s="1001"/>
      <c r="E12" s="1002"/>
    </row>
    <row r="13" spans="1:5" ht="75" customHeight="1">
      <c r="A13" s="422">
        <v>3</v>
      </c>
      <c r="B13" s="999" t="s">
        <v>135</v>
      </c>
      <c r="C13" s="999"/>
      <c r="D13" s="1001"/>
      <c r="E13" s="1002"/>
    </row>
    <row r="14" spans="1:5" ht="75" customHeight="1">
      <c r="A14" s="422">
        <v>4</v>
      </c>
      <c r="B14" s="999" t="s">
        <v>142</v>
      </c>
      <c r="C14" s="999"/>
      <c r="D14" s="1001"/>
      <c r="E14" s="1002"/>
    </row>
    <row r="15" spans="1:5" ht="75" customHeight="1">
      <c r="A15" s="422">
        <v>5</v>
      </c>
      <c r="B15" s="999" t="s">
        <v>136</v>
      </c>
      <c r="C15" s="999"/>
      <c r="D15" s="1001"/>
      <c r="E15" s="1002"/>
    </row>
    <row r="16" spans="1:5" ht="75" customHeight="1">
      <c r="A16" s="422">
        <v>6</v>
      </c>
      <c r="B16" s="999" t="s">
        <v>137</v>
      </c>
      <c r="C16" s="999"/>
      <c r="D16" s="1001"/>
      <c r="E16" s="1002"/>
    </row>
    <row r="19" spans="1:5" ht="18" customHeight="1">
      <c r="A19" s="998" t="s">
        <v>138</v>
      </c>
      <c r="B19" s="998"/>
      <c r="C19" s="423"/>
      <c r="D19" s="1003" t="s">
        <v>140</v>
      </c>
      <c r="E19" s="1000"/>
    </row>
    <row r="20" spans="1:5" ht="69.75" customHeight="1">
      <c r="A20" s="998" t="s">
        <v>143</v>
      </c>
      <c r="B20" s="998"/>
      <c r="C20" s="423"/>
      <c r="D20" s="1004" t="s">
        <v>141</v>
      </c>
      <c r="E20" s="1005"/>
    </row>
    <row r="21" spans="1:4" ht="69.75" customHeight="1">
      <c r="A21" s="998" t="s">
        <v>139</v>
      </c>
      <c r="B21" s="998"/>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D62"/>
  <sheetViews>
    <sheetView showGridLines="0" tabSelected="1" view="pageBreakPreview" zoomScaleSheetLayoutView="100" zoomScalePageLayoutView="0" workbookViewId="0" topLeftCell="A49">
      <selection activeCell="J58" sqref="J58"/>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0.25390625" style="119" customWidth="1"/>
    <col min="8" max="9" width="10.875" style="122" customWidth="1"/>
    <col min="10" max="10" width="11.875" style="122" customWidth="1"/>
    <col min="11" max="11" width="11.00390625" style="122" customWidth="1"/>
    <col min="12" max="12" width="12.625" style="122" customWidth="1"/>
    <col min="13" max="13" width="11.25390625" style="122" customWidth="1"/>
    <col min="14" max="14" width="11.375" style="122" customWidth="1"/>
    <col min="15" max="15" width="11.25390625" style="122" customWidth="1"/>
    <col min="16" max="16" width="30.25390625" style="93" customWidth="1"/>
    <col min="17" max="17" width="20.75390625" style="118" customWidth="1"/>
    <col min="18" max="16384" width="9.125" style="118" customWidth="1"/>
  </cols>
  <sheetData>
    <row r="1" spans="1:16" ht="50.25" customHeight="1">
      <c r="A1" s="94"/>
      <c r="B1" s="94"/>
      <c r="C1" s="94"/>
      <c r="D1" s="94"/>
      <c r="E1" s="94"/>
      <c r="F1" s="94"/>
      <c r="G1" s="95"/>
      <c r="H1" s="92"/>
      <c r="I1" s="92"/>
      <c r="J1" s="92"/>
      <c r="K1" s="92"/>
      <c r="L1" s="92"/>
      <c r="M1" s="92"/>
      <c r="N1" s="92"/>
      <c r="O1" s="1009" t="s">
        <v>927</v>
      </c>
      <c r="P1" s="1009"/>
    </row>
    <row r="2" spans="1:30" s="119" customFormat="1" ht="40.5" customHeight="1" thickBot="1">
      <c r="A2" s="1018" t="s">
        <v>917</v>
      </c>
      <c r="B2" s="1018"/>
      <c r="C2" s="1018"/>
      <c r="D2" s="1018"/>
      <c r="E2" s="1018"/>
      <c r="F2" s="1018"/>
      <c r="G2" s="1018"/>
      <c r="H2" s="1018"/>
      <c r="I2" s="1018"/>
      <c r="J2" s="1018"/>
      <c r="K2" s="1018"/>
      <c r="L2" s="1018"/>
      <c r="M2" s="1018"/>
      <c r="N2" s="1018"/>
      <c r="O2" s="1018"/>
      <c r="P2" s="1019"/>
      <c r="Q2" s="90"/>
      <c r="R2" s="90"/>
      <c r="S2" s="90"/>
      <c r="T2" s="90"/>
      <c r="U2" s="90"/>
      <c r="V2" s="90"/>
      <c r="W2" s="90"/>
      <c r="X2" s="90"/>
      <c r="Y2" s="90"/>
      <c r="Z2" s="90"/>
      <c r="AA2" s="90"/>
      <c r="AB2" s="90"/>
      <c r="AC2" s="90"/>
      <c r="AD2" s="90"/>
    </row>
    <row r="3" spans="1:18" ht="14.25">
      <c r="A3" s="1020" t="s">
        <v>18</v>
      </c>
      <c r="B3" s="1023" t="s">
        <v>38</v>
      </c>
      <c r="C3" s="1026" t="s">
        <v>919</v>
      </c>
      <c r="D3" s="1026" t="s">
        <v>151</v>
      </c>
      <c r="E3" s="1028" t="s">
        <v>39</v>
      </c>
      <c r="F3" s="1029"/>
      <c r="G3" s="1037" t="s">
        <v>40</v>
      </c>
      <c r="H3" s="1040" t="s">
        <v>923</v>
      </c>
      <c r="I3" s="1010" t="s">
        <v>167</v>
      </c>
      <c r="J3" s="1011"/>
      <c r="K3" s="1011"/>
      <c r="L3" s="1011"/>
      <c r="M3" s="1011"/>
      <c r="N3" s="1011"/>
      <c r="O3" s="1012"/>
      <c r="P3" s="1013" t="s">
        <v>187</v>
      </c>
      <c r="Q3" s="113"/>
      <c r="R3" s="113"/>
    </row>
    <row r="4" spans="1:18" ht="14.25">
      <c r="A4" s="1021"/>
      <c r="B4" s="1024"/>
      <c r="C4" s="1027"/>
      <c r="D4" s="1027"/>
      <c r="E4" s="1030"/>
      <c r="F4" s="1031"/>
      <c r="G4" s="1038"/>
      <c r="H4" s="1041"/>
      <c r="I4" s="1050" t="s">
        <v>921</v>
      </c>
      <c r="J4" s="870" t="s">
        <v>35</v>
      </c>
      <c r="K4" s="867"/>
      <c r="L4" s="1050" t="s">
        <v>205</v>
      </c>
      <c r="M4" s="1050" t="s">
        <v>50</v>
      </c>
      <c r="N4" s="871" t="s">
        <v>35</v>
      </c>
      <c r="O4" s="1050" t="s">
        <v>149</v>
      </c>
      <c r="P4" s="1014"/>
      <c r="Q4" s="113"/>
      <c r="R4" s="113"/>
    </row>
    <row r="5" spans="1:18" ht="59.25" customHeight="1">
      <c r="A5" s="1022"/>
      <c r="B5" s="1025"/>
      <c r="C5" s="1024"/>
      <c r="D5" s="922"/>
      <c r="E5" s="1032"/>
      <c r="F5" s="1033"/>
      <c r="G5" s="1039"/>
      <c r="H5" s="1038"/>
      <c r="I5" s="1051"/>
      <c r="J5" s="868" t="s">
        <v>924</v>
      </c>
      <c r="K5" s="866" t="s">
        <v>922</v>
      </c>
      <c r="L5" s="1051"/>
      <c r="M5" s="1051"/>
      <c r="N5" s="869" t="s">
        <v>924</v>
      </c>
      <c r="O5" s="1051"/>
      <c r="P5" s="1015"/>
      <c r="Q5" s="113"/>
      <c r="R5" s="113"/>
    </row>
    <row r="6" spans="1:18"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7">
        <v>15</v>
      </c>
      <c r="P6" s="498">
        <v>16</v>
      </c>
      <c r="Q6" s="114"/>
      <c r="R6" s="113"/>
    </row>
    <row r="7" spans="1:18" s="115" customFormat="1" ht="14.25">
      <c r="A7" s="1042" t="s">
        <v>779</v>
      </c>
      <c r="B7" s="1043"/>
      <c r="C7" s="1043"/>
      <c r="D7" s="1043"/>
      <c r="E7" s="1043"/>
      <c r="F7" s="1043"/>
      <c r="G7" s="1044"/>
      <c r="H7" s="824">
        <f aca="true" t="shared" si="0" ref="H7:O7">SUM(H8:H9)</f>
        <v>290000</v>
      </c>
      <c r="I7" s="861">
        <f t="shared" si="0"/>
        <v>0</v>
      </c>
      <c r="J7" s="861">
        <f>SUM(J8:J9)</f>
        <v>0</v>
      </c>
      <c r="K7" s="861">
        <f>SUM(K8:K9)</f>
        <v>0</v>
      </c>
      <c r="L7" s="861">
        <f t="shared" si="0"/>
        <v>290000</v>
      </c>
      <c r="M7" s="861">
        <f t="shared" si="0"/>
        <v>0</v>
      </c>
      <c r="N7" s="861">
        <f>SUM(N8:N9)</f>
        <v>0</v>
      </c>
      <c r="O7" s="861">
        <f t="shared" si="0"/>
        <v>0</v>
      </c>
      <c r="P7" s="825"/>
      <c r="Q7" s="114"/>
      <c r="R7" s="113"/>
    </row>
    <row r="8" spans="1:18" s="120" customFormat="1" ht="30" customHeight="1">
      <c r="A8" s="826">
        <v>1</v>
      </c>
      <c r="B8" s="827">
        <v>40002</v>
      </c>
      <c r="C8" s="827">
        <v>45</v>
      </c>
      <c r="D8" s="828" t="s">
        <v>762</v>
      </c>
      <c r="E8" s="829">
        <v>2012</v>
      </c>
      <c r="F8" s="830">
        <v>2015</v>
      </c>
      <c r="G8" s="822" t="s">
        <v>913</v>
      </c>
      <c r="H8" s="823">
        <v>70000</v>
      </c>
      <c r="I8" s="831"/>
      <c r="J8" s="831"/>
      <c r="K8" s="831"/>
      <c r="L8" s="831">
        <v>70000</v>
      </c>
      <c r="M8" s="831"/>
      <c r="N8" s="831"/>
      <c r="O8" s="831"/>
      <c r="P8" s="832" t="s">
        <v>881</v>
      </c>
      <c r="Q8" s="113"/>
      <c r="R8" s="113"/>
    </row>
    <row r="9" spans="1:18" s="120" customFormat="1" ht="30.75" customHeight="1">
      <c r="A9" s="826">
        <v>2</v>
      </c>
      <c r="B9" s="827">
        <v>40002</v>
      </c>
      <c r="C9" s="827">
        <v>45</v>
      </c>
      <c r="D9" s="828" t="s">
        <v>763</v>
      </c>
      <c r="E9" s="833">
        <v>2015</v>
      </c>
      <c r="F9" s="830">
        <v>2015</v>
      </c>
      <c r="G9" s="822" t="s">
        <v>913</v>
      </c>
      <c r="H9" s="823">
        <v>220000</v>
      </c>
      <c r="I9" s="831"/>
      <c r="J9" s="831"/>
      <c r="K9" s="831"/>
      <c r="L9" s="831">
        <v>220000</v>
      </c>
      <c r="M9" s="831"/>
      <c r="N9" s="831"/>
      <c r="O9" s="831"/>
      <c r="P9" s="832" t="s">
        <v>755</v>
      </c>
      <c r="Q9" s="113"/>
      <c r="R9" s="113"/>
    </row>
    <row r="10" spans="1:18" s="120" customFormat="1" ht="14.25">
      <c r="A10" s="1034" t="s">
        <v>780</v>
      </c>
      <c r="B10" s="1045"/>
      <c r="C10" s="1045"/>
      <c r="D10" s="1045"/>
      <c r="E10" s="1045"/>
      <c r="F10" s="1045"/>
      <c r="G10" s="1046"/>
      <c r="H10" s="824">
        <f aca="true" t="shared" si="1" ref="H10:O10">SUM(H11:H20)</f>
        <v>7355000</v>
      </c>
      <c r="I10" s="861">
        <f t="shared" si="1"/>
        <v>4695500</v>
      </c>
      <c r="J10" s="861">
        <f>SUM(J11:J20)</f>
        <v>0</v>
      </c>
      <c r="K10" s="861">
        <f>SUM(K11:K20)</f>
        <v>0</v>
      </c>
      <c r="L10" s="861">
        <f t="shared" si="1"/>
        <v>0</v>
      </c>
      <c r="M10" s="861">
        <f t="shared" si="1"/>
        <v>1009500</v>
      </c>
      <c r="N10" s="861">
        <f>SUM(N11:N20)</f>
        <v>0</v>
      </c>
      <c r="O10" s="861">
        <f t="shared" si="1"/>
        <v>1650000</v>
      </c>
      <c r="P10" s="825"/>
      <c r="Q10" s="113"/>
      <c r="R10" s="113"/>
    </row>
    <row r="11" spans="1:18" s="120" customFormat="1" ht="30.75" customHeight="1">
      <c r="A11" s="826">
        <v>3</v>
      </c>
      <c r="B11" s="827">
        <v>60004</v>
      </c>
      <c r="C11" s="827">
        <v>25</v>
      </c>
      <c r="D11" s="834" t="s">
        <v>810</v>
      </c>
      <c r="E11" s="835">
        <v>2015</v>
      </c>
      <c r="F11" s="836">
        <v>2015</v>
      </c>
      <c r="G11" s="863" t="s">
        <v>918</v>
      </c>
      <c r="H11" s="823">
        <v>70000</v>
      </c>
      <c r="I11" s="831">
        <v>70000</v>
      </c>
      <c r="J11" s="831"/>
      <c r="K11" s="831"/>
      <c r="L11" s="831"/>
      <c r="M11" s="838"/>
      <c r="N11" s="838"/>
      <c r="O11" s="831"/>
      <c r="P11" s="839" t="s">
        <v>881</v>
      </c>
      <c r="Q11" s="113"/>
      <c r="R11" s="113"/>
    </row>
    <row r="12" spans="1:18" s="120" customFormat="1" ht="28.5" customHeight="1">
      <c r="A12" s="826">
        <v>4</v>
      </c>
      <c r="B12" s="827">
        <v>60004</v>
      </c>
      <c r="C12" s="827">
        <v>25</v>
      </c>
      <c r="D12" s="834" t="s">
        <v>902</v>
      </c>
      <c r="E12" s="835">
        <v>2012</v>
      </c>
      <c r="F12" s="836">
        <v>2016</v>
      </c>
      <c r="G12" s="837" t="s">
        <v>913</v>
      </c>
      <c r="H12" s="823">
        <v>30000</v>
      </c>
      <c r="I12" s="831">
        <v>30000</v>
      </c>
      <c r="J12" s="831"/>
      <c r="K12" s="831"/>
      <c r="L12" s="831"/>
      <c r="M12" s="838"/>
      <c r="N12" s="838"/>
      <c r="O12" s="831"/>
      <c r="P12" s="839" t="s">
        <v>886</v>
      </c>
      <c r="Q12" s="113"/>
      <c r="R12" s="113"/>
    </row>
    <row r="13" spans="1:18" s="120" customFormat="1" ht="38.25">
      <c r="A13" s="826">
        <v>5</v>
      </c>
      <c r="B13" s="827">
        <v>60013</v>
      </c>
      <c r="C13" s="827">
        <v>24</v>
      </c>
      <c r="D13" s="834" t="s">
        <v>876</v>
      </c>
      <c r="E13" s="835">
        <v>2015</v>
      </c>
      <c r="F13" s="836">
        <v>2015</v>
      </c>
      <c r="G13" s="837" t="s">
        <v>913</v>
      </c>
      <c r="H13" s="823">
        <v>60000</v>
      </c>
      <c r="I13" s="831">
        <v>60000</v>
      </c>
      <c r="J13" s="831"/>
      <c r="K13" s="831"/>
      <c r="L13" s="831"/>
      <c r="M13" s="838"/>
      <c r="N13" s="838"/>
      <c r="O13" s="831"/>
      <c r="P13" s="839" t="s">
        <v>778</v>
      </c>
      <c r="Q13" s="113"/>
      <c r="R13" s="113"/>
    </row>
    <row r="14" spans="1:18" s="120" customFormat="1" ht="30.75" customHeight="1">
      <c r="A14" s="826">
        <v>6</v>
      </c>
      <c r="B14" s="827">
        <v>60016</v>
      </c>
      <c r="C14" s="827">
        <v>23</v>
      </c>
      <c r="D14" s="834" t="s">
        <v>882</v>
      </c>
      <c r="E14" s="835">
        <v>2015</v>
      </c>
      <c r="F14" s="836">
        <v>2015</v>
      </c>
      <c r="G14" s="837" t="s">
        <v>913</v>
      </c>
      <c r="H14" s="823">
        <v>30000</v>
      </c>
      <c r="I14" s="831">
        <v>30000</v>
      </c>
      <c r="J14" s="831"/>
      <c r="K14" s="831"/>
      <c r="L14" s="831"/>
      <c r="M14" s="838"/>
      <c r="N14" s="838"/>
      <c r="O14" s="831"/>
      <c r="P14" s="839" t="s">
        <v>883</v>
      </c>
      <c r="Q14" s="113"/>
      <c r="R14" s="113"/>
    </row>
    <row r="15" spans="1:18" s="120" customFormat="1" ht="26.25" customHeight="1">
      <c r="A15" s="826">
        <v>7</v>
      </c>
      <c r="B15" s="827">
        <v>60016</v>
      </c>
      <c r="C15" s="827">
        <v>23</v>
      </c>
      <c r="D15" s="834" t="s">
        <v>877</v>
      </c>
      <c r="E15" s="835">
        <v>2015</v>
      </c>
      <c r="F15" s="836">
        <v>2015</v>
      </c>
      <c r="G15" s="863" t="s">
        <v>918</v>
      </c>
      <c r="H15" s="823">
        <v>300000</v>
      </c>
      <c r="I15" s="831">
        <v>300000</v>
      </c>
      <c r="J15" s="831"/>
      <c r="K15" s="831"/>
      <c r="L15" s="831"/>
      <c r="M15" s="838"/>
      <c r="N15" s="838"/>
      <c r="O15" s="831"/>
      <c r="P15" s="839" t="s">
        <v>878</v>
      </c>
      <c r="Q15" s="113"/>
      <c r="R15" s="113"/>
    </row>
    <row r="16" spans="1:18" s="120" customFormat="1" ht="25.5" customHeight="1">
      <c r="A16" s="826">
        <v>8</v>
      </c>
      <c r="B16" s="827">
        <v>60016</v>
      </c>
      <c r="C16" s="827">
        <v>23</v>
      </c>
      <c r="D16" s="834" t="s">
        <v>770</v>
      </c>
      <c r="E16" s="835">
        <v>2015</v>
      </c>
      <c r="F16" s="836">
        <v>2015</v>
      </c>
      <c r="G16" s="837" t="s">
        <v>913</v>
      </c>
      <c r="H16" s="823">
        <v>1460000</v>
      </c>
      <c r="I16" s="831">
        <v>1460000</v>
      </c>
      <c r="J16" s="831"/>
      <c r="K16" s="831"/>
      <c r="L16" s="831"/>
      <c r="M16" s="838"/>
      <c r="N16" s="838"/>
      <c r="O16" s="831"/>
      <c r="P16" s="839" t="s">
        <v>884</v>
      </c>
      <c r="Q16" s="113"/>
      <c r="R16" s="113"/>
    </row>
    <row r="17" spans="1:18" s="120" customFormat="1" ht="38.25">
      <c r="A17" s="826">
        <v>9</v>
      </c>
      <c r="B17" s="827">
        <v>60016</v>
      </c>
      <c r="C17" s="827">
        <v>23</v>
      </c>
      <c r="D17" s="834" t="s">
        <v>761</v>
      </c>
      <c r="E17" s="835">
        <v>2013</v>
      </c>
      <c r="F17" s="836">
        <v>2015</v>
      </c>
      <c r="G17" s="837" t="s">
        <v>913</v>
      </c>
      <c r="H17" s="823">
        <v>3900000</v>
      </c>
      <c r="I17" s="831">
        <v>2250000</v>
      </c>
      <c r="J17" s="831"/>
      <c r="K17" s="831"/>
      <c r="L17" s="831"/>
      <c r="M17" s="838"/>
      <c r="N17" s="838"/>
      <c r="O17" s="831">
        <v>1650000</v>
      </c>
      <c r="P17" s="839" t="s">
        <v>885</v>
      </c>
      <c r="Q17" s="113"/>
      <c r="R17" s="113"/>
    </row>
    <row r="18" spans="1:18" s="120" customFormat="1" ht="40.5" customHeight="1">
      <c r="A18" s="826">
        <v>10</v>
      </c>
      <c r="B18" s="827">
        <v>60016</v>
      </c>
      <c r="C18" s="827">
        <v>24</v>
      </c>
      <c r="D18" s="834" t="s">
        <v>757</v>
      </c>
      <c r="E18" s="835">
        <v>2013</v>
      </c>
      <c r="F18" s="836">
        <v>2015</v>
      </c>
      <c r="G18" s="837" t="s">
        <v>913</v>
      </c>
      <c r="H18" s="823">
        <v>1446000</v>
      </c>
      <c r="I18" s="831">
        <v>436500</v>
      </c>
      <c r="J18" s="831"/>
      <c r="K18" s="831"/>
      <c r="L18" s="831"/>
      <c r="M18" s="838">
        <v>1009500</v>
      </c>
      <c r="N18" s="838"/>
      <c r="O18" s="831"/>
      <c r="P18" s="872" t="s">
        <v>925</v>
      </c>
      <c r="Q18" s="113"/>
      <c r="R18" s="113"/>
    </row>
    <row r="19" spans="1:18" s="120" customFormat="1" ht="29.25" customHeight="1">
      <c r="A19" s="826">
        <v>11</v>
      </c>
      <c r="B19" s="827">
        <v>60016</v>
      </c>
      <c r="C19" s="827">
        <v>24</v>
      </c>
      <c r="D19" s="865" t="s">
        <v>926</v>
      </c>
      <c r="E19" s="835">
        <v>2015</v>
      </c>
      <c r="F19" s="836">
        <v>2015</v>
      </c>
      <c r="G19" s="837" t="s">
        <v>913</v>
      </c>
      <c r="H19" s="823">
        <v>10000</v>
      </c>
      <c r="I19" s="831">
        <v>10000</v>
      </c>
      <c r="J19" s="831"/>
      <c r="K19" s="831"/>
      <c r="L19" s="831"/>
      <c r="M19" s="838"/>
      <c r="N19" s="838"/>
      <c r="O19" s="831"/>
      <c r="P19" s="839" t="s">
        <v>754</v>
      </c>
      <c r="Q19" s="113"/>
      <c r="R19" s="113"/>
    </row>
    <row r="20" spans="1:18" s="120" customFormat="1" ht="30" customHeight="1" thickBot="1">
      <c r="A20" s="874">
        <v>12</v>
      </c>
      <c r="B20" s="875">
        <v>60016</v>
      </c>
      <c r="C20" s="875">
        <v>23</v>
      </c>
      <c r="D20" s="876" t="s">
        <v>772</v>
      </c>
      <c r="E20" s="877">
        <v>2012</v>
      </c>
      <c r="F20" s="878">
        <v>2015</v>
      </c>
      <c r="G20" s="879" t="s">
        <v>913</v>
      </c>
      <c r="H20" s="880">
        <v>49000</v>
      </c>
      <c r="I20" s="881">
        <v>49000</v>
      </c>
      <c r="J20" s="881"/>
      <c r="K20" s="881"/>
      <c r="L20" s="881"/>
      <c r="M20" s="882"/>
      <c r="N20" s="882"/>
      <c r="O20" s="881"/>
      <c r="P20" s="883" t="s">
        <v>771</v>
      </c>
      <c r="Q20" s="113"/>
      <c r="R20" s="113"/>
    </row>
    <row r="21" spans="1:18" s="120" customFormat="1" ht="14.25">
      <c r="A21" s="1047" t="s">
        <v>781</v>
      </c>
      <c r="B21" s="1048"/>
      <c r="C21" s="1048"/>
      <c r="D21" s="1048"/>
      <c r="E21" s="1048"/>
      <c r="F21" s="1048"/>
      <c r="G21" s="1049"/>
      <c r="H21" s="824">
        <f aca="true" t="shared" si="2" ref="H21:O21">SUM(H22)</f>
        <v>80000</v>
      </c>
      <c r="I21" s="861">
        <f t="shared" si="2"/>
        <v>80000</v>
      </c>
      <c r="J21" s="861">
        <f>SUM(J22)</f>
        <v>0</v>
      </c>
      <c r="K21" s="861">
        <f>SUM(K22)</f>
        <v>0</v>
      </c>
      <c r="L21" s="861">
        <f t="shared" si="2"/>
        <v>0</v>
      </c>
      <c r="M21" s="861">
        <f t="shared" si="2"/>
        <v>0</v>
      </c>
      <c r="N21" s="861">
        <f>SUM(N22)</f>
        <v>0</v>
      </c>
      <c r="O21" s="861">
        <f t="shared" si="2"/>
        <v>0</v>
      </c>
      <c r="P21" s="825"/>
      <c r="Q21" s="113"/>
      <c r="R21" s="113"/>
    </row>
    <row r="22" spans="1:18" s="120" customFormat="1" ht="30" customHeight="1">
      <c r="A22" s="826">
        <v>13</v>
      </c>
      <c r="B22" s="827">
        <v>63003</v>
      </c>
      <c r="C22" s="827">
        <v>57</v>
      </c>
      <c r="D22" s="834" t="s">
        <v>906</v>
      </c>
      <c r="E22" s="835">
        <v>2015</v>
      </c>
      <c r="F22" s="836">
        <v>2015</v>
      </c>
      <c r="G22" s="837" t="s">
        <v>913</v>
      </c>
      <c r="H22" s="823">
        <v>80000</v>
      </c>
      <c r="I22" s="831">
        <v>80000</v>
      </c>
      <c r="J22" s="831"/>
      <c r="K22" s="831"/>
      <c r="L22" s="831"/>
      <c r="M22" s="838"/>
      <c r="N22" s="838"/>
      <c r="O22" s="831"/>
      <c r="P22" s="839" t="s">
        <v>756</v>
      </c>
      <c r="Q22" s="113"/>
      <c r="R22" s="113"/>
    </row>
    <row r="23" spans="1:18" s="120" customFormat="1" ht="14.25">
      <c r="A23" s="1034" t="s">
        <v>782</v>
      </c>
      <c r="B23" s="1035"/>
      <c r="C23" s="1035"/>
      <c r="D23" s="1035"/>
      <c r="E23" s="1035"/>
      <c r="F23" s="1035"/>
      <c r="G23" s="1036"/>
      <c r="H23" s="824">
        <f aca="true" t="shared" si="3" ref="H23:O23">SUM(H24:H28)</f>
        <v>1453146</v>
      </c>
      <c r="I23" s="861">
        <f t="shared" si="3"/>
        <v>774976</v>
      </c>
      <c r="J23" s="861">
        <f>SUM(J24:J28)</f>
        <v>0</v>
      </c>
      <c r="K23" s="861">
        <f>SUM(K24:K28)</f>
        <v>0</v>
      </c>
      <c r="L23" s="861">
        <f t="shared" si="3"/>
        <v>678170</v>
      </c>
      <c r="M23" s="861">
        <f t="shared" si="3"/>
        <v>0</v>
      </c>
      <c r="N23" s="861">
        <f>SUM(N24:N28)</f>
        <v>0</v>
      </c>
      <c r="O23" s="861">
        <f t="shared" si="3"/>
        <v>0</v>
      </c>
      <c r="P23" s="825"/>
      <c r="Q23" s="113"/>
      <c r="R23" s="113"/>
    </row>
    <row r="24" spans="1:18" s="120" customFormat="1" ht="38.25">
      <c r="A24" s="826">
        <v>14</v>
      </c>
      <c r="B24" s="827">
        <v>70001</v>
      </c>
      <c r="C24" s="827">
        <v>78</v>
      </c>
      <c r="D24" s="834" t="s">
        <v>744</v>
      </c>
      <c r="E24" s="835">
        <v>2015</v>
      </c>
      <c r="F24" s="836">
        <v>2015</v>
      </c>
      <c r="G24" s="863" t="s">
        <v>918</v>
      </c>
      <c r="H24" s="823">
        <v>130396</v>
      </c>
      <c r="I24" s="831">
        <v>130396</v>
      </c>
      <c r="J24" s="831"/>
      <c r="K24" s="831"/>
      <c r="L24" s="831"/>
      <c r="M24" s="838"/>
      <c r="N24" s="838"/>
      <c r="O24" s="831"/>
      <c r="P24" s="839" t="s">
        <v>879</v>
      </c>
      <c r="Q24" s="113"/>
      <c r="R24" s="113"/>
    </row>
    <row r="25" spans="1:18" s="120" customFormat="1" ht="38.25">
      <c r="A25" s="826">
        <v>15</v>
      </c>
      <c r="B25" s="827">
        <v>70001</v>
      </c>
      <c r="C25" s="827">
        <v>33</v>
      </c>
      <c r="D25" s="834" t="s">
        <v>745</v>
      </c>
      <c r="E25" s="835">
        <v>2015</v>
      </c>
      <c r="F25" s="836">
        <v>2015</v>
      </c>
      <c r="G25" s="863" t="s">
        <v>918</v>
      </c>
      <c r="H25" s="823">
        <v>130690</v>
      </c>
      <c r="I25" s="831">
        <v>130690</v>
      </c>
      <c r="J25" s="831"/>
      <c r="K25" s="831"/>
      <c r="L25" s="831"/>
      <c r="M25" s="838"/>
      <c r="N25" s="838"/>
      <c r="O25" s="831"/>
      <c r="P25" s="839" t="s">
        <v>746</v>
      </c>
      <c r="Q25" s="113"/>
      <c r="R25" s="113"/>
    </row>
    <row r="26" spans="1:18" s="120" customFormat="1" ht="38.25">
      <c r="A26" s="826">
        <v>16</v>
      </c>
      <c r="B26" s="827">
        <v>70001</v>
      </c>
      <c r="C26" s="827">
        <v>78</v>
      </c>
      <c r="D26" s="834" t="s">
        <v>747</v>
      </c>
      <c r="E26" s="835">
        <v>2015</v>
      </c>
      <c r="F26" s="836">
        <v>2015</v>
      </c>
      <c r="G26" s="863" t="s">
        <v>918</v>
      </c>
      <c r="H26" s="823">
        <v>513890</v>
      </c>
      <c r="I26" s="831">
        <v>513890</v>
      </c>
      <c r="J26" s="831"/>
      <c r="K26" s="831"/>
      <c r="L26" s="831"/>
      <c r="M26" s="838"/>
      <c r="N26" s="838"/>
      <c r="O26" s="831"/>
      <c r="P26" s="839" t="s">
        <v>880</v>
      </c>
      <c r="Q26" s="113"/>
      <c r="R26" s="113"/>
    </row>
    <row r="27" spans="1:18" s="120" customFormat="1" ht="32.25" customHeight="1">
      <c r="A27" s="826">
        <v>17</v>
      </c>
      <c r="B27" s="827">
        <v>70001</v>
      </c>
      <c r="C27" s="827">
        <v>78</v>
      </c>
      <c r="D27" s="828" t="s">
        <v>748</v>
      </c>
      <c r="E27" s="833">
        <v>2015</v>
      </c>
      <c r="F27" s="830">
        <v>2015</v>
      </c>
      <c r="G27" s="864" t="s">
        <v>918</v>
      </c>
      <c r="H27" s="823">
        <v>134714</v>
      </c>
      <c r="I27" s="831"/>
      <c r="J27" s="831"/>
      <c r="K27" s="831"/>
      <c r="L27" s="831">
        <v>134714</v>
      </c>
      <c r="M27" s="831"/>
      <c r="N27" s="831"/>
      <c r="O27" s="831"/>
      <c r="P27" s="832" t="s">
        <v>749</v>
      </c>
      <c r="Q27" s="113"/>
      <c r="R27" s="113"/>
    </row>
    <row r="28" spans="1:18" s="120" customFormat="1" ht="38.25">
      <c r="A28" s="826">
        <v>18</v>
      </c>
      <c r="B28" s="827">
        <v>70095</v>
      </c>
      <c r="C28" s="827">
        <v>78</v>
      </c>
      <c r="D28" s="828" t="s">
        <v>750</v>
      </c>
      <c r="E28" s="833">
        <v>2015</v>
      </c>
      <c r="F28" s="830">
        <v>2015</v>
      </c>
      <c r="G28" s="864" t="s">
        <v>918</v>
      </c>
      <c r="H28" s="823">
        <v>543456</v>
      </c>
      <c r="I28" s="831"/>
      <c r="J28" s="831"/>
      <c r="K28" s="831"/>
      <c r="L28" s="831">
        <v>543456</v>
      </c>
      <c r="M28" s="831"/>
      <c r="N28" s="831"/>
      <c r="O28" s="831"/>
      <c r="P28" s="832" t="s">
        <v>751</v>
      </c>
      <c r="Q28" s="113"/>
      <c r="R28" s="113"/>
    </row>
    <row r="29" spans="1:18" s="120" customFormat="1" ht="14.25">
      <c r="A29" s="1034" t="s">
        <v>783</v>
      </c>
      <c r="B29" s="1035"/>
      <c r="C29" s="1035"/>
      <c r="D29" s="1035"/>
      <c r="E29" s="1035"/>
      <c r="F29" s="1035"/>
      <c r="G29" s="1036"/>
      <c r="H29" s="824">
        <f aca="true" t="shared" si="4" ref="H29:O29">SUM(H30:H30)</f>
        <v>203000</v>
      </c>
      <c r="I29" s="861">
        <f t="shared" si="4"/>
        <v>203000</v>
      </c>
      <c r="J29" s="861">
        <f>SUM(J30:J30)</f>
        <v>0</v>
      </c>
      <c r="K29" s="861">
        <f>SUM(K30:K30)</f>
        <v>0</v>
      </c>
      <c r="L29" s="861">
        <f t="shared" si="4"/>
        <v>0</v>
      </c>
      <c r="M29" s="861">
        <f t="shared" si="4"/>
        <v>0</v>
      </c>
      <c r="N29" s="861">
        <f>SUM(N30:N30)</f>
        <v>0</v>
      </c>
      <c r="O29" s="861">
        <f t="shared" si="4"/>
        <v>0</v>
      </c>
      <c r="P29" s="825"/>
      <c r="Q29" s="113"/>
      <c r="R29" s="113"/>
    </row>
    <row r="30" spans="1:18" s="120" customFormat="1" ht="29.25" customHeight="1">
      <c r="A30" s="826">
        <v>19</v>
      </c>
      <c r="B30" s="827">
        <v>75023</v>
      </c>
      <c r="C30" s="827">
        <v>13</v>
      </c>
      <c r="D30" s="834" t="s">
        <v>753</v>
      </c>
      <c r="E30" s="835">
        <v>2015</v>
      </c>
      <c r="F30" s="836">
        <v>2015</v>
      </c>
      <c r="G30" s="837" t="s">
        <v>914</v>
      </c>
      <c r="H30" s="823">
        <v>203000</v>
      </c>
      <c r="I30" s="831">
        <v>203000</v>
      </c>
      <c r="J30" s="831"/>
      <c r="K30" s="831"/>
      <c r="L30" s="831"/>
      <c r="M30" s="838"/>
      <c r="N30" s="838"/>
      <c r="O30" s="831"/>
      <c r="P30" s="839" t="s">
        <v>752</v>
      </c>
      <c r="Q30" s="113"/>
      <c r="R30" s="113"/>
    </row>
    <row r="31" spans="1:18" s="120" customFormat="1" ht="14.25">
      <c r="A31" s="1034" t="s">
        <v>784</v>
      </c>
      <c r="B31" s="1035"/>
      <c r="C31" s="1035"/>
      <c r="D31" s="1035"/>
      <c r="E31" s="1035"/>
      <c r="F31" s="1035"/>
      <c r="G31" s="1036"/>
      <c r="H31" s="824">
        <f aca="true" t="shared" si="5" ref="H31:O31">SUM(H32:H32)</f>
        <v>50000</v>
      </c>
      <c r="I31" s="861">
        <f t="shared" si="5"/>
        <v>50000</v>
      </c>
      <c r="J31" s="861">
        <f>SUM(J32:J32)</f>
        <v>0</v>
      </c>
      <c r="K31" s="861">
        <f>SUM(K32:K32)</f>
        <v>0</v>
      </c>
      <c r="L31" s="861">
        <f t="shared" si="5"/>
        <v>0</v>
      </c>
      <c r="M31" s="861">
        <f t="shared" si="5"/>
        <v>0</v>
      </c>
      <c r="N31" s="861">
        <f>SUM(N32:N32)</f>
        <v>0</v>
      </c>
      <c r="O31" s="861">
        <f t="shared" si="5"/>
        <v>0</v>
      </c>
      <c r="P31" s="825"/>
      <c r="Q31" s="113"/>
      <c r="R31" s="113"/>
    </row>
    <row r="32" spans="1:18" s="120" customFormat="1" ht="27.75" customHeight="1">
      <c r="A32" s="826">
        <v>20</v>
      </c>
      <c r="B32" s="827">
        <v>75412</v>
      </c>
      <c r="C32" s="827">
        <v>61</v>
      </c>
      <c r="D32" s="834" t="s">
        <v>769</v>
      </c>
      <c r="E32" s="840">
        <v>2015</v>
      </c>
      <c r="F32" s="836">
        <v>2016</v>
      </c>
      <c r="G32" s="837" t="s">
        <v>913</v>
      </c>
      <c r="H32" s="841">
        <v>50000</v>
      </c>
      <c r="I32" s="842">
        <v>50000</v>
      </c>
      <c r="J32" s="842"/>
      <c r="K32" s="842"/>
      <c r="L32" s="842"/>
      <c r="M32" s="843"/>
      <c r="N32" s="843"/>
      <c r="O32" s="842"/>
      <c r="P32" s="839" t="s">
        <v>758</v>
      </c>
      <c r="Q32" s="113"/>
      <c r="R32" s="113"/>
    </row>
    <row r="33" spans="1:18" s="120" customFormat="1" ht="14.25">
      <c r="A33" s="1034" t="s">
        <v>785</v>
      </c>
      <c r="B33" s="1035"/>
      <c r="C33" s="1035"/>
      <c r="D33" s="1035"/>
      <c r="E33" s="1035"/>
      <c r="F33" s="1035"/>
      <c r="G33" s="1036"/>
      <c r="H33" s="844">
        <f aca="true" t="shared" si="6" ref="H33:O33">SUM(H34:H37)</f>
        <v>720000</v>
      </c>
      <c r="I33" s="862">
        <f t="shared" si="6"/>
        <v>295164</v>
      </c>
      <c r="J33" s="862">
        <f>SUM(J34:J37)</f>
        <v>0</v>
      </c>
      <c r="K33" s="862">
        <f t="shared" si="6"/>
        <v>0</v>
      </c>
      <c r="L33" s="862">
        <f t="shared" si="6"/>
        <v>424836</v>
      </c>
      <c r="M33" s="862">
        <f t="shared" si="6"/>
        <v>0</v>
      </c>
      <c r="N33" s="862">
        <f>SUM(N34:N37)</f>
        <v>0</v>
      </c>
      <c r="O33" s="862">
        <f t="shared" si="6"/>
        <v>0</v>
      </c>
      <c r="P33" s="825"/>
      <c r="Q33" s="113"/>
      <c r="R33" s="113"/>
    </row>
    <row r="34" spans="1:18" s="120" customFormat="1" ht="30" customHeight="1">
      <c r="A34" s="826">
        <v>21</v>
      </c>
      <c r="B34" s="827">
        <v>80101</v>
      </c>
      <c r="C34" s="827">
        <v>75</v>
      </c>
      <c r="D34" s="834" t="s">
        <v>767</v>
      </c>
      <c r="E34" s="840">
        <v>2015</v>
      </c>
      <c r="F34" s="836">
        <v>2015</v>
      </c>
      <c r="G34" s="837" t="s">
        <v>913</v>
      </c>
      <c r="H34" s="841">
        <v>550000</v>
      </c>
      <c r="I34" s="842">
        <f>H34-L34</f>
        <v>125164</v>
      </c>
      <c r="J34" s="842"/>
      <c r="K34" s="842"/>
      <c r="L34" s="842">
        <f>354836+70000</f>
        <v>424836</v>
      </c>
      <c r="M34" s="843"/>
      <c r="N34" s="843"/>
      <c r="O34" s="842"/>
      <c r="P34" s="839" t="s">
        <v>887</v>
      </c>
      <c r="Q34" s="113"/>
      <c r="R34" s="113"/>
    </row>
    <row r="35" spans="1:18" s="120" customFormat="1" ht="31.5" customHeight="1">
      <c r="A35" s="826">
        <v>22</v>
      </c>
      <c r="B35" s="827">
        <v>80101</v>
      </c>
      <c r="C35" s="827">
        <v>75</v>
      </c>
      <c r="D35" s="834" t="s">
        <v>888</v>
      </c>
      <c r="E35" s="840">
        <v>2015</v>
      </c>
      <c r="F35" s="836">
        <v>2015</v>
      </c>
      <c r="G35" s="837" t="s">
        <v>916</v>
      </c>
      <c r="H35" s="841">
        <v>30000</v>
      </c>
      <c r="I35" s="842">
        <v>30000</v>
      </c>
      <c r="J35" s="842"/>
      <c r="K35" s="842"/>
      <c r="L35" s="842"/>
      <c r="M35" s="843"/>
      <c r="N35" s="843"/>
      <c r="O35" s="842"/>
      <c r="P35" s="839" t="s">
        <v>883</v>
      </c>
      <c r="Q35" s="113"/>
      <c r="R35" s="113"/>
    </row>
    <row r="36" spans="1:18" s="120" customFormat="1" ht="35.25" customHeight="1">
      <c r="A36" s="826">
        <v>23</v>
      </c>
      <c r="B36" s="827">
        <v>80101</v>
      </c>
      <c r="C36" s="827">
        <v>79</v>
      </c>
      <c r="D36" s="865" t="s">
        <v>920</v>
      </c>
      <c r="E36" s="840">
        <v>2015</v>
      </c>
      <c r="F36" s="836">
        <v>2015</v>
      </c>
      <c r="G36" s="837" t="s">
        <v>913</v>
      </c>
      <c r="H36" s="841">
        <v>60000</v>
      </c>
      <c r="I36" s="842">
        <v>60000</v>
      </c>
      <c r="J36" s="842"/>
      <c r="K36" s="842"/>
      <c r="L36" s="842"/>
      <c r="M36" s="843"/>
      <c r="N36" s="843"/>
      <c r="O36" s="842"/>
      <c r="P36" s="839" t="s">
        <v>778</v>
      </c>
      <c r="Q36" s="113"/>
      <c r="R36" s="113"/>
    </row>
    <row r="37" spans="1:18" s="120" customFormat="1" ht="30" customHeight="1">
      <c r="A37" s="826">
        <v>24</v>
      </c>
      <c r="B37" s="827">
        <v>80195</v>
      </c>
      <c r="C37" s="827">
        <v>79</v>
      </c>
      <c r="D37" s="834" t="s">
        <v>765</v>
      </c>
      <c r="E37" s="840">
        <v>2015</v>
      </c>
      <c r="F37" s="836">
        <v>2015</v>
      </c>
      <c r="G37" s="837" t="s">
        <v>913</v>
      </c>
      <c r="H37" s="841">
        <v>80000</v>
      </c>
      <c r="I37" s="842">
        <v>80000</v>
      </c>
      <c r="J37" s="842"/>
      <c r="K37" s="842"/>
      <c r="L37" s="842"/>
      <c r="M37" s="843"/>
      <c r="N37" s="843"/>
      <c r="O37" s="842"/>
      <c r="P37" s="839" t="s">
        <v>756</v>
      </c>
      <c r="Q37" s="113"/>
      <c r="R37" s="113"/>
    </row>
    <row r="38" spans="1:18" s="120" customFormat="1" ht="14.25">
      <c r="A38" s="1034" t="s">
        <v>873</v>
      </c>
      <c r="B38" s="1035"/>
      <c r="C38" s="1035"/>
      <c r="D38" s="1035"/>
      <c r="E38" s="1035"/>
      <c r="F38" s="1035"/>
      <c r="G38" s="1036"/>
      <c r="H38" s="844">
        <f aca="true" t="shared" si="7" ref="H38:O38">SUM(H39)</f>
        <v>100000</v>
      </c>
      <c r="I38" s="862">
        <f t="shared" si="7"/>
        <v>100000</v>
      </c>
      <c r="J38" s="862">
        <f>SUM(J39:J39)</f>
        <v>0</v>
      </c>
      <c r="K38" s="862">
        <f t="shared" si="7"/>
        <v>0</v>
      </c>
      <c r="L38" s="862">
        <f t="shared" si="7"/>
        <v>0</v>
      </c>
      <c r="M38" s="862">
        <f t="shared" si="7"/>
        <v>0</v>
      </c>
      <c r="N38" s="862">
        <f>SUM(N39:N39)</f>
        <v>0</v>
      </c>
      <c r="O38" s="862">
        <f t="shared" si="7"/>
        <v>0</v>
      </c>
      <c r="P38" s="825"/>
      <c r="Q38" s="113"/>
      <c r="R38" s="113"/>
    </row>
    <row r="39" spans="1:18" s="120" customFormat="1" ht="39" thickBot="1">
      <c r="A39" s="874">
        <v>25</v>
      </c>
      <c r="B39" s="875">
        <v>85195</v>
      </c>
      <c r="C39" s="875">
        <v>76</v>
      </c>
      <c r="D39" s="876" t="s">
        <v>874</v>
      </c>
      <c r="E39" s="884">
        <v>2015</v>
      </c>
      <c r="F39" s="878">
        <v>2015</v>
      </c>
      <c r="G39" s="879" t="s">
        <v>914</v>
      </c>
      <c r="H39" s="880">
        <v>100000</v>
      </c>
      <c r="I39" s="881">
        <v>100000</v>
      </c>
      <c r="J39" s="881"/>
      <c r="K39" s="881"/>
      <c r="L39" s="881"/>
      <c r="M39" s="882"/>
      <c r="N39" s="882"/>
      <c r="O39" s="881"/>
      <c r="P39" s="883" t="s">
        <v>870</v>
      </c>
      <c r="Q39" s="113"/>
      <c r="R39" s="113"/>
    </row>
    <row r="40" spans="1:18" s="120" customFormat="1" ht="14.25">
      <c r="A40" s="1047" t="s">
        <v>789</v>
      </c>
      <c r="B40" s="1048"/>
      <c r="C40" s="1048"/>
      <c r="D40" s="1048"/>
      <c r="E40" s="1048"/>
      <c r="F40" s="1048"/>
      <c r="G40" s="1049"/>
      <c r="H40" s="824">
        <f aca="true" t="shared" si="8" ref="H40:O40">SUM(H41:H41)</f>
        <v>1889548</v>
      </c>
      <c r="I40" s="861">
        <f t="shared" si="8"/>
        <v>863127</v>
      </c>
      <c r="J40" s="861">
        <f>SUM(J41:J41)</f>
        <v>0</v>
      </c>
      <c r="K40" s="861">
        <f t="shared" si="8"/>
        <v>0</v>
      </c>
      <c r="L40" s="861">
        <f t="shared" si="8"/>
        <v>0</v>
      </c>
      <c r="M40" s="861">
        <f t="shared" si="8"/>
        <v>0</v>
      </c>
      <c r="N40" s="861">
        <f>SUM(N41:N41)</f>
        <v>0</v>
      </c>
      <c r="O40" s="861">
        <f t="shared" si="8"/>
        <v>1026421</v>
      </c>
      <c r="P40" s="825"/>
      <c r="Q40" s="113"/>
      <c r="R40" s="113"/>
    </row>
    <row r="41" spans="1:18" s="120" customFormat="1" ht="38.25">
      <c r="A41" s="826">
        <v>26</v>
      </c>
      <c r="B41" s="827">
        <v>85395</v>
      </c>
      <c r="C41" s="827">
        <v>79</v>
      </c>
      <c r="D41" s="834" t="s">
        <v>759</v>
      </c>
      <c r="E41" s="840">
        <v>2013</v>
      </c>
      <c r="F41" s="836">
        <v>2016</v>
      </c>
      <c r="G41" s="837" t="s">
        <v>913</v>
      </c>
      <c r="H41" s="841">
        <f>I41+O41</f>
        <v>1889548</v>
      </c>
      <c r="I41" s="842">
        <v>863127</v>
      </c>
      <c r="J41" s="842"/>
      <c r="K41" s="842"/>
      <c r="L41" s="842"/>
      <c r="M41" s="843"/>
      <c r="N41" s="843"/>
      <c r="O41" s="842">
        <v>1026421</v>
      </c>
      <c r="P41" s="839" t="s">
        <v>856</v>
      </c>
      <c r="Q41" s="113"/>
      <c r="R41" s="113"/>
    </row>
    <row r="42" spans="1:18" s="120" customFormat="1" ht="14.25">
      <c r="A42" s="1034" t="s">
        <v>786</v>
      </c>
      <c r="B42" s="1035"/>
      <c r="C42" s="1035"/>
      <c r="D42" s="1035"/>
      <c r="E42" s="1035"/>
      <c r="F42" s="1035"/>
      <c r="G42" s="1036"/>
      <c r="H42" s="844">
        <f aca="true" t="shared" si="9" ref="H42:O42">SUM(H43:H43)</f>
        <v>100000</v>
      </c>
      <c r="I42" s="862">
        <f t="shared" si="9"/>
        <v>100000</v>
      </c>
      <c r="J42" s="862">
        <f>SUM(J43:J43)</f>
        <v>0</v>
      </c>
      <c r="K42" s="862">
        <f t="shared" si="9"/>
        <v>0</v>
      </c>
      <c r="L42" s="862">
        <f t="shared" si="9"/>
        <v>0</v>
      </c>
      <c r="M42" s="862">
        <f t="shared" si="9"/>
        <v>0</v>
      </c>
      <c r="N42" s="862">
        <f>SUM(N43:N43)</f>
        <v>0</v>
      </c>
      <c r="O42" s="862">
        <f t="shared" si="9"/>
        <v>0</v>
      </c>
      <c r="P42" s="825"/>
      <c r="Q42" s="113"/>
      <c r="R42" s="113"/>
    </row>
    <row r="43" spans="1:18" s="120" customFormat="1" ht="42.75" customHeight="1">
      <c r="A43" s="826">
        <v>27</v>
      </c>
      <c r="B43" s="827">
        <v>85395</v>
      </c>
      <c r="C43" s="827">
        <v>79</v>
      </c>
      <c r="D43" s="834" t="s">
        <v>875</v>
      </c>
      <c r="E43" s="840">
        <v>2015</v>
      </c>
      <c r="F43" s="836">
        <v>2015</v>
      </c>
      <c r="G43" s="837" t="s">
        <v>914</v>
      </c>
      <c r="H43" s="841">
        <f>I43+O43</f>
        <v>100000</v>
      </c>
      <c r="I43" s="842">
        <v>100000</v>
      </c>
      <c r="J43" s="842"/>
      <c r="K43" s="842"/>
      <c r="L43" s="842"/>
      <c r="M43" s="843"/>
      <c r="N43" s="843"/>
      <c r="O43" s="842"/>
      <c r="P43" s="839" t="s">
        <v>869</v>
      </c>
      <c r="Q43" s="113"/>
      <c r="R43" s="113"/>
    </row>
    <row r="44" spans="1:18" s="120" customFormat="1" ht="14.25">
      <c r="A44" s="1034" t="s">
        <v>787</v>
      </c>
      <c r="B44" s="1035"/>
      <c r="C44" s="1035"/>
      <c r="D44" s="1035"/>
      <c r="E44" s="1035"/>
      <c r="F44" s="1035"/>
      <c r="G44" s="1036"/>
      <c r="H44" s="844">
        <f aca="true" t="shared" si="10" ref="H44:O44">SUM(H45:H50)</f>
        <v>3007396</v>
      </c>
      <c r="I44" s="862">
        <f t="shared" si="10"/>
        <v>797000</v>
      </c>
      <c r="J44" s="862">
        <f>SUM(J45:J50)</f>
        <v>0</v>
      </c>
      <c r="K44" s="862">
        <f t="shared" si="10"/>
        <v>0</v>
      </c>
      <c r="L44" s="862">
        <f t="shared" si="10"/>
        <v>2210396</v>
      </c>
      <c r="M44" s="862">
        <f t="shared" si="10"/>
        <v>0</v>
      </c>
      <c r="N44" s="862">
        <f>SUM(N45:N50)</f>
        <v>0</v>
      </c>
      <c r="O44" s="862">
        <f t="shared" si="10"/>
        <v>0</v>
      </c>
      <c r="P44" s="825"/>
      <c r="Q44" s="113"/>
      <c r="R44" s="113"/>
    </row>
    <row r="45" spans="1:18" s="120" customFormat="1" ht="51">
      <c r="A45" s="826">
        <v>28</v>
      </c>
      <c r="B45" s="827">
        <v>90001</v>
      </c>
      <c r="C45" s="827">
        <v>46</v>
      </c>
      <c r="D45" s="828" t="s">
        <v>871</v>
      </c>
      <c r="E45" s="829">
        <v>2010</v>
      </c>
      <c r="F45" s="830">
        <v>2019</v>
      </c>
      <c r="G45" s="822" t="s">
        <v>913</v>
      </c>
      <c r="H45" s="845">
        <v>1960396</v>
      </c>
      <c r="I45" s="846"/>
      <c r="J45" s="846"/>
      <c r="K45" s="846"/>
      <c r="L45" s="846">
        <v>1960396</v>
      </c>
      <c r="M45" s="846"/>
      <c r="N45" s="846"/>
      <c r="O45" s="846"/>
      <c r="P45" s="832" t="s">
        <v>893</v>
      </c>
      <c r="Q45" s="113"/>
      <c r="R45" s="113"/>
    </row>
    <row r="46" spans="1:18" s="120" customFormat="1" ht="28.5" customHeight="1">
      <c r="A46" s="826">
        <v>29</v>
      </c>
      <c r="B46" s="827">
        <v>90001</v>
      </c>
      <c r="C46" s="827">
        <v>46</v>
      </c>
      <c r="D46" s="828" t="s">
        <v>764</v>
      </c>
      <c r="E46" s="829">
        <v>2015</v>
      </c>
      <c r="F46" s="830">
        <v>2015</v>
      </c>
      <c r="G46" s="822" t="s">
        <v>913</v>
      </c>
      <c r="H46" s="845">
        <v>220000</v>
      </c>
      <c r="I46" s="846"/>
      <c r="J46" s="846"/>
      <c r="K46" s="846"/>
      <c r="L46" s="846">
        <v>220000</v>
      </c>
      <c r="M46" s="846"/>
      <c r="N46" s="846"/>
      <c r="O46" s="846"/>
      <c r="P46" s="832" t="s">
        <v>755</v>
      </c>
      <c r="Q46" s="113"/>
      <c r="R46" s="113"/>
    </row>
    <row r="47" spans="1:18" s="120" customFormat="1" ht="29.25" customHeight="1">
      <c r="A47" s="826">
        <v>30</v>
      </c>
      <c r="B47" s="827">
        <v>90005</v>
      </c>
      <c r="C47" s="827">
        <v>47</v>
      </c>
      <c r="D47" s="834" t="s">
        <v>872</v>
      </c>
      <c r="E47" s="840">
        <v>2015</v>
      </c>
      <c r="F47" s="836">
        <v>2015</v>
      </c>
      <c r="G47" s="837" t="s">
        <v>915</v>
      </c>
      <c r="H47" s="841">
        <v>30000</v>
      </c>
      <c r="I47" s="842"/>
      <c r="J47" s="842"/>
      <c r="K47" s="842"/>
      <c r="L47" s="842">
        <v>30000</v>
      </c>
      <c r="M47" s="843"/>
      <c r="N47" s="843"/>
      <c r="O47" s="842"/>
      <c r="P47" s="839" t="s">
        <v>743</v>
      </c>
      <c r="Q47" s="113"/>
      <c r="R47" s="113"/>
    </row>
    <row r="48" spans="1:18" s="120" customFormat="1" ht="27.75" customHeight="1">
      <c r="A48" s="826">
        <v>31</v>
      </c>
      <c r="B48" s="827">
        <v>90015</v>
      </c>
      <c r="C48" s="827">
        <v>33</v>
      </c>
      <c r="D48" s="834" t="s">
        <v>890</v>
      </c>
      <c r="E48" s="840">
        <v>2013</v>
      </c>
      <c r="F48" s="836">
        <v>2015</v>
      </c>
      <c r="G48" s="837" t="s">
        <v>913</v>
      </c>
      <c r="H48" s="841">
        <v>197000</v>
      </c>
      <c r="I48" s="842">
        <v>197000</v>
      </c>
      <c r="J48" s="842"/>
      <c r="K48" s="842"/>
      <c r="L48" s="842"/>
      <c r="M48" s="843"/>
      <c r="N48" s="843"/>
      <c r="O48" s="842"/>
      <c r="P48" s="839" t="s">
        <v>891</v>
      </c>
      <c r="Q48" s="113"/>
      <c r="R48" s="113"/>
    </row>
    <row r="49" spans="1:18" s="120" customFormat="1" ht="27.75" customHeight="1">
      <c r="A49" s="826">
        <v>32</v>
      </c>
      <c r="B49" s="827">
        <v>90095</v>
      </c>
      <c r="C49" s="827">
        <v>79</v>
      </c>
      <c r="D49" s="834" t="s">
        <v>889</v>
      </c>
      <c r="E49" s="840">
        <v>2015</v>
      </c>
      <c r="F49" s="836">
        <v>2015</v>
      </c>
      <c r="G49" s="837" t="s">
        <v>913</v>
      </c>
      <c r="H49" s="841">
        <v>250000</v>
      </c>
      <c r="I49" s="842">
        <v>250000</v>
      </c>
      <c r="J49" s="842"/>
      <c r="K49" s="842"/>
      <c r="L49" s="842"/>
      <c r="M49" s="843"/>
      <c r="N49" s="843"/>
      <c r="O49" s="842"/>
      <c r="P49" s="839" t="s">
        <v>892</v>
      </c>
      <c r="Q49" s="113"/>
      <c r="R49" s="113"/>
    </row>
    <row r="50" spans="1:18" s="120" customFormat="1" ht="28.5" customHeight="1">
      <c r="A50" s="826">
        <v>33</v>
      </c>
      <c r="B50" s="827">
        <v>90095</v>
      </c>
      <c r="C50" s="827">
        <v>79</v>
      </c>
      <c r="D50" s="834" t="s">
        <v>760</v>
      </c>
      <c r="E50" s="840">
        <v>2013</v>
      </c>
      <c r="F50" s="836">
        <v>2017</v>
      </c>
      <c r="G50" s="837" t="s">
        <v>913</v>
      </c>
      <c r="H50" s="841">
        <v>350000</v>
      </c>
      <c r="I50" s="842">
        <v>350000</v>
      </c>
      <c r="J50" s="842"/>
      <c r="K50" s="842"/>
      <c r="L50" s="842"/>
      <c r="M50" s="843"/>
      <c r="N50" s="843"/>
      <c r="O50" s="842"/>
      <c r="P50" s="839" t="s">
        <v>894</v>
      </c>
      <c r="Q50" s="113"/>
      <c r="R50" s="113"/>
    </row>
    <row r="51" spans="1:18" ht="14.25">
      <c r="A51" s="1034" t="s">
        <v>788</v>
      </c>
      <c r="B51" s="1035"/>
      <c r="C51" s="1035"/>
      <c r="D51" s="1035"/>
      <c r="E51" s="1035"/>
      <c r="F51" s="1035"/>
      <c r="G51" s="1036"/>
      <c r="H51" s="844">
        <f aca="true" t="shared" si="11" ref="H51:O51">SUM(H52:H53)</f>
        <v>930000</v>
      </c>
      <c r="I51" s="862">
        <f t="shared" si="11"/>
        <v>590500</v>
      </c>
      <c r="J51" s="862">
        <f>SUM(J52:J53)</f>
        <v>0</v>
      </c>
      <c r="K51" s="862">
        <f t="shared" si="11"/>
        <v>0</v>
      </c>
      <c r="L51" s="862">
        <f t="shared" si="11"/>
        <v>0</v>
      </c>
      <c r="M51" s="862">
        <f t="shared" si="11"/>
        <v>0</v>
      </c>
      <c r="N51" s="862">
        <f>SUM(N52:N53)</f>
        <v>0</v>
      </c>
      <c r="O51" s="862">
        <f t="shared" si="11"/>
        <v>339500</v>
      </c>
      <c r="P51" s="825"/>
      <c r="Q51" s="113"/>
      <c r="R51" s="113"/>
    </row>
    <row r="52" spans="1:18" ht="43.5" customHeight="1">
      <c r="A52" s="847">
        <v>34</v>
      </c>
      <c r="B52" s="848" t="s">
        <v>833</v>
      </c>
      <c r="C52" s="873" t="s">
        <v>928</v>
      </c>
      <c r="D52" s="849" t="s">
        <v>834</v>
      </c>
      <c r="E52" s="850">
        <v>2013</v>
      </c>
      <c r="F52" s="851">
        <v>2015</v>
      </c>
      <c r="G52" s="836" t="s">
        <v>913</v>
      </c>
      <c r="H52" s="841">
        <v>780000</v>
      </c>
      <c r="I52" s="852">
        <f>H52-O52</f>
        <v>440500</v>
      </c>
      <c r="J52" s="852"/>
      <c r="K52" s="852"/>
      <c r="L52" s="852"/>
      <c r="M52" s="843"/>
      <c r="N52" s="843"/>
      <c r="O52" s="852">
        <v>339500</v>
      </c>
      <c r="P52" s="839" t="s">
        <v>832</v>
      </c>
      <c r="Q52" s="687"/>
      <c r="R52" s="113"/>
    </row>
    <row r="53" spans="1:18" ht="28.5" customHeight="1" thickBot="1">
      <c r="A53" s="847">
        <v>35</v>
      </c>
      <c r="B53" s="848" t="s">
        <v>768</v>
      </c>
      <c r="C53" s="873" t="s">
        <v>929</v>
      </c>
      <c r="D53" s="849" t="s">
        <v>776</v>
      </c>
      <c r="E53" s="850">
        <v>2015</v>
      </c>
      <c r="F53" s="851">
        <v>2017</v>
      </c>
      <c r="G53" s="836" t="s">
        <v>913</v>
      </c>
      <c r="H53" s="841">
        <v>150000</v>
      </c>
      <c r="I53" s="852">
        <v>150000</v>
      </c>
      <c r="J53" s="852"/>
      <c r="K53" s="852"/>
      <c r="L53" s="852"/>
      <c r="M53" s="843"/>
      <c r="N53" s="843"/>
      <c r="O53" s="852"/>
      <c r="P53" s="886" t="s">
        <v>775</v>
      </c>
      <c r="Q53" s="687"/>
      <c r="R53" s="113"/>
    </row>
    <row r="54" spans="1:18" s="91" customFormat="1" ht="16.5" thickBot="1">
      <c r="A54" s="853"/>
      <c r="B54" s="854"/>
      <c r="C54" s="854"/>
      <c r="D54" s="855" t="s">
        <v>150</v>
      </c>
      <c r="E54" s="856"/>
      <c r="F54" s="856"/>
      <c r="G54" s="857"/>
      <c r="H54" s="858">
        <f>I54+L54+M54+O54</f>
        <v>16178090</v>
      </c>
      <c r="I54" s="859">
        <f>I7+I10+I21+I23+I29+I31+I33+I38+I40+I42+I44+I51</f>
        <v>8549267</v>
      </c>
      <c r="J54" s="859">
        <f>J7+J10+J21+J23+J29+J31+J33+J38+J40+J42+J44+J51</f>
        <v>0</v>
      </c>
      <c r="K54" s="859">
        <f>K7+K10+K21+K23+K29+K31+K33+K40+K42+K44+K51</f>
        <v>0</v>
      </c>
      <c r="L54" s="859">
        <f>L7+L10+L21+L23+L29+L31+L33+L40+L42+L44+L51</f>
        <v>3603402</v>
      </c>
      <c r="M54" s="859">
        <f>M7+M10+M21+M23+M29+M31+M33+M40+M42+M44+M51</f>
        <v>1009500</v>
      </c>
      <c r="N54" s="859">
        <f>N7+N10+N21+N23+N29+N31+N33+N38+N40+N42+N44+N51</f>
        <v>0</v>
      </c>
      <c r="O54" s="885">
        <f>O7+O10+O21+O23+O29+O31+O33+O40+O42+O44+O51</f>
        <v>3015921</v>
      </c>
      <c r="P54" s="860"/>
      <c r="Q54" s="116">
        <f>SUM(I54:O54)</f>
        <v>16178090</v>
      </c>
      <c r="R54" s="117"/>
    </row>
    <row r="56" spans="1:4" ht="12.75">
      <c r="A56" s="1016" t="s">
        <v>591</v>
      </c>
      <c r="B56" s="1017"/>
      <c r="C56" s="1017"/>
      <c r="D56" s="1017"/>
    </row>
    <row r="57" spans="1:16" ht="12.75">
      <c r="A57" s="1016" t="s">
        <v>591</v>
      </c>
      <c r="B57" s="1016"/>
      <c r="C57" s="1016"/>
      <c r="D57" s="1016"/>
      <c r="E57" s="1016"/>
      <c r="F57" s="1016"/>
      <c r="G57" s="1016"/>
      <c r="H57" s="1016"/>
      <c r="I57" s="1016"/>
      <c r="J57" s="1016"/>
      <c r="K57" s="1016"/>
      <c r="L57" s="1016"/>
      <c r="M57" s="1016"/>
      <c r="N57" s="1016"/>
      <c r="O57" s="1016"/>
      <c r="P57" s="1016"/>
    </row>
    <row r="61" spans="4:15" s="123" customFormat="1" ht="14.25">
      <c r="D61" s="134" t="s">
        <v>591</v>
      </c>
      <c r="O61" s="20" t="s">
        <v>591</v>
      </c>
    </row>
    <row r="62" spans="7:8" ht="12.75">
      <c r="G62" s="719"/>
      <c r="H62" s="720"/>
    </row>
  </sheetData>
  <sheetProtection/>
  <mergeCells count="29">
    <mergeCell ref="O4:O5"/>
    <mergeCell ref="L4:L5"/>
    <mergeCell ref="M4:M5"/>
    <mergeCell ref="I4:I5"/>
    <mergeCell ref="A29:G29"/>
    <mergeCell ref="A51:G51"/>
    <mergeCell ref="A31:G31"/>
    <mergeCell ref="A33:G33"/>
    <mergeCell ref="A40:G40"/>
    <mergeCell ref="A42:G42"/>
    <mergeCell ref="A44:G44"/>
    <mergeCell ref="A38:G38"/>
    <mergeCell ref="G3:G5"/>
    <mergeCell ref="H3:H5"/>
    <mergeCell ref="A7:G7"/>
    <mergeCell ref="A10:G10"/>
    <mergeCell ref="A21:G21"/>
    <mergeCell ref="A23:G23"/>
    <mergeCell ref="C3:C5"/>
    <mergeCell ref="O1:P1"/>
    <mergeCell ref="I3:O3"/>
    <mergeCell ref="P3:P5"/>
    <mergeCell ref="A56:D56"/>
    <mergeCell ref="A57:P57"/>
    <mergeCell ref="A2:P2"/>
    <mergeCell ref="A3:A5"/>
    <mergeCell ref="B3:B5"/>
    <mergeCell ref="D3:D5"/>
    <mergeCell ref="E3:F5"/>
  </mergeCells>
  <printOptions horizontalCentered="1"/>
  <pageMargins left="0.1968503937007874" right="0.1968503937007874" top="0.5905511811023623" bottom="0.5905511811023623" header="0.5118110236220472" footer="0.5118110236220472"/>
  <pageSetup horizontalDpi="1200" verticalDpi="1200" orientation="landscape" paperSize="9" scale="69" r:id="rId1"/>
  <rowBreaks count="2" manualBreakCount="2">
    <brk id="25" max="15" man="1"/>
    <brk id="48" max="15"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06" t="s">
        <v>317</v>
      </c>
      <c r="B3" s="1006"/>
      <c r="C3" s="1006"/>
      <c r="D3" s="1006"/>
      <c r="E3" s="1006"/>
      <c r="F3" s="1006"/>
      <c r="G3" s="1006"/>
      <c r="H3" s="1006"/>
      <c r="I3" s="1006"/>
      <c r="J3" s="1006"/>
      <c r="K3" s="1006"/>
    </row>
    <row r="4" spans="1:5" ht="12.75">
      <c r="A4" s="356"/>
      <c r="B4" s="356"/>
      <c r="C4" s="356"/>
      <c r="D4" s="356"/>
      <c r="E4" s="356"/>
    </row>
    <row r="5" spans="1:11" ht="15">
      <c r="A5" s="1007" t="s">
        <v>131</v>
      </c>
      <c r="B5" s="1007"/>
      <c r="C5" s="1007"/>
      <c r="D5" s="1007"/>
      <c r="E5" s="1007"/>
      <c r="F5" s="1007"/>
      <c r="G5" s="1007"/>
      <c r="H5" s="1007"/>
      <c r="I5" s="1007"/>
      <c r="J5" s="1007"/>
      <c r="K5" s="1007"/>
    </row>
    <row r="6" spans="1:11" ht="12.75">
      <c r="A6" s="1008" t="s">
        <v>318</v>
      </c>
      <c r="B6" s="1008"/>
      <c r="C6" s="1008"/>
      <c r="D6" s="1008"/>
      <c r="E6" s="1008"/>
      <c r="F6" s="1008"/>
      <c r="G6" s="1008"/>
      <c r="H6" s="1008"/>
      <c r="I6" s="1008"/>
      <c r="J6" s="1008"/>
      <c r="K6" s="1008"/>
    </row>
    <row r="7" spans="1:5" ht="12.75">
      <c r="A7" s="420"/>
      <c r="B7" s="420"/>
      <c r="C7" s="420"/>
      <c r="D7" s="420"/>
      <c r="E7" s="420"/>
    </row>
    <row r="8" spans="1:11" ht="15.75">
      <c r="A8" s="1063" t="s">
        <v>562</v>
      </c>
      <c r="B8" s="1063"/>
      <c r="C8" s="1063"/>
      <c r="D8" s="1063"/>
      <c r="E8" s="1063"/>
      <c r="F8" s="1063"/>
      <c r="G8" s="1063"/>
      <c r="H8" s="1063"/>
      <c r="I8" s="1063"/>
      <c r="J8" s="1063"/>
      <c r="K8" s="1063"/>
    </row>
    <row r="9" spans="1:11" ht="15.75">
      <c r="A9" s="1000"/>
      <c r="B9" s="1000"/>
      <c r="C9" s="1000"/>
      <c r="D9" s="1000"/>
      <c r="E9" s="1000"/>
      <c r="F9" s="1000"/>
      <c r="G9" s="1000"/>
      <c r="H9" s="1000"/>
      <c r="I9" s="1000"/>
      <c r="J9" s="1000"/>
      <c r="K9" s="1000"/>
    </row>
    <row r="10" spans="1:11" ht="16.5" thickBot="1">
      <c r="A10" s="421"/>
      <c r="B10" s="421"/>
      <c r="C10" s="421"/>
      <c r="D10" s="421"/>
      <c r="E10" s="421"/>
      <c r="K10" s="445" t="s">
        <v>37</v>
      </c>
    </row>
    <row r="11" spans="1:11" ht="21" customHeight="1">
      <c r="A11" s="1068" t="s">
        <v>18</v>
      </c>
      <c r="B11" s="1055" t="s">
        <v>321</v>
      </c>
      <c r="C11" s="1055"/>
      <c r="D11" s="1055"/>
      <c r="E11" s="1055" t="s">
        <v>151</v>
      </c>
      <c r="F11" s="1055" t="s">
        <v>324</v>
      </c>
      <c r="G11" s="1055" t="s">
        <v>325</v>
      </c>
      <c r="H11" s="1057" t="s">
        <v>193</v>
      </c>
      <c r="I11" s="1057"/>
      <c r="J11" s="1057"/>
      <c r="K11" s="1070" t="s">
        <v>187</v>
      </c>
    </row>
    <row r="12" spans="1:11" ht="81.75" customHeight="1" thickBot="1">
      <c r="A12" s="1069"/>
      <c r="B12" s="500" t="s">
        <v>5</v>
      </c>
      <c r="C12" s="500" t="s">
        <v>6</v>
      </c>
      <c r="D12" s="500" t="s">
        <v>328</v>
      </c>
      <c r="E12" s="1056"/>
      <c r="F12" s="1056"/>
      <c r="G12" s="1056"/>
      <c r="H12" s="500" t="s">
        <v>326</v>
      </c>
      <c r="I12" s="500" t="s">
        <v>323</v>
      </c>
      <c r="J12" s="500" t="s">
        <v>322</v>
      </c>
      <c r="K12" s="1071"/>
    </row>
    <row r="13" spans="1:11" ht="49.5" customHeight="1">
      <c r="A13" s="1065" t="s">
        <v>43</v>
      </c>
      <c r="B13" s="449"/>
      <c r="C13" s="449"/>
      <c r="D13" s="449"/>
      <c r="E13" s="499"/>
      <c r="F13" s="499"/>
      <c r="G13" s="499"/>
      <c r="H13" s="499"/>
      <c r="I13" s="499"/>
      <c r="J13" s="499"/>
      <c r="K13" s="501"/>
    </row>
    <row r="14" spans="1:11" ht="49.5" customHeight="1">
      <c r="A14" s="1066"/>
      <c r="B14" s="442"/>
      <c r="C14" s="442"/>
      <c r="D14" s="442"/>
      <c r="E14" s="443"/>
      <c r="F14" s="443"/>
      <c r="G14" s="443"/>
      <c r="H14" s="443"/>
      <c r="I14" s="443"/>
      <c r="J14" s="443"/>
      <c r="K14" s="502"/>
    </row>
    <row r="15" spans="1:11" ht="49.5" customHeight="1" thickBot="1">
      <c r="A15" s="1067"/>
      <c r="B15" s="503"/>
      <c r="C15" s="503"/>
      <c r="D15" s="503"/>
      <c r="E15" s="504"/>
      <c r="F15" s="504"/>
      <c r="G15" s="504"/>
      <c r="H15" s="504"/>
      <c r="I15" s="504"/>
      <c r="J15" s="504"/>
      <c r="K15" s="505"/>
    </row>
    <row r="16" spans="1:11" ht="60" customHeight="1" thickBot="1">
      <c r="A16" s="1058" t="s">
        <v>686</v>
      </c>
      <c r="B16" s="1059"/>
      <c r="C16" s="1059"/>
      <c r="D16" s="1059"/>
      <c r="E16" s="1059"/>
      <c r="F16" s="1059"/>
      <c r="G16" s="1059"/>
      <c r="H16" s="1059"/>
      <c r="I16" s="1059"/>
      <c r="J16" s="1059"/>
      <c r="K16" s="1060"/>
    </row>
    <row r="17" spans="1:11" ht="60" customHeight="1" thickBot="1">
      <c r="A17" s="1058" t="s">
        <v>687</v>
      </c>
      <c r="B17" s="1059"/>
      <c r="C17" s="1059"/>
      <c r="D17" s="1059"/>
      <c r="E17" s="1059"/>
      <c r="F17" s="1059"/>
      <c r="G17" s="1059"/>
      <c r="H17" s="1059"/>
      <c r="I17" s="1059"/>
      <c r="J17" s="1059"/>
      <c r="K17" s="1060"/>
    </row>
    <row r="18" spans="1:11" ht="56.25" customHeight="1" thickBot="1">
      <c r="A18" s="1058" t="s">
        <v>688</v>
      </c>
      <c r="B18" s="1059"/>
      <c r="C18" s="1059"/>
      <c r="D18" s="1059"/>
      <c r="E18" s="1059"/>
      <c r="F18" s="1059"/>
      <c r="G18" s="1059"/>
      <c r="H18" s="1059"/>
      <c r="I18" s="1059"/>
      <c r="J18" s="1059"/>
      <c r="K18" s="1060"/>
    </row>
    <row r="19" spans="1:11" ht="15.75" customHeight="1">
      <c r="A19" s="1061"/>
      <c r="B19" s="1061"/>
      <c r="C19" s="1061"/>
      <c r="D19" s="1061"/>
      <c r="E19" s="1061"/>
      <c r="F19" s="1061"/>
      <c r="G19" s="1061"/>
      <c r="H19" s="1061"/>
      <c r="I19" s="1061"/>
      <c r="J19" s="1061"/>
      <c r="K19" s="1061"/>
    </row>
    <row r="20" spans="1:11" ht="33.75" customHeight="1">
      <c r="A20" s="1072" t="s">
        <v>689</v>
      </c>
      <c r="B20" s="1072"/>
      <c r="C20" s="1072"/>
      <c r="D20" s="1072"/>
      <c r="E20" s="1072"/>
      <c r="F20" s="1072"/>
      <c r="G20" s="1072"/>
      <c r="H20" s="1072"/>
      <c r="I20" s="1072"/>
      <c r="J20" s="1072"/>
      <c r="K20" s="1072"/>
    </row>
    <row r="21" spans="1:11" ht="12.75">
      <c r="A21" s="1062" t="s">
        <v>327</v>
      </c>
      <c r="B21" s="1062"/>
      <c r="C21" s="1062"/>
      <c r="D21" s="1062"/>
      <c r="E21" s="1062"/>
      <c r="F21" s="1062"/>
      <c r="G21" s="1062"/>
      <c r="H21" s="1062"/>
      <c r="I21" s="1062"/>
      <c r="J21" s="1062"/>
      <c r="K21" s="1062"/>
    </row>
    <row r="22" spans="1:11" ht="33.75" customHeight="1">
      <c r="A22" s="444"/>
      <c r="J22" s="1054" t="s">
        <v>329</v>
      </c>
      <c r="K22" s="1054"/>
    </row>
    <row r="23" spans="10:11" ht="30.75" customHeight="1">
      <c r="J23" s="1064" t="s">
        <v>319</v>
      </c>
      <c r="K23" s="1064"/>
    </row>
    <row r="24" spans="1:11" ht="33.75" customHeight="1">
      <c r="A24" s="1053" t="s">
        <v>710</v>
      </c>
      <c r="B24" s="1053"/>
      <c r="C24" s="1053"/>
      <c r="D24" s="1053"/>
      <c r="E24" s="1053"/>
      <c r="F24" s="1053"/>
      <c r="G24" s="1053"/>
      <c r="H24" s="1053"/>
      <c r="I24" s="1053"/>
      <c r="J24" s="1053"/>
      <c r="K24" s="1053"/>
    </row>
    <row r="25" spans="1:11" ht="33.75" customHeight="1">
      <c r="A25" s="1052" t="s">
        <v>690</v>
      </c>
      <c r="B25" s="1052"/>
      <c r="C25" s="1052"/>
      <c r="D25" s="1052"/>
      <c r="E25" s="1052"/>
      <c r="F25" s="1052"/>
      <c r="G25" s="1052"/>
      <c r="H25" s="1052"/>
      <c r="I25" s="1052"/>
      <c r="J25" s="1052"/>
      <c r="K25" s="1052"/>
    </row>
    <row r="26" spans="1:11" ht="33.75" customHeight="1">
      <c r="A26" s="1052" t="s">
        <v>691</v>
      </c>
      <c r="B26" s="1052"/>
      <c r="C26" s="1052"/>
      <c r="D26" s="1052"/>
      <c r="E26" s="1052"/>
      <c r="F26" s="1052"/>
      <c r="G26" s="1052"/>
      <c r="H26" s="1052"/>
      <c r="I26" s="1052"/>
      <c r="J26" s="1052"/>
      <c r="K26" s="1052"/>
    </row>
    <row r="27" spans="1:11" ht="33.75" customHeight="1">
      <c r="A27" s="1052" t="s">
        <v>692</v>
      </c>
      <c r="B27" s="1052"/>
      <c r="C27" s="1052"/>
      <c r="D27" s="1052"/>
      <c r="E27" s="1052"/>
      <c r="F27" s="1052"/>
      <c r="G27" s="1052"/>
      <c r="H27" s="1052"/>
      <c r="I27" s="1052"/>
      <c r="J27" s="1052"/>
      <c r="K27" s="1052"/>
    </row>
    <row r="28" spans="1:11" ht="33.75" customHeight="1">
      <c r="A28" s="1052" t="s">
        <v>693</v>
      </c>
      <c r="B28" s="1052"/>
      <c r="C28" s="1052"/>
      <c r="D28" s="1052"/>
      <c r="E28" s="1052"/>
      <c r="F28" s="1052"/>
      <c r="G28" s="1052"/>
      <c r="H28" s="1052"/>
      <c r="I28" s="1052"/>
      <c r="J28" s="1052"/>
      <c r="K28" s="1052"/>
    </row>
    <row r="29" spans="1:11" ht="33.75" customHeight="1">
      <c r="A29" s="1052" t="s">
        <v>694</v>
      </c>
      <c r="B29" s="1052"/>
      <c r="C29" s="1052"/>
      <c r="D29" s="1052"/>
      <c r="E29" s="1052"/>
      <c r="F29" s="1052"/>
      <c r="G29" s="1052"/>
      <c r="H29" s="1052"/>
      <c r="I29" s="1052"/>
      <c r="J29" s="1052"/>
      <c r="K29" s="1052"/>
    </row>
    <row r="30" spans="1:11" ht="33.75" customHeight="1">
      <c r="A30" s="1052" t="s">
        <v>695</v>
      </c>
      <c r="B30" s="1052"/>
      <c r="C30" s="1052"/>
      <c r="D30" s="1052"/>
      <c r="E30" s="1052"/>
      <c r="F30" s="1052"/>
      <c r="G30" s="1052"/>
      <c r="H30" s="1052"/>
      <c r="I30" s="1052"/>
      <c r="J30" s="1052"/>
      <c r="K30" s="1052"/>
    </row>
    <row r="31" spans="1:11" ht="33.75" customHeight="1">
      <c r="A31" s="1052" t="s">
        <v>696</v>
      </c>
      <c r="B31" s="1052"/>
      <c r="C31" s="1052"/>
      <c r="D31" s="1052"/>
      <c r="E31" s="1052"/>
      <c r="F31" s="1052"/>
      <c r="G31" s="1052"/>
      <c r="H31" s="1052"/>
      <c r="I31" s="1052"/>
      <c r="J31" s="1052"/>
      <c r="K31" s="1052"/>
    </row>
    <row r="32" spans="1:11" ht="33.75" customHeight="1">
      <c r="A32" s="1052" t="s">
        <v>697</v>
      </c>
      <c r="B32" s="1052"/>
      <c r="C32" s="1052"/>
      <c r="D32" s="1052"/>
      <c r="E32" s="1052"/>
      <c r="F32" s="1052"/>
      <c r="G32" s="1052"/>
      <c r="H32" s="1052"/>
      <c r="I32" s="1052"/>
      <c r="J32" s="1052"/>
      <c r="K32" s="1052"/>
    </row>
    <row r="33" spans="1:11" ht="33.75" customHeight="1">
      <c r="A33" s="1052" t="s">
        <v>699</v>
      </c>
      <c r="B33" s="1052"/>
      <c r="C33" s="1052"/>
      <c r="D33" s="1052"/>
      <c r="E33" s="1052"/>
      <c r="F33" s="1052"/>
      <c r="G33" s="1052"/>
      <c r="H33" s="1052"/>
      <c r="I33" s="1052"/>
      <c r="J33" s="1052"/>
      <c r="K33" s="1052"/>
    </row>
    <row r="34" spans="1:11" ht="33.75" customHeight="1">
      <c r="A34" s="1052" t="s">
        <v>698</v>
      </c>
      <c r="B34" s="1052"/>
      <c r="C34" s="1052"/>
      <c r="D34" s="1052"/>
      <c r="E34" s="1052"/>
      <c r="F34" s="1052"/>
      <c r="G34" s="1052"/>
      <c r="H34" s="1052"/>
      <c r="I34" s="1052"/>
      <c r="J34" s="1052"/>
      <c r="K34" s="1052"/>
    </row>
    <row r="35" spans="1:11" ht="33.75" customHeight="1">
      <c r="A35" s="1052" t="s">
        <v>700</v>
      </c>
      <c r="B35" s="1052"/>
      <c r="C35" s="1052"/>
      <c r="D35" s="1052"/>
      <c r="E35" s="1052"/>
      <c r="F35" s="1052"/>
      <c r="G35" s="1052"/>
      <c r="H35" s="1052"/>
      <c r="I35" s="1052"/>
      <c r="J35" s="1052"/>
      <c r="K35" s="1052"/>
    </row>
    <row r="36" spans="1:11" ht="33.75" customHeight="1">
      <c r="A36" s="1052" t="s">
        <v>701</v>
      </c>
      <c r="B36" s="1052"/>
      <c r="C36" s="1052"/>
      <c r="D36" s="1052"/>
      <c r="E36" s="1052"/>
      <c r="F36" s="1052"/>
      <c r="G36" s="1052"/>
      <c r="H36" s="1052"/>
      <c r="I36" s="1052"/>
      <c r="J36" s="1052"/>
      <c r="K36" s="1052"/>
    </row>
    <row r="37" spans="1:11" ht="33.75" customHeight="1">
      <c r="A37" s="1052" t="s">
        <v>702</v>
      </c>
      <c r="B37" s="1052"/>
      <c r="C37" s="1052"/>
      <c r="D37" s="1052"/>
      <c r="E37" s="1052"/>
      <c r="F37" s="1052"/>
      <c r="G37" s="1052"/>
      <c r="H37" s="1052"/>
      <c r="I37" s="1052"/>
      <c r="J37" s="1052"/>
      <c r="K37" s="1052"/>
    </row>
    <row r="38" spans="1:11" ht="33.75" customHeight="1">
      <c r="A38" s="1052" t="s">
        <v>703</v>
      </c>
      <c r="B38" s="1052"/>
      <c r="C38" s="1052"/>
      <c r="D38" s="1052"/>
      <c r="E38" s="1052"/>
      <c r="F38" s="1052"/>
      <c r="G38" s="1052"/>
      <c r="H38" s="1052"/>
      <c r="I38" s="1052"/>
      <c r="J38" s="1052"/>
      <c r="K38" s="1052"/>
    </row>
    <row r="39" spans="1:11" ht="33.75" customHeight="1">
      <c r="A39" s="1052" t="s">
        <v>704</v>
      </c>
      <c r="B39" s="1052"/>
      <c r="C39" s="1052"/>
      <c r="D39" s="1052"/>
      <c r="E39" s="1052"/>
      <c r="F39" s="1052"/>
      <c r="G39" s="1052"/>
      <c r="H39" s="1052"/>
      <c r="I39" s="1052"/>
      <c r="J39" s="1052"/>
      <c r="K39" s="1052"/>
    </row>
    <row r="40" spans="1:11" ht="33.75" customHeight="1">
      <c r="A40" s="1052" t="s">
        <v>705</v>
      </c>
      <c r="B40" s="1052"/>
      <c r="C40" s="1052"/>
      <c r="D40" s="1052"/>
      <c r="E40" s="1052"/>
      <c r="F40" s="1052"/>
      <c r="G40" s="1052"/>
      <c r="H40" s="1052"/>
      <c r="I40" s="1052"/>
      <c r="J40" s="1052"/>
      <c r="K40" s="1052"/>
    </row>
    <row r="41" spans="1:11" ht="33.75" customHeight="1">
      <c r="A41" s="1052" t="s">
        <v>709</v>
      </c>
      <c r="B41" s="1052"/>
      <c r="C41" s="1052"/>
      <c r="D41" s="1052"/>
      <c r="E41" s="1052"/>
      <c r="F41" s="1052"/>
      <c r="G41" s="1052"/>
      <c r="H41" s="1052"/>
      <c r="I41" s="1052"/>
      <c r="J41" s="1052"/>
      <c r="K41" s="1052"/>
    </row>
    <row r="42" spans="1:11" ht="33.75" customHeight="1">
      <c r="A42" s="1052" t="s">
        <v>708</v>
      </c>
      <c r="B42" s="1052"/>
      <c r="C42" s="1052"/>
      <c r="D42" s="1052"/>
      <c r="E42" s="1052"/>
      <c r="F42" s="1052"/>
      <c r="G42" s="1052"/>
      <c r="H42" s="1052"/>
      <c r="I42" s="1052"/>
      <c r="J42" s="1052"/>
      <c r="K42" s="1052"/>
    </row>
    <row r="43" spans="1:11" ht="33.75" customHeight="1">
      <c r="A43" s="1052" t="s">
        <v>707</v>
      </c>
      <c r="B43" s="1052"/>
      <c r="C43" s="1052"/>
      <c r="D43" s="1052"/>
      <c r="E43" s="1052"/>
      <c r="F43" s="1052"/>
      <c r="G43" s="1052"/>
      <c r="H43" s="1052"/>
      <c r="I43" s="1052"/>
      <c r="J43" s="1052"/>
      <c r="K43" s="1052"/>
    </row>
    <row r="44" spans="1:11" ht="33.75" customHeight="1">
      <c r="A44" s="1052" t="s">
        <v>706</v>
      </c>
      <c r="B44" s="1052"/>
      <c r="C44" s="1052"/>
      <c r="D44" s="1052"/>
      <c r="E44" s="1052"/>
      <c r="F44" s="1052"/>
      <c r="G44" s="1052"/>
      <c r="H44" s="1052"/>
      <c r="I44" s="1052"/>
      <c r="J44" s="1052"/>
      <c r="K44" s="1052"/>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076" t="s">
        <v>536</v>
      </c>
      <c r="B2" s="1076"/>
      <c r="C2" s="1076"/>
      <c r="D2" s="1076"/>
      <c r="E2" s="1076"/>
      <c r="F2" s="1076"/>
      <c r="G2" s="1076"/>
      <c r="H2" s="1076"/>
      <c r="I2" s="1076"/>
      <c r="J2" s="1076"/>
      <c r="K2" s="1076"/>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075" t="s">
        <v>18</v>
      </c>
      <c r="B18" s="1075" t="s">
        <v>5</v>
      </c>
      <c r="C18" s="1075" t="s">
        <v>6</v>
      </c>
      <c r="D18" s="1075" t="s">
        <v>7</v>
      </c>
      <c r="E18" s="1075" t="s">
        <v>41</v>
      </c>
      <c r="F18" s="1075" t="s">
        <v>186</v>
      </c>
      <c r="G18" s="1075" t="s">
        <v>540</v>
      </c>
      <c r="H18" s="1077" t="s">
        <v>193</v>
      </c>
      <c r="I18" s="1078"/>
      <c r="J18" s="1079"/>
      <c r="K18" s="1075" t="s">
        <v>187</v>
      </c>
    </row>
    <row r="19" spans="1:11" ht="66.75" customHeight="1">
      <c r="A19" s="1075"/>
      <c r="B19" s="1075"/>
      <c r="C19" s="1075"/>
      <c r="D19" s="1075"/>
      <c r="E19" s="1075"/>
      <c r="F19" s="1075"/>
      <c r="G19" s="1075"/>
      <c r="H19" s="193" t="s">
        <v>206</v>
      </c>
      <c r="I19" s="192" t="s">
        <v>195</v>
      </c>
      <c r="J19" s="192" t="s">
        <v>196</v>
      </c>
      <c r="K19" s="1075"/>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073" t="s">
        <v>563</v>
      </c>
      <c r="C29" s="1073"/>
      <c r="D29" s="1073"/>
      <c r="E29" s="1073"/>
      <c r="F29" s="44"/>
    </row>
    <row r="30" spans="1:6" ht="29.25" customHeight="1">
      <c r="A30" s="201" t="s">
        <v>45</v>
      </c>
      <c r="B30" s="1074" t="s">
        <v>541</v>
      </c>
      <c r="C30" s="1074"/>
      <c r="D30" s="1074"/>
      <c r="E30" s="1074"/>
      <c r="F30" s="204"/>
    </row>
    <row r="31" spans="1:6" ht="27" customHeight="1">
      <c r="A31" s="200" t="s">
        <v>46</v>
      </c>
      <c r="B31" s="1073" t="s">
        <v>564</v>
      </c>
      <c r="C31" s="1073"/>
      <c r="D31" s="1073"/>
      <c r="E31" s="1073"/>
      <c r="F31" s="44"/>
    </row>
  </sheetData>
  <sheetProtection/>
  <mergeCells count="13">
    <mergeCell ref="E18:E19"/>
    <mergeCell ref="F18:F19"/>
    <mergeCell ref="G18:G19"/>
    <mergeCell ref="B29:E29"/>
    <mergeCell ref="B30:E30"/>
    <mergeCell ref="B31:E31"/>
    <mergeCell ref="K18:K19"/>
    <mergeCell ref="A2:K2"/>
    <mergeCell ref="H18:J18"/>
    <mergeCell ref="A18:A19"/>
    <mergeCell ref="B18:B19"/>
    <mergeCell ref="C18:C19"/>
    <mergeCell ref="D18:D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083" t="s">
        <v>726</v>
      </c>
      <c r="N1" s="1084"/>
      <c r="O1" s="1084"/>
      <c r="P1" s="1084"/>
    </row>
    <row r="2" spans="1:16" ht="25.5" customHeight="1">
      <c r="A2" s="1085" t="s">
        <v>804</v>
      </c>
      <c r="B2" s="1085"/>
      <c r="C2" s="1085"/>
      <c r="D2" s="1085"/>
      <c r="E2" s="1085"/>
      <c r="F2" s="1085"/>
      <c r="G2" s="1085"/>
      <c r="H2" s="1085"/>
      <c r="I2" s="1085"/>
      <c r="J2" s="1085"/>
      <c r="K2" s="1085"/>
      <c r="L2" s="1085"/>
      <c r="M2" s="1085"/>
      <c r="N2" s="1085"/>
      <c r="O2" s="1085"/>
      <c r="P2" s="1085"/>
    </row>
    <row r="3" spans="1:16" ht="12.75">
      <c r="A3" s="1086" t="s">
        <v>32</v>
      </c>
      <c r="B3" s="1087"/>
      <c r="C3" s="1087"/>
      <c r="D3" s="1087"/>
      <c r="E3" s="1087"/>
      <c r="F3" s="1087"/>
      <c r="G3" s="1087"/>
      <c r="H3" s="1087"/>
      <c r="I3" s="1087"/>
      <c r="J3" s="1087"/>
      <c r="K3" s="1087"/>
      <c r="L3" s="1087"/>
      <c r="M3" s="1087"/>
      <c r="N3" s="1087"/>
      <c r="O3" s="1087"/>
      <c r="P3" s="1088"/>
    </row>
    <row r="4" spans="1:16" ht="15" customHeight="1">
      <c r="A4" s="1080" t="s">
        <v>0</v>
      </c>
      <c r="B4" s="1080"/>
      <c r="C4" s="1080"/>
      <c r="D4" s="1080" t="s">
        <v>542</v>
      </c>
      <c r="E4" s="1080" t="s">
        <v>1</v>
      </c>
      <c r="F4" s="1080"/>
      <c r="G4" s="1080"/>
      <c r="H4" s="1080" t="s">
        <v>2</v>
      </c>
      <c r="I4" s="1080"/>
      <c r="J4" s="1080"/>
      <c r="K4" s="1080" t="s">
        <v>3</v>
      </c>
      <c r="L4" s="1080"/>
      <c r="M4" s="1080"/>
      <c r="N4" s="1080" t="s">
        <v>4</v>
      </c>
      <c r="O4" s="1080"/>
      <c r="P4" s="1080"/>
    </row>
    <row r="5" spans="1:16" ht="15" customHeight="1">
      <c r="A5" s="1080"/>
      <c r="B5" s="1080"/>
      <c r="C5" s="1080"/>
      <c r="D5" s="1080"/>
      <c r="E5" s="1080" t="s">
        <v>31</v>
      </c>
      <c r="F5" s="1080"/>
      <c r="G5" s="1080"/>
      <c r="H5" s="1080"/>
      <c r="I5" s="1080"/>
      <c r="J5" s="1080"/>
      <c r="K5" s="1080"/>
      <c r="L5" s="1080"/>
      <c r="M5" s="1080"/>
      <c r="N5" s="1080"/>
      <c r="O5" s="1080"/>
      <c r="P5" s="1080"/>
    </row>
    <row r="6" spans="1:16" ht="18.75" customHeight="1">
      <c r="A6" s="102" t="s">
        <v>5</v>
      </c>
      <c r="B6" s="102" t="s">
        <v>6</v>
      </c>
      <c r="C6" s="102" t="s">
        <v>7</v>
      </c>
      <c r="D6" s="1080"/>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081">
        <v>600</v>
      </c>
      <c r="B7" s="1081">
        <v>60016</v>
      </c>
      <c r="C7" s="2" t="s">
        <v>803</v>
      </c>
      <c r="D7" s="3">
        <v>2019</v>
      </c>
      <c r="E7" s="818"/>
      <c r="F7" s="818"/>
      <c r="G7" s="818">
        <v>2019</v>
      </c>
      <c r="H7" s="818"/>
      <c r="I7" s="818"/>
      <c r="J7" s="818"/>
      <c r="K7" s="818"/>
      <c r="L7" s="818"/>
      <c r="M7" s="818"/>
      <c r="N7" s="818"/>
      <c r="O7" s="818"/>
      <c r="P7" s="818"/>
      <c r="Q7" s="819">
        <f>D7-SUM(E7:P7)</f>
        <v>0</v>
      </c>
    </row>
    <row r="8" spans="1:17" ht="15" customHeight="1">
      <c r="A8" s="1091"/>
      <c r="B8" s="1091"/>
      <c r="C8" s="2" t="s">
        <v>790</v>
      </c>
      <c r="D8" s="3">
        <v>1050522</v>
      </c>
      <c r="E8" s="818"/>
      <c r="F8" s="818"/>
      <c r="G8" s="818"/>
      <c r="H8" s="818"/>
      <c r="I8" s="818"/>
      <c r="J8" s="818"/>
      <c r="K8" s="818"/>
      <c r="L8" s="818">
        <v>1050522</v>
      </c>
      <c r="M8" s="818"/>
      <c r="N8" s="818"/>
      <c r="O8" s="818"/>
      <c r="P8" s="818"/>
      <c r="Q8" s="819">
        <f aca="true" t="shared" si="0" ref="Q8:Q19">D8-SUM(E8:P8)</f>
        <v>0</v>
      </c>
    </row>
    <row r="9" spans="1:17" ht="15" customHeight="1">
      <c r="A9" s="1082"/>
      <c r="B9" s="1082"/>
      <c r="C9" s="2" t="s">
        <v>795</v>
      </c>
      <c r="D9" s="3">
        <v>1650000</v>
      </c>
      <c r="E9" s="818"/>
      <c r="F9" s="818"/>
      <c r="G9" s="818"/>
      <c r="H9" s="818"/>
      <c r="I9" s="818"/>
      <c r="J9" s="818"/>
      <c r="K9" s="818"/>
      <c r="L9" s="818"/>
      <c r="M9" s="818"/>
      <c r="N9" s="818"/>
      <c r="O9" s="818">
        <v>1650000</v>
      </c>
      <c r="P9" s="818"/>
      <c r="Q9" s="819">
        <f t="shared" si="0"/>
        <v>0</v>
      </c>
    </row>
    <row r="10" spans="1:17" ht="15" customHeight="1">
      <c r="A10" s="1081">
        <v>630</v>
      </c>
      <c r="B10" s="1081">
        <v>63003</v>
      </c>
      <c r="C10" s="2" t="s">
        <v>803</v>
      </c>
      <c r="D10" s="3">
        <v>13059</v>
      </c>
      <c r="E10" s="818"/>
      <c r="F10" s="818"/>
      <c r="G10" s="818"/>
      <c r="H10" s="818"/>
      <c r="I10" s="818"/>
      <c r="J10" s="818"/>
      <c r="K10" s="818">
        <v>13059</v>
      </c>
      <c r="L10" s="818"/>
      <c r="M10" s="818"/>
      <c r="N10" s="818"/>
      <c r="O10" s="818"/>
      <c r="P10" s="818"/>
      <c r="Q10" s="819">
        <f t="shared" si="0"/>
        <v>0</v>
      </c>
    </row>
    <row r="11" spans="1:17" ht="15" customHeight="1">
      <c r="A11" s="1091"/>
      <c r="B11" s="1091"/>
      <c r="C11" s="2" t="s">
        <v>794</v>
      </c>
      <c r="D11" s="3">
        <v>21250</v>
      </c>
      <c r="E11" s="818"/>
      <c r="F11" s="818"/>
      <c r="G11" s="818"/>
      <c r="H11" s="818">
        <v>21250</v>
      </c>
      <c r="I11" s="818"/>
      <c r="J11" s="818"/>
      <c r="K11" s="818"/>
      <c r="L11" s="818"/>
      <c r="M11" s="818"/>
      <c r="N11" s="818"/>
      <c r="O11" s="818"/>
      <c r="P11" s="818"/>
      <c r="Q11" s="819">
        <f t="shared" si="0"/>
        <v>0</v>
      </c>
    </row>
    <row r="12" spans="1:17" ht="15" customHeight="1">
      <c r="A12" s="1091"/>
      <c r="B12" s="1091"/>
      <c r="C12" s="2" t="s">
        <v>790</v>
      </c>
      <c r="D12" s="3">
        <v>173577</v>
      </c>
      <c r="E12" s="818"/>
      <c r="F12" s="818"/>
      <c r="G12" s="818"/>
      <c r="H12" s="818"/>
      <c r="I12" s="818"/>
      <c r="J12" s="818"/>
      <c r="K12" s="818">
        <v>173577</v>
      </c>
      <c r="L12" s="818"/>
      <c r="M12" s="818"/>
      <c r="N12" s="818"/>
      <c r="O12" s="818"/>
      <c r="P12" s="818"/>
      <c r="Q12" s="819">
        <f t="shared" si="0"/>
        <v>0</v>
      </c>
    </row>
    <row r="13" spans="1:17" ht="15" customHeight="1">
      <c r="A13" s="1082"/>
      <c r="B13" s="1082"/>
      <c r="C13" s="2" t="s">
        <v>791</v>
      </c>
      <c r="D13" s="3">
        <v>2332699</v>
      </c>
      <c r="E13" s="818"/>
      <c r="F13" s="818"/>
      <c r="G13" s="818"/>
      <c r="H13" s="818">
        <v>2332699</v>
      </c>
      <c r="I13" s="818"/>
      <c r="J13" s="818"/>
      <c r="K13" s="818"/>
      <c r="L13" s="818"/>
      <c r="M13" s="818"/>
      <c r="N13" s="818"/>
      <c r="O13" s="818"/>
      <c r="P13" s="818"/>
      <c r="Q13" s="819">
        <f t="shared" si="0"/>
        <v>0</v>
      </c>
    </row>
    <row r="14" spans="1:17" ht="15" customHeight="1">
      <c r="A14" s="1081">
        <v>852</v>
      </c>
      <c r="B14" s="1081">
        <v>85295</v>
      </c>
      <c r="C14" s="2" t="s">
        <v>911</v>
      </c>
      <c r="D14" s="3">
        <v>574092</v>
      </c>
      <c r="E14" s="818"/>
      <c r="F14" s="818"/>
      <c r="G14" s="818"/>
      <c r="H14" s="818"/>
      <c r="I14" s="818"/>
      <c r="J14" s="818"/>
      <c r="K14" s="818"/>
      <c r="L14" s="818"/>
      <c r="M14" s="818"/>
      <c r="N14" s="818">
        <v>574092</v>
      </c>
      <c r="O14" s="818"/>
      <c r="P14" s="818"/>
      <c r="Q14" s="819">
        <f t="shared" si="0"/>
        <v>0</v>
      </c>
    </row>
    <row r="15" spans="1:17" ht="15" customHeight="1">
      <c r="A15" s="1082"/>
      <c r="B15" s="1082"/>
      <c r="C15" s="2" t="s">
        <v>857</v>
      </c>
      <c r="D15" s="3">
        <v>452329</v>
      </c>
      <c r="E15" s="818"/>
      <c r="F15" s="818"/>
      <c r="G15" s="818"/>
      <c r="H15" s="818"/>
      <c r="I15" s="818"/>
      <c r="J15" s="818"/>
      <c r="K15" s="818"/>
      <c r="L15" s="818"/>
      <c r="M15" s="818"/>
      <c r="N15" s="818">
        <v>452329</v>
      </c>
      <c r="O15" s="818"/>
      <c r="P15" s="818"/>
      <c r="Q15" s="819">
        <f t="shared" si="0"/>
        <v>0</v>
      </c>
    </row>
    <row r="16" spans="1:17" ht="15" customHeight="1">
      <c r="A16" s="1081">
        <v>900</v>
      </c>
      <c r="B16" s="1081">
        <v>90095</v>
      </c>
      <c r="C16" s="2" t="s">
        <v>803</v>
      </c>
      <c r="D16" s="3">
        <v>3498</v>
      </c>
      <c r="E16" s="818"/>
      <c r="F16" s="818"/>
      <c r="G16" s="818"/>
      <c r="H16" s="818"/>
      <c r="I16" s="818"/>
      <c r="J16" s="818">
        <v>3498</v>
      </c>
      <c r="K16" s="818"/>
      <c r="L16" s="818"/>
      <c r="M16" s="818"/>
      <c r="N16" s="818"/>
      <c r="O16" s="818"/>
      <c r="P16" s="818"/>
      <c r="Q16" s="819">
        <f t="shared" si="0"/>
        <v>0</v>
      </c>
    </row>
    <row r="17" spans="1:17" ht="15" customHeight="1">
      <c r="A17" s="1082"/>
      <c r="B17" s="1082"/>
      <c r="C17" s="820" t="s">
        <v>790</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795</v>
      </c>
      <c r="D18" s="3">
        <v>339500</v>
      </c>
      <c r="E18" s="818"/>
      <c r="F18" s="818"/>
      <c r="G18" s="818"/>
      <c r="H18" s="818"/>
      <c r="I18" s="818"/>
      <c r="J18" s="818"/>
      <c r="K18" s="818"/>
      <c r="L18" s="818"/>
      <c r="M18" s="818">
        <v>339500</v>
      </c>
      <c r="N18" s="818"/>
      <c r="O18" s="818"/>
      <c r="P18" s="818"/>
      <c r="Q18" s="819">
        <f t="shared" si="0"/>
        <v>0</v>
      </c>
    </row>
    <row r="19" spans="1:17" ht="15" customHeight="1">
      <c r="A19" s="1089" t="s">
        <v>9</v>
      </c>
      <c r="B19" s="1089"/>
      <c r="C19" s="1089"/>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090" t="s">
        <v>10</v>
      </c>
      <c r="D23" s="1090"/>
      <c r="E23" s="1090"/>
      <c r="J23" s="1090" t="s">
        <v>11</v>
      </c>
      <c r="K23" s="1090"/>
      <c r="L23" s="1090"/>
      <c r="M23" s="1090"/>
    </row>
    <row r="29" ht="12.75">
      <c r="F29" s="11"/>
    </row>
  </sheetData>
  <sheetProtection/>
  <mergeCells count="21">
    <mergeCell ref="B16:B17"/>
    <mergeCell ref="B10:B13"/>
    <mergeCell ref="A19:C19"/>
    <mergeCell ref="H4:J4"/>
    <mergeCell ref="A14:A15"/>
    <mergeCell ref="E5:P5"/>
    <mergeCell ref="A16:A17"/>
    <mergeCell ref="C23:E23"/>
    <mergeCell ref="J23:M23"/>
    <mergeCell ref="A7:A9"/>
    <mergeCell ref="B7:B9"/>
    <mergeCell ref="A10:A13"/>
    <mergeCell ref="K4:M4"/>
    <mergeCell ref="E4:G4"/>
    <mergeCell ref="B14:B15"/>
    <mergeCell ref="N4:P4"/>
    <mergeCell ref="M1:P1"/>
    <mergeCell ref="A2:P2"/>
    <mergeCell ref="A3:P3"/>
    <mergeCell ref="A4:C5"/>
    <mergeCell ref="D4:D6"/>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083"/>
      <c r="M1" s="1084"/>
      <c r="N1" s="1084"/>
      <c r="O1" s="1084"/>
    </row>
    <row r="2" spans="1:15" ht="25.5" customHeight="1">
      <c r="A2" s="1085" t="s">
        <v>912</v>
      </c>
      <c r="B2" s="1085"/>
      <c r="C2" s="1085"/>
      <c r="D2" s="1085"/>
      <c r="E2" s="1085"/>
      <c r="F2" s="1085"/>
      <c r="G2" s="1085"/>
      <c r="H2" s="1085"/>
      <c r="I2" s="1085"/>
      <c r="J2" s="1085"/>
      <c r="K2" s="1085"/>
      <c r="L2" s="1085"/>
      <c r="M2" s="1085"/>
      <c r="N2" s="1085"/>
      <c r="O2" s="1085"/>
    </row>
    <row r="3" spans="1:15" ht="12.75">
      <c r="A3" s="1086" t="s">
        <v>32</v>
      </c>
      <c r="B3" s="1087"/>
      <c r="C3" s="1087"/>
      <c r="D3" s="1087"/>
      <c r="E3" s="1087"/>
      <c r="F3" s="1087"/>
      <c r="G3" s="1087"/>
      <c r="H3" s="1087"/>
      <c r="I3" s="1087"/>
      <c r="J3" s="1087"/>
      <c r="K3" s="1087"/>
      <c r="L3" s="1087"/>
      <c r="M3" s="1087"/>
      <c r="N3" s="1087"/>
      <c r="O3" s="1088"/>
    </row>
    <row r="4" spans="1:15" ht="15">
      <c r="A4" s="1080" t="s">
        <v>12</v>
      </c>
      <c r="B4" s="1080"/>
      <c r="C4" s="1080" t="s">
        <v>542</v>
      </c>
      <c r="D4" s="1080" t="s">
        <v>1</v>
      </c>
      <c r="E4" s="1080"/>
      <c r="F4" s="1080"/>
      <c r="G4" s="1080" t="s">
        <v>2</v>
      </c>
      <c r="H4" s="1080"/>
      <c r="I4" s="1080"/>
      <c r="J4" s="1080" t="s">
        <v>3</v>
      </c>
      <c r="K4" s="1080"/>
      <c r="L4" s="1080"/>
      <c r="M4" s="1080" t="s">
        <v>4</v>
      </c>
      <c r="N4" s="1080"/>
      <c r="O4" s="1080"/>
    </row>
    <row r="5" spans="1:15" ht="15">
      <c r="A5" s="1080"/>
      <c r="B5" s="1080"/>
      <c r="C5" s="1080"/>
      <c r="D5" s="1080" t="s">
        <v>31</v>
      </c>
      <c r="E5" s="1080"/>
      <c r="F5" s="1080"/>
      <c r="G5" s="1080"/>
      <c r="H5" s="1080"/>
      <c r="I5" s="1080"/>
      <c r="J5" s="1080"/>
      <c r="K5" s="1080"/>
      <c r="L5" s="1080"/>
      <c r="M5" s="1080"/>
      <c r="N5" s="1080"/>
      <c r="O5" s="1080"/>
    </row>
    <row r="6" spans="1:15" ht="18.75" customHeight="1">
      <c r="A6" s="102" t="s">
        <v>5</v>
      </c>
      <c r="B6" s="102" t="s">
        <v>6</v>
      </c>
      <c r="C6" s="1080"/>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095" t="s">
        <v>13</v>
      </c>
      <c r="B8" s="1095"/>
      <c r="C8" s="3"/>
      <c r="D8" s="10"/>
      <c r="E8" s="3"/>
      <c r="F8" s="3"/>
      <c r="G8" s="3"/>
      <c r="H8" s="3"/>
      <c r="I8" s="3"/>
      <c r="J8" s="3"/>
      <c r="K8" s="3"/>
      <c r="L8" s="3"/>
      <c r="M8" s="3"/>
      <c r="N8" s="3"/>
      <c r="O8" s="3"/>
      <c r="P8" s="13">
        <f aca="true" t="shared" si="1" ref="P8:P60">SUM(D8:O8)</f>
        <v>0</v>
      </c>
      <c r="Q8" s="13">
        <f aca="true" t="shared" si="2" ref="Q8:Q60">C8-P8</f>
        <v>0</v>
      </c>
    </row>
    <row r="9" spans="1:17" ht="15" customHeight="1">
      <c r="A9" s="1095" t="s">
        <v>14</v>
      </c>
      <c r="B9" s="1095"/>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095" t="s">
        <v>13</v>
      </c>
      <c r="B11" s="1095"/>
      <c r="C11" s="3"/>
      <c r="D11" s="10"/>
      <c r="E11" s="3"/>
      <c r="F11" s="3"/>
      <c r="G11" s="3"/>
      <c r="H11" s="3"/>
      <c r="I11" s="3"/>
      <c r="J11" s="3"/>
      <c r="K11" s="3"/>
      <c r="L11" s="3"/>
      <c r="M11" s="3"/>
      <c r="N11" s="3"/>
      <c r="O11" s="3"/>
      <c r="P11" s="13">
        <f t="shared" si="1"/>
        <v>0</v>
      </c>
      <c r="Q11" s="13">
        <f t="shared" si="2"/>
        <v>0</v>
      </c>
    </row>
    <row r="12" spans="1:17" ht="15" customHeight="1">
      <c r="A12" s="1095" t="s">
        <v>14</v>
      </c>
      <c r="B12" s="1095"/>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095" t="s">
        <v>13</v>
      </c>
      <c r="B14" s="1095"/>
      <c r="C14" s="3"/>
      <c r="D14" s="10"/>
      <c r="E14" s="3"/>
      <c r="F14" s="3"/>
      <c r="G14" s="3"/>
      <c r="H14" s="3"/>
      <c r="I14" s="3"/>
      <c r="J14" s="3"/>
      <c r="K14" s="3"/>
      <c r="L14" s="3"/>
      <c r="M14" s="3"/>
      <c r="N14" s="3"/>
      <c r="O14" s="3"/>
      <c r="P14" s="13">
        <f t="shared" si="1"/>
        <v>0</v>
      </c>
      <c r="Q14" s="13">
        <f t="shared" si="2"/>
        <v>0</v>
      </c>
    </row>
    <row r="15" spans="1:17" ht="15" customHeight="1">
      <c r="A15" s="1095" t="s">
        <v>14</v>
      </c>
      <c r="B15" s="1095"/>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095" t="s">
        <v>13</v>
      </c>
      <c r="B17" s="1095"/>
      <c r="C17" s="817">
        <v>100000</v>
      </c>
      <c r="D17" s="10"/>
      <c r="E17" s="3"/>
      <c r="F17" s="3"/>
      <c r="G17" s="3"/>
      <c r="H17" s="3"/>
      <c r="I17" s="3"/>
      <c r="J17" s="3">
        <v>100000</v>
      </c>
      <c r="K17" s="3"/>
      <c r="L17" s="3"/>
      <c r="M17" s="3"/>
      <c r="N17" s="3"/>
      <c r="O17" s="3"/>
      <c r="P17" s="13">
        <f t="shared" si="1"/>
        <v>100000</v>
      </c>
      <c r="Q17" s="13">
        <f t="shared" si="2"/>
        <v>0</v>
      </c>
    </row>
    <row r="18" spans="1:17" ht="15" customHeight="1">
      <c r="A18" s="1095" t="s">
        <v>14</v>
      </c>
      <c r="B18" s="1095"/>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095" t="s">
        <v>13</v>
      </c>
      <c r="B20" s="1095"/>
      <c r="C20" s="3"/>
      <c r="D20" s="10"/>
      <c r="E20" s="3"/>
      <c r="F20" s="3"/>
      <c r="G20" s="3"/>
      <c r="H20" s="3"/>
      <c r="I20" s="3"/>
      <c r="J20" s="3"/>
      <c r="K20" s="3"/>
      <c r="L20" s="3"/>
      <c r="M20" s="3"/>
      <c r="N20" s="3"/>
      <c r="O20" s="3"/>
      <c r="P20" s="13">
        <f t="shared" si="1"/>
        <v>0</v>
      </c>
      <c r="Q20" s="13">
        <f t="shared" si="2"/>
        <v>0</v>
      </c>
    </row>
    <row r="21" spans="1:17" ht="15" customHeight="1">
      <c r="A21" s="1095" t="s">
        <v>14</v>
      </c>
      <c r="B21" s="1095"/>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095" t="s">
        <v>13</v>
      </c>
      <c r="B23" s="1095"/>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095" t="s">
        <v>14</v>
      </c>
      <c r="B24" s="1095"/>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095" t="s">
        <v>13</v>
      </c>
      <c r="B26" s="1095"/>
      <c r="C26" s="3"/>
      <c r="D26" s="10"/>
      <c r="E26" s="3"/>
      <c r="F26" s="3"/>
      <c r="G26" s="3"/>
      <c r="H26" s="3"/>
      <c r="I26" s="3"/>
      <c r="J26" s="3"/>
      <c r="K26" s="3"/>
      <c r="L26" s="3"/>
      <c r="M26" s="3"/>
      <c r="N26" s="3"/>
      <c r="O26" s="3"/>
      <c r="P26" s="13">
        <f t="shared" si="1"/>
        <v>0</v>
      </c>
      <c r="Q26" s="13">
        <f t="shared" si="2"/>
        <v>0</v>
      </c>
    </row>
    <row r="27" spans="1:17" ht="15" customHeight="1">
      <c r="A27" s="1095" t="s">
        <v>14</v>
      </c>
      <c r="B27" s="1095"/>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095" t="s">
        <v>13</v>
      </c>
      <c r="B29" s="1095"/>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095" t="s">
        <v>14</v>
      </c>
      <c r="B30" s="1095"/>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095" t="s">
        <v>13</v>
      </c>
      <c r="B32" s="1095"/>
      <c r="C32" s="3"/>
      <c r="D32" s="10"/>
      <c r="E32" s="3"/>
      <c r="F32" s="3"/>
      <c r="G32" s="3"/>
      <c r="H32" s="3"/>
      <c r="I32" s="3"/>
      <c r="J32" s="3"/>
      <c r="K32" s="3"/>
      <c r="L32" s="3"/>
      <c r="M32" s="3"/>
      <c r="N32" s="3"/>
      <c r="O32" s="3"/>
      <c r="P32" s="13">
        <f t="shared" si="1"/>
        <v>0</v>
      </c>
      <c r="Q32" s="13">
        <f t="shared" si="2"/>
        <v>0</v>
      </c>
    </row>
    <row r="33" spans="1:17" ht="15" customHeight="1">
      <c r="A33" s="1095" t="s">
        <v>14</v>
      </c>
      <c r="B33" s="1095"/>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095" t="s">
        <v>13</v>
      </c>
      <c r="B35" s="1095"/>
      <c r="C35" s="3"/>
      <c r="D35" s="10"/>
      <c r="E35" s="3"/>
      <c r="F35" s="3"/>
      <c r="G35" s="3"/>
      <c r="H35" s="3"/>
      <c r="I35" s="3"/>
      <c r="J35" s="3"/>
      <c r="K35" s="3"/>
      <c r="L35" s="3"/>
      <c r="M35" s="3"/>
      <c r="N35" s="3"/>
      <c r="O35" s="3"/>
      <c r="P35" s="13">
        <f t="shared" si="1"/>
        <v>0</v>
      </c>
      <c r="Q35" s="13">
        <f t="shared" si="2"/>
        <v>0</v>
      </c>
    </row>
    <row r="36" spans="1:17" ht="15" customHeight="1">
      <c r="A36" s="1095" t="s">
        <v>14</v>
      </c>
      <c r="B36" s="1095"/>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095" t="s">
        <v>13</v>
      </c>
      <c r="B38" s="1095"/>
      <c r="C38" s="3"/>
      <c r="D38" s="10"/>
      <c r="E38" s="3"/>
      <c r="F38" s="3"/>
      <c r="G38" s="3"/>
      <c r="H38" s="3"/>
      <c r="I38" s="3"/>
      <c r="J38" s="3"/>
      <c r="K38" s="3"/>
      <c r="L38" s="3"/>
      <c r="M38" s="3"/>
      <c r="N38" s="3"/>
      <c r="O38" s="3"/>
      <c r="P38" s="13">
        <f t="shared" si="1"/>
        <v>0</v>
      </c>
      <c r="Q38" s="13">
        <f t="shared" si="2"/>
        <v>0</v>
      </c>
    </row>
    <row r="39" spans="1:17" ht="15" customHeight="1">
      <c r="A39" s="1095" t="s">
        <v>14</v>
      </c>
      <c r="B39" s="1095"/>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095" t="s">
        <v>13</v>
      </c>
      <c r="B41" s="1095"/>
      <c r="C41" s="3"/>
      <c r="D41" s="10"/>
      <c r="E41" s="3"/>
      <c r="F41" s="3"/>
      <c r="G41" s="3"/>
      <c r="H41" s="3"/>
      <c r="I41" s="3"/>
      <c r="J41" s="3"/>
      <c r="K41" s="3"/>
      <c r="L41" s="3"/>
      <c r="M41" s="3"/>
      <c r="N41" s="3"/>
      <c r="O41" s="3"/>
      <c r="P41" s="13">
        <f t="shared" si="1"/>
        <v>0</v>
      </c>
      <c r="Q41" s="13">
        <f t="shared" si="2"/>
        <v>0</v>
      </c>
    </row>
    <row r="42" spans="1:17" ht="15" customHeight="1">
      <c r="A42" s="1095" t="s">
        <v>14</v>
      </c>
      <c r="B42" s="1095"/>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095" t="s">
        <v>13</v>
      </c>
      <c r="B44" s="1095"/>
      <c r="C44" s="3"/>
      <c r="D44" s="10"/>
      <c r="E44" s="3"/>
      <c r="F44" s="3"/>
      <c r="G44" s="3"/>
      <c r="H44" s="3"/>
      <c r="I44" s="3"/>
      <c r="J44" s="3"/>
      <c r="K44" s="3"/>
      <c r="L44" s="3"/>
      <c r="M44" s="3"/>
      <c r="N44" s="3"/>
      <c r="O44" s="3"/>
      <c r="P44" s="13">
        <f t="shared" si="1"/>
        <v>0</v>
      </c>
      <c r="Q44" s="13">
        <f t="shared" si="2"/>
        <v>0</v>
      </c>
    </row>
    <row r="45" spans="1:17" ht="15" customHeight="1">
      <c r="A45" s="1095" t="s">
        <v>14</v>
      </c>
      <c r="B45" s="1095"/>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095" t="s">
        <v>13</v>
      </c>
      <c r="B47" s="1095"/>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095" t="s">
        <v>14</v>
      </c>
      <c r="B48" s="1095"/>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095" t="s">
        <v>13</v>
      </c>
      <c r="B50" s="1095"/>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095" t="s">
        <v>14</v>
      </c>
      <c r="B51" s="1095"/>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095" t="s">
        <v>13</v>
      </c>
      <c r="B53" s="1095"/>
      <c r="C53" s="3"/>
      <c r="D53" s="10"/>
      <c r="E53" s="3"/>
      <c r="F53" s="3"/>
      <c r="G53" s="3"/>
      <c r="H53" s="3"/>
      <c r="I53" s="3"/>
      <c r="J53" s="3"/>
      <c r="K53" s="3"/>
      <c r="L53" s="3"/>
      <c r="M53" s="3"/>
      <c r="N53" s="3"/>
      <c r="O53" s="3"/>
      <c r="P53" s="13">
        <f t="shared" si="1"/>
        <v>0</v>
      </c>
      <c r="Q53" s="13">
        <f t="shared" si="2"/>
        <v>0</v>
      </c>
    </row>
    <row r="54" spans="1:17" ht="15" customHeight="1">
      <c r="A54" s="1095" t="s">
        <v>14</v>
      </c>
      <c r="B54" s="1095"/>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095" t="s">
        <v>13</v>
      </c>
      <c r="B56" s="1095"/>
      <c r="C56" s="3"/>
      <c r="D56" s="10"/>
      <c r="E56" s="3"/>
      <c r="F56" s="3"/>
      <c r="G56" s="3"/>
      <c r="H56" s="3"/>
      <c r="I56" s="3"/>
      <c r="J56" s="3"/>
      <c r="K56" s="3"/>
      <c r="L56" s="3"/>
      <c r="M56" s="3"/>
      <c r="N56" s="3"/>
      <c r="O56" s="3"/>
      <c r="P56" s="13">
        <f t="shared" si="1"/>
        <v>0</v>
      </c>
      <c r="Q56" s="13">
        <f t="shared" si="2"/>
        <v>0</v>
      </c>
    </row>
    <row r="57" spans="1:17" ht="15" customHeight="1">
      <c r="A57" s="1095" t="s">
        <v>14</v>
      </c>
      <c r="B57" s="1095"/>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089" t="s">
        <v>9</v>
      </c>
      <c r="B58" s="1089"/>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092" t="s">
        <v>15</v>
      </c>
      <c r="B59" s="1092"/>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092" t="s">
        <v>16</v>
      </c>
      <c r="B60" s="1092"/>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093" t="s">
        <v>316</v>
      </c>
      <c r="B61" s="1093"/>
      <c r="C61" s="1093"/>
      <c r="D61" s="1093"/>
      <c r="E61" s="1094"/>
      <c r="F61" s="1094"/>
      <c r="G61" s="1094"/>
      <c r="H61" s="1094"/>
      <c r="I61" s="1094"/>
      <c r="J61" s="1094"/>
      <c r="K61" s="1094"/>
      <c r="L61" s="1094"/>
      <c r="M61" s="1094"/>
      <c r="N61" s="1094"/>
      <c r="O61" s="1094"/>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896" t="s">
        <v>17</v>
      </c>
      <c r="D64" s="896"/>
      <c r="E64" s="896"/>
      <c r="F64" s="14"/>
      <c r="G64" s="14"/>
      <c r="H64" s="14"/>
      <c r="I64" s="14"/>
      <c r="J64" s="896" t="s">
        <v>11</v>
      </c>
      <c r="K64" s="896"/>
      <c r="L64" s="896"/>
      <c r="M64" s="896"/>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L1:O1"/>
    <mergeCell ref="D5:O5"/>
    <mergeCell ref="A8:B8"/>
    <mergeCell ref="A9:B9"/>
    <mergeCell ref="M4:O4"/>
    <mergeCell ref="A2:O2"/>
    <mergeCell ref="A3:O3"/>
    <mergeCell ref="G4:I4"/>
    <mergeCell ref="J4:L4"/>
    <mergeCell ref="A11:B11"/>
    <mergeCell ref="A12:B12"/>
    <mergeCell ref="A14:B14"/>
    <mergeCell ref="A4:B5"/>
    <mergeCell ref="C4:C6"/>
    <mergeCell ref="D4:F4"/>
    <mergeCell ref="A15:B15"/>
    <mergeCell ref="A17:B17"/>
    <mergeCell ref="A18:B18"/>
    <mergeCell ref="A20:B20"/>
    <mergeCell ref="A21:B21"/>
    <mergeCell ref="A23:B23"/>
    <mergeCell ref="A24:B24"/>
    <mergeCell ref="A29:B29"/>
    <mergeCell ref="A30:B30"/>
    <mergeCell ref="A27:B27"/>
    <mergeCell ref="A32:B32"/>
    <mergeCell ref="A33:B33"/>
    <mergeCell ref="A26:B26"/>
    <mergeCell ref="A35:B35"/>
    <mergeCell ref="A36:B36"/>
    <mergeCell ref="A38:B38"/>
    <mergeCell ref="A39:B39"/>
    <mergeCell ref="A41:B41"/>
    <mergeCell ref="A42:B42"/>
    <mergeCell ref="A44:B44"/>
    <mergeCell ref="A45:B45"/>
    <mergeCell ref="A47:B47"/>
    <mergeCell ref="A48:B48"/>
    <mergeCell ref="A50:B50"/>
    <mergeCell ref="A51:B51"/>
    <mergeCell ref="A60:B60"/>
    <mergeCell ref="A61:O61"/>
    <mergeCell ref="C64:E64"/>
    <mergeCell ref="J64:M64"/>
    <mergeCell ref="A53:B53"/>
    <mergeCell ref="A54:B54"/>
    <mergeCell ref="A56:B56"/>
    <mergeCell ref="A57:B57"/>
    <mergeCell ref="A58:B58"/>
    <mergeCell ref="A59:B59"/>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096" t="s">
        <v>727</v>
      </c>
      <c r="G1" s="1096"/>
    </row>
    <row r="2" spans="1:7" ht="12.75" customHeight="1">
      <c r="A2" s="1114" t="s">
        <v>127</v>
      </c>
      <c r="B2" s="1114"/>
      <c r="C2" s="1114"/>
      <c r="D2" s="296"/>
      <c r="E2" s="296"/>
      <c r="G2" s="61"/>
    </row>
    <row r="3" spans="1:7" ht="12.75" customHeight="1">
      <c r="A3" s="1099" t="s">
        <v>154</v>
      </c>
      <c r="B3" s="1099"/>
      <c r="C3" s="1099"/>
      <c r="D3" s="297"/>
      <c r="E3" s="297"/>
      <c r="F3" s="21"/>
      <c r="G3" s="62"/>
    </row>
    <row r="4" spans="1:7" ht="13.5" customHeight="1">
      <c r="A4" s="1114" t="s">
        <v>127</v>
      </c>
      <c r="B4" s="1114"/>
      <c r="C4" s="1114"/>
      <c r="D4" s="296"/>
      <c r="E4" s="296"/>
      <c r="F4" s="60"/>
      <c r="G4" s="63"/>
    </row>
    <row r="5" spans="1:7" ht="15" customHeight="1">
      <c r="A5" s="1099" t="s">
        <v>153</v>
      </c>
      <c r="B5" s="1099"/>
      <c r="C5" s="1099"/>
      <c r="D5" s="297"/>
      <c r="E5" s="297"/>
      <c r="F5" s="135"/>
      <c r="G5" s="135"/>
    </row>
    <row r="6" spans="6:7" ht="20.25" customHeight="1">
      <c r="F6" s="64"/>
      <c r="G6" s="21"/>
    </row>
    <row r="7" spans="1:7" ht="12.75">
      <c r="A7" s="1099"/>
      <c r="B7" s="1099"/>
      <c r="C7" s="1099"/>
      <c r="D7" s="1099"/>
      <c r="E7" s="60"/>
      <c r="F7" s="60"/>
      <c r="G7" s="21"/>
    </row>
    <row r="8" spans="1:7" ht="48" customHeight="1">
      <c r="A8" s="899" t="s">
        <v>543</v>
      </c>
      <c r="B8" s="899"/>
      <c r="C8" s="899"/>
      <c r="D8" s="899"/>
      <c r="E8" s="899"/>
      <c r="F8" s="899"/>
      <c r="G8" s="899"/>
    </row>
    <row r="9" spans="1:7" ht="24" customHeight="1">
      <c r="A9" s="1105"/>
      <c r="B9" s="1105"/>
      <c r="C9" s="1105"/>
      <c r="D9" s="1105"/>
      <c r="E9" s="1105"/>
      <c r="F9" s="60"/>
      <c r="G9" s="21"/>
    </row>
    <row r="10" spans="1:7" ht="13.5" thickBot="1">
      <c r="A10" s="1096"/>
      <c r="B10" s="1096"/>
      <c r="C10" s="1096"/>
      <c r="D10" s="1096"/>
      <c r="E10" s="1096"/>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111" t="s">
        <v>191</v>
      </c>
      <c r="C13" s="1111"/>
      <c r="D13" s="1111"/>
      <c r="E13" s="1111"/>
      <c r="F13" s="1111"/>
      <c r="G13" s="1112"/>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00" t="s">
        <v>147</v>
      </c>
      <c r="B51" s="1101"/>
      <c r="C51" s="1101"/>
      <c r="D51" s="1102"/>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111" t="s">
        <v>119</v>
      </c>
      <c r="C56" s="1111"/>
      <c r="D56" s="1111"/>
      <c r="E56" s="1111"/>
      <c r="F56" s="1111"/>
      <c r="G56" s="1112"/>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00" t="s">
        <v>147</v>
      </c>
      <c r="B90" s="1101"/>
      <c r="C90" s="1101"/>
      <c r="D90" s="1102"/>
      <c r="E90" s="326"/>
      <c r="F90" s="326"/>
      <c r="G90" s="327"/>
    </row>
    <row r="91" ht="12.75">
      <c r="A91" s="310" t="s">
        <v>156</v>
      </c>
    </row>
    <row r="92" spans="1:7" ht="30" customHeight="1">
      <c r="A92" s="1108" t="s">
        <v>124</v>
      </c>
      <c r="B92" s="1108"/>
      <c r="C92" s="1108"/>
      <c r="D92" s="96"/>
      <c r="E92" s="96"/>
      <c r="F92" s="1108" t="s">
        <v>129</v>
      </c>
      <c r="G92" s="1108"/>
    </row>
    <row r="93" spans="1:7" ht="12.75">
      <c r="A93" s="1104" t="s">
        <v>125</v>
      </c>
      <c r="B93" s="1104"/>
      <c r="C93" s="1104"/>
      <c r="D93" s="300"/>
      <c r="E93" s="108"/>
      <c r="F93" s="1103" t="s">
        <v>126</v>
      </c>
      <c r="G93" s="1103"/>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097" t="s">
        <v>124</v>
      </c>
      <c r="B103" s="1098"/>
      <c r="C103" s="1098"/>
      <c r="D103" s="106"/>
      <c r="E103" s="106"/>
      <c r="F103" s="1113" t="s">
        <v>129</v>
      </c>
      <c r="G103" s="1113"/>
    </row>
    <row r="104" spans="1:7" ht="15.75" customHeight="1" thickBot="1">
      <c r="A104" s="1109" t="s">
        <v>125</v>
      </c>
      <c r="B104" s="1110"/>
      <c r="C104" s="1110"/>
      <c r="D104" s="107"/>
      <c r="E104" s="107"/>
      <c r="F104" s="1106" t="s">
        <v>128</v>
      </c>
      <c r="G104" s="1107"/>
    </row>
    <row r="105" spans="1:5" ht="15" customHeight="1">
      <c r="A105" s="65"/>
      <c r="B105" s="65"/>
      <c r="C105" s="65"/>
      <c r="D105" s="65"/>
      <c r="E105" s="65"/>
    </row>
  </sheetData>
  <sheetProtection/>
  <mergeCells count="21">
    <mergeCell ref="B13:G13"/>
    <mergeCell ref="A10:E10"/>
    <mergeCell ref="A8:G8"/>
    <mergeCell ref="A4:C4"/>
    <mergeCell ref="F104:G104"/>
    <mergeCell ref="F92:G92"/>
    <mergeCell ref="A104:C104"/>
    <mergeCell ref="B56:G56"/>
    <mergeCell ref="F103:G103"/>
    <mergeCell ref="A51:D51"/>
    <mergeCell ref="A92:C92"/>
    <mergeCell ref="F1:G1"/>
    <mergeCell ref="A103:C103"/>
    <mergeCell ref="A7:D7"/>
    <mergeCell ref="A90:D90"/>
    <mergeCell ref="F93:G93"/>
    <mergeCell ref="A3:C3"/>
    <mergeCell ref="A93:C93"/>
    <mergeCell ref="A5:C5"/>
    <mergeCell ref="A9:E9"/>
    <mergeCell ref="A2:C2"/>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912" t="s">
        <v>712</v>
      </c>
      <c r="T1" s="912"/>
      <c r="U1" s="912"/>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35" t="s">
        <v>774</v>
      </c>
      <c r="B3" s="935"/>
      <c r="C3" s="935"/>
      <c r="D3" s="935"/>
      <c r="E3" s="935"/>
      <c r="F3" s="935"/>
      <c r="G3" s="935"/>
      <c r="H3" s="935"/>
      <c r="I3" s="935"/>
      <c r="J3" s="935"/>
      <c r="K3" s="935"/>
      <c r="L3" s="935"/>
      <c r="M3" s="935"/>
      <c r="N3" s="935"/>
      <c r="O3" s="935"/>
      <c r="P3" s="935"/>
      <c r="Q3" s="935"/>
      <c r="R3" s="935"/>
      <c r="S3" s="935"/>
      <c r="T3" s="935"/>
      <c r="U3" s="935"/>
    </row>
    <row r="4" spans="1:21" ht="43.5" customHeight="1">
      <c r="A4" s="899" t="s">
        <v>36</v>
      </c>
      <c r="B4" s="899"/>
      <c r="C4" s="899"/>
      <c r="D4" s="899"/>
      <c r="E4" s="899"/>
      <c r="F4" s="899"/>
      <c r="G4" s="899"/>
      <c r="H4" s="899"/>
      <c r="I4" s="899"/>
      <c r="J4" s="899"/>
      <c r="K4" s="899"/>
      <c r="L4" s="899"/>
      <c r="M4" s="899"/>
      <c r="N4" s="899"/>
      <c r="O4" s="899"/>
      <c r="P4" s="899"/>
      <c r="Q4" s="899"/>
      <c r="R4" s="899"/>
      <c r="S4" s="899"/>
      <c r="T4" s="899"/>
      <c r="U4" s="899"/>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04" t="s">
        <v>5</v>
      </c>
      <c r="B6" s="900" t="s">
        <v>6</v>
      </c>
      <c r="C6" s="900" t="s">
        <v>7</v>
      </c>
      <c r="D6" s="900" t="s">
        <v>253</v>
      </c>
      <c r="E6" s="900" t="s">
        <v>342</v>
      </c>
      <c r="F6" s="900" t="s">
        <v>523</v>
      </c>
      <c r="G6" s="900" t="s">
        <v>524</v>
      </c>
      <c r="H6" s="929" t="s">
        <v>34</v>
      </c>
      <c r="I6" s="930"/>
      <c r="J6" s="930"/>
      <c r="K6" s="930"/>
      <c r="L6" s="930"/>
      <c r="M6" s="930"/>
      <c r="N6" s="930"/>
      <c r="O6" s="930"/>
      <c r="P6" s="930"/>
      <c r="Q6" s="930"/>
      <c r="R6" s="930"/>
      <c r="S6" s="930"/>
      <c r="T6" s="931"/>
      <c r="U6" s="902" t="s">
        <v>559</v>
      </c>
    </row>
    <row r="7" spans="1:21" ht="12.75" customHeight="1">
      <c r="A7" s="925"/>
      <c r="B7" s="924"/>
      <c r="C7" s="924"/>
      <c r="D7" s="924"/>
      <c r="E7" s="924"/>
      <c r="F7" s="924"/>
      <c r="G7" s="924"/>
      <c r="H7" s="923" t="s">
        <v>339</v>
      </c>
      <c r="I7" s="932" t="s">
        <v>34</v>
      </c>
      <c r="J7" s="933"/>
      <c r="K7" s="933"/>
      <c r="L7" s="933"/>
      <c r="M7" s="933"/>
      <c r="N7" s="933"/>
      <c r="O7" s="934"/>
      <c r="P7" s="915" t="s">
        <v>340</v>
      </c>
      <c r="Q7" s="926" t="s">
        <v>34</v>
      </c>
      <c r="R7" s="927"/>
      <c r="S7" s="927"/>
      <c r="T7" s="928"/>
      <c r="U7" s="936"/>
    </row>
    <row r="8" spans="1:21" ht="12.75" customHeight="1">
      <c r="A8" s="925"/>
      <c r="B8" s="924"/>
      <c r="C8" s="924"/>
      <c r="D8" s="924"/>
      <c r="E8" s="924"/>
      <c r="F8" s="924"/>
      <c r="G8" s="924"/>
      <c r="H8" s="924"/>
      <c r="I8" s="926" t="s">
        <v>159</v>
      </c>
      <c r="J8" s="928"/>
      <c r="K8" s="921" t="s">
        <v>160</v>
      </c>
      <c r="L8" s="921" t="s">
        <v>161</v>
      </c>
      <c r="M8" s="918" t="s">
        <v>162</v>
      </c>
      <c r="N8" s="921" t="s">
        <v>33</v>
      </c>
      <c r="O8" s="921" t="s">
        <v>163</v>
      </c>
      <c r="P8" s="916"/>
      <c r="Q8" s="921" t="s">
        <v>272</v>
      </c>
      <c r="R8" s="813" t="s">
        <v>35</v>
      </c>
      <c r="S8" s="918" t="s">
        <v>273</v>
      </c>
      <c r="T8" s="918" t="s">
        <v>274</v>
      </c>
      <c r="U8" s="936"/>
    </row>
    <row r="9" spans="1:21" ht="165" customHeight="1">
      <c r="A9" s="905"/>
      <c r="B9" s="901"/>
      <c r="C9" s="901"/>
      <c r="D9" s="901"/>
      <c r="E9" s="901"/>
      <c r="F9" s="901"/>
      <c r="G9" s="901"/>
      <c r="H9" s="901"/>
      <c r="I9" s="813" t="s">
        <v>164</v>
      </c>
      <c r="J9" s="813" t="s">
        <v>165</v>
      </c>
      <c r="K9" s="922"/>
      <c r="L9" s="922"/>
      <c r="M9" s="919"/>
      <c r="N9" s="922"/>
      <c r="O9" s="922"/>
      <c r="P9" s="917"/>
      <c r="Q9" s="922"/>
      <c r="R9" s="811" t="s">
        <v>275</v>
      </c>
      <c r="S9" s="919"/>
      <c r="T9" s="919"/>
      <c r="U9" s="903"/>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777</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20" t="s">
        <v>337</v>
      </c>
      <c r="B118" s="920"/>
      <c r="C118" s="920"/>
      <c r="D118" s="920"/>
      <c r="E118" s="920"/>
      <c r="F118" s="920"/>
      <c r="G118" s="920"/>
      <c r="H118" s="920"/>
      <c r="I118" s="920"/>
      <c r="J118" s="920"/>
      <c r="K118" s="920"/>
      <c r="L118" s="920"/>
      <c r="M118" s="920"/>
      <c r="N118" s="920"/>
      <c r="O118" s="920"/>
      <c r="P118" s="920"/>
      <c r="Q118" s="920"/>
      <c r="R118" s="920"/>
      <c r="S118" s="920"/>
      <c r="T118" s="920"/>
      <c r="U118" s="920"/>
    </row>
    <row r="119" spans="1:21" ht="19.5" customHeight="1">
      <c r="A119" s="920" t="s">
        <v>343</v>
      </c>
      <c r="B119" s="920"/>
      <c r="C119" s="920"/>
      <c r="D119" s="920"/>
      <c r="E119" s="920"/>
      <c r="F119" s="920"/>
      <c r="G119" s="920"/>
      <c r="H119" s="920"/>
      <c r="I119" s="920"/>
      <c r="J119" s="920"/>
      <c r="K119" s="920"/>
      <c r="L119" s="920"/>
      <c r="M119" s="920"/>
      <c r="N119" s="920"/>
      <c r="O119" s="920"/>
      <c r="P119" s="920"/>
      <c r="Q119" s="920"/>
      <c r="R119" s="920"/>
      <c r="S119" s="920"/>
      <c r="T119" s="920"/>
      <c r="U119" s="920"/>
    </row>
    <row r="120" spans="1:21" ht="19.5" customHeight="1">
      <c r="A120" s="897" t="s">
        <v>338</v>
      </c>
      <c r="B120" s="897"/>
      <c r="C120" s="897"/>
      <c r="D120" s="897"/>
      <c r="E120" s="897"/>
      <c r="F120" s="897"/>
      <c r="G120" s="897"/>
      <c r="H120" s="897"/>
      <c r="I120" s="897"/>
      <c r="J120" s="897"/>
      <c r="K120" s="897"/>
      <c r="L120" s="897"/>
      <c r="M120" s="897"/>
      <c r="N120" s="897"/>
      <c r="O120" s="897"/>
      <c r="P120" s="897"/>
      <c r="Q120" s="897"/>
      <c r="R120" s="897"/>
      <c r="S120" s="897"/>
      <c r="T120" s="897"/>
      <c r="U120" s="897"/>
    </row>
    <row r="121" spans="4:7" ht="12.75">
      <c r="D121"/>
      <c r="E121" s="718"/>
      <c r="G121" s="718"/>
    </row>
    <row r="122" spans="4:7" ht="12.75">
      <c r="D122"/>
      <c r="E122" s="718"/>
      <c r="G122" s="718"/>
    </row>
    <row r="123" spans="5:7" ht="12.75">
      <c r="E123" s="718"/>
      <c r="G123" s="718"/>
    </row>
    <row r="125" spans="1:20" ht="14.25">
      <c r="A125" t="s">
        <v>591</v>
      </c>
      <c r="C125" s="896" t="s">
        <v>17</v>
      </c>
      <c r="D125" s="896"/>
      <c r="E125" s="896"/>
      <c r="N125" s="896" t="s">
        <v>11</v>
      </c>
      <c r="O125" s="896"/>
      <c r="P125" s="896"/>
      <c r="Q125" s="896"/>
      <c r="R125" s="896"/>
      <c r="S125" s="896"/>
      <c r="T125" s="896"/>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S1:U1"/>
    <mergeCell ref="H6:T6"/>
    <mergeCell ref="D6:D9"/>
    <mergeCell ref="I7:O7"/>
    <mergeCell ref="I8:J8"/>
    <mergeCell ref="L8:L9"/>
    <mergeCell ref="K8:K9"/>
    <mergeCell ref="A3:U3"/>
    <mergeCell ref="A4:U4"/>
    <mergeCell ref="U6:U9"/>
    <mergeCell ref="S8:S9"/>
    <mergeCell ref="C6:C9"/>
    <mergeCell ref="O8:O9"/>
    <mergeCell ref="E6:E9"/>
    <mergeCell ref="F6:F9"/>
    <mergeCell ref="A6:A9"/>
    <mergeCell ref="B6:B9"/>
    <mergeCell ref="Q8:Q9"/>
    <mergeCell ref="Q7:T7"/>
    <mergeCell ref="G6:G9"/>
    <mergeCell ref="N125:T125"/>
    <mergeCell ref="P7:P9"/>
    <mergeCell ref="T8:T9"/>
    <mergeCell ref="M8:M9"/>
    <mergeCell ref="C125:E125"/>
    <mergeCell ref="A118:U118"/>
    <mergeCell ref="A119:U119"/>
    <mergeCell ref="A120:U120"/>
    <mergeCell ref="N8:N9"/>
    <mergeCell ref="H7:H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898"/>
      <c r="B3" s="898"/>
      <c r="C3" s="21"/>
      <c r="D3" s="21"/>
      <c r="E3" s="62"/>
    </row>
    <row r="4" spans="1:5" ht="13.5" customHeight="1">
      <c r="A4" s="1099"/>
      <c r="B4" s="1099"/>
      <c r="C4" s="60"/>
      <c r="D4" s="60"/>
      <c r="E4" s="63"/>
    </row>
    <row r="5" spans="1:5" ht="51.75" customHeight="1">
      <c r="A5" s="899" t="s">
        <v>546</v>
      </c>
      <c r="B5" s="899"/>
      <c r="C5" s="899"/>
      <c r="D5" s="899"/>
      <c r="E5" s="899"/>
    </row>
    <row r="6" spans="1:5" ht="20.25" customHeight="1">
      <c r="A6" s="1105" t="s">
        <v>123</v>
      </c>
      <c r="B6" s="1105"/>
      <c r="C6" s="1105"/>
      <c r="D6" s="64"/>
      <c r="E6" s="21"/>
    </row>
    <row r="7" spans="1:5" ht="24.75" customHeight="1">
      <c r="A7" s="1096" t="s">
        <v>67</v>
      </c>
      <c r="B7" s="1096"/>
      <c r="C7" s="1096"/>
      <c r="D7" s="109"/>
      <c r="E7" s="21"/>
    </row>
    <row r="8" spans="1:5" ht="12.75">
      <c r="A8" s="1099" t="s">
        <v>154</v>
      </c>
      <c r="B8" s="1099"/>
      <c r="C8" s="1099"/>
      <c r="D8" s="60"/>
      <c r="E8" s="21"/>
    </row>
    <row r="9" spans="1:5" ht="18.75" customHeight="1">
      <c r="A9" s="1096" t="s">
        <v>67</v>
      </c>
      <c r="B9" s="1096"/>
      <c r="C9" s="1096"/>
      <c r="D9" s="109"/>
      <c r="E9" s="21"/>
    </row>
    <row r="10" spans="1:5" ht="24" customHeight="1">
      <c r="A10" s="1099" t="s">
        <v>153</v>
      </c>
      <c r="B10" s="1099"/>
      <c r="C10" s="1099"/>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30" t="s">
        <v>74</v>
      </c>
      <c r="B79" s="1130"/>
      <c r="C79" s="1130"/>
      <c r="D79" s="1130"/>
      <c r="E79" s="1130"/>
      <c r="F79" s="80"/>
    </row>
    <row r="80" spans="1:6" ht="12.75">
      <c r="A80" s="81"/>
      <c r="B80" s="81"/>
      <c r="C80" s="81"/>
      <c r="D80" s="81"/>
      <c r="E80" s="81"/>
      <c r="F80" s="80"/>
    </row>
    <row r="81" spans="1:6" ht="33.75" customHeight="1">
      <c r="A81" s="1125" t="s">
        <v>232</v>
      </c>
      <c r="B81" s="1125"/>
      <c r="C81" s="1125"/>
      <c r="D81" s="1125"/>
      <c r="E81" s="1125"/>
      <c r="F81" s="80"/>
    </row>
    <row r="82" spans="1:5" s="61" customFormat="1" ht="30.75" customHeight="1">
      <c r="A82" s="268" t="s">
        <v>51</v>
      </c>
      <c r="B82" s="268" t="s">
        <v>41</v>
      </c>
      <c r="C82" s="1126" t="s">
        <v>548</v>
      </c>
      <c r="D82" s="1126"/>
      <c r="E82" s="280" t="s">
        <v>549</v>
      </c>
    </row>
    <row r="83" spans="1:5" s="181" customFormat="1" ht="12">
      <c r="A83" s="269">
        <v>1</v>
      </c>
      <c r="B83" s="269">
        <v>2</v>
      </c>
      <c r="C83" s="1127">
        <v>3</v>
      </c>
      <c r="D83" s="1127"/>
      <c r="E83" s="269">
        <v>4</v>
      </c>
    </row>
    <row r="84" spans="1:5" s="25" customFormat="1" ht="27.75" customHeight="1">
      <c r="A84" s="271" t="s">
        <v>43</v>
      </c>
      <c r="B84" s="270" t="s">
        <v>228</v>
      </c>
      <c r="C84" s="1128"/>
      <c r="D84" s="1128"/>
      <c r="E84" s="290"/>
    </row>
    <row r="85" spans="1:5" s="25" customFormat="1" ht="27.75" customHeight="1">
      <c r="A85" s="271" t="s">
        <v>45</v>
      </c>
      <c r="B85" s="270" t="s">
        <v>229</v>
      </c>
      <c r="C85" s="1128"/>
      <c r="D85" s="1128"/>
      <c r="E85" s="290"/>
    </row>
    <row r="86" spans="1:5" s="25" customFormat="1" ht="27.75" customHeight="1">
      <c r="A86" s="271" t="s">
        <v>46</v>
      </c>
      <c r="B86" s="270" t="s">
        <v>230</v>
      </c>
      <c r="C86" s="1128"/>
      <c r="D86" s="1128"/>
      <c r="E86" s="290"/>
    </row>
    <row r="87" spans="1:5" s="25" customFormat="1" ht="27.75" customHeight="1">
      <c r="A87" s="289" t="s">
        <v>47</v>
      </c>
      <c r="B87" s="276" t="s">
        <v>231</v>
      </c>
      <c r="C87" s="1129"/>
      <c r="D87" s="1129"/>
      <c r="E87" s="291"/>
    </row>
    <row r="88" spans="1:6" ht="15.75" customHeight="1">
      <c r="A88" s="1115"/>
      <c r="B88" s="1115"/>
      <c r="C88" s="1115"/>
      <c r="D88" s="207"/>
      <c r="E88" s="208"/>
      <c r="F88" s="80"/>
    </row>
    <row r="89" spans="1:6" ht="33.75" customHeight="1">
      <c r="A89" s="1116" t="s">
        <v>233</v>
      </c>
      <c r="B89" s="1116"/>
      <c r="C89" s="1116"/>
      <c r="D89" s="1116"/>
      <c r="E89" s="1116"/>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16" t="s">
        <v>737</v>
      </c>
      <c r="B99" s="1116"/>
      <c r="C99" s="1116"/>
      <c r="D99" s="1116"/>
      <c r="E99" s="1116"/>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18" t="s">
        <v>75</v>
      </c>
      <c r="B109" s="1118"/>
      <c r="C109" s="87" t="s">
        <v>76</v>
      </c>
      <c r="D109" s="87"/>
      <c r="E109" s="86" t="s">
        <v>270</v>
      </c>
      <c r="F109" s="80"/>
    </row>
    <row r="110" spans="1:6" ht="12.75">
      <c r="A110" s="1119" t="s">
        <v>77</v>
      </c>
      <c r="B110" s="1119"/>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20" t="s">
        <v>738</v>
      </c>
      <c r="B113" s="1096"/>
      <c r="C113" s="206"/>
      <c r="D113" s="88"/>
      <c r="E113" s="206"/>
      <c r="F113" s="80"/>
    </row>
    <row r="114" spans="1:6" ht="32.25" customHeight="1">
      <c r="A114" s="1121" t="s">
        <v>739</v>
      </c>
      <c r="B114" s="1122"/>
      <c r="C114" s="1122"/>
      <c r="D114" s="1122"/>
      <c r="E114" s="1122"/>
      <c r="F114" s="80"/>
    </row>
    <row r="115" spans="1:6" ht="18" customHeight="1">
      <c r="A115" s="1123" t="s">
        <v>740</v>
      </c>
      <c r="B115" s="1124"/>
      <c r="C115" s="1124"/>
      <c r="D115" s="1124"/>
      <c r="E115" s="1124"/>
      <c r="F115" s="80"/>
    </row>
    <row r="116" spans="1:5" ht="12.75">
      <c r="A116" s="89"/>
      <c r="B116" s="89"/>
      <c r="C116" s="89"/>
      <c r="D116" s="89"/>
      <c r="E116" s="89"/>
    </row>
    <row r="118" spans="1:5" ht="48" customHeight="1">
      <c r="A118" s="1117" t="s">
        <v>742</v>
      </c>
      <c r="B118" s="1117"/>
      <c r="C118" s="1117"/>
      <c r="D118" s="1117"/>
      <c r="E118" s="1117"/>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41" t="s">
        <v>490</v>
      </c>
      <c r="B1" s="1141"/>
      <c r="C1" s="1141"/>
      <c r="D1" s="1141"/>
      <c r="Q1" s="991" t="s">
        <v>729</v>
      </c>
      <c r="R1" s="991"/>
      <c r="S1" s="991"/>
      <c r="T1" s="534"/>
      <c r="U1" s="534"/>
      <c r="V1" s="534"/>
      <c r="W1" s="534"/>
      <c r="X1" s="534"/>
      <c r="Y1" s="534"/>
      <c r="AC1" s="534"/>
      <c r="AD1" s="534"/>
      <c r="AE1" s="534"/>
      <c r="AF1" s="534"/>
      <c r="AG1" s="534"/>
    </row>
    <row r="2" spans="1:28" ht="12.75">
      <c r="A2" s="1170" t="s">
        <v>379</v>
      </c>
      <c r="B2" s="1170"/>
      <c r="C2" s="1170"/>
      <c r="D2" s="1170"/>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140" t="s">
        <v>557</v>
      </c>
      <c r="B3" s="1140"/>
      <c r="C3" s="1140"/>
      <c r="D3" s="1140"/>
      <c r="E3" s="1140"/>
      <c r="F3" s="1140"/>
      <c r="G3" s="1140"/>
      <c r="H3" s="1140"/>
      <c r="I3" s="1140"/>
      <c r="J3" s="1140"/>
      <c r="K3" s="1140"/>
      <c r="L3" s="1140"/>
      <c r="M3" s="1140"/>
      <c r="N3" s="1140"/>
      <c r="O3" s="1140"/>
      <c r="P3" s="1140"/>
      <c r="Q3" s="1140"/>
      <c r="R3" s="1140"/>
      <c r="S3" s="1140"/>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54" t="s">
        <v>41</v>
      </c>
      <c r="B6" s="1155"/>
      <c r="C6" s="1155"/>
      <c r="D6" s="1155"/>
      <c r="E6" s="1155"/>
      <c r="F6" s="1155"/>
      <c r="G6" s="1155"/>
      <c r="H6" s="1156"/>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160" t="s">
        <v>382</v>
      </c>
      <c r="B7" s="1161"/>
      <c r="C7" s="1161"/>
      <c r="D7" s="1161"/>
      <c r="E7" s="1161"/>
      <c r="F7" s="1161"/>
      <c r="G7" s="1161"/>
      <c r="H7" s="1187"/>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165" t="s">
        <v>200</v>
      </c>
      <c r="C8" s="1166"/>
      <c r="D8" s="1166"/>
      <c r="E8" s="1166"/>
      <c r="F8" s="1166"/>
      <c r="G8" s="1166"/>
      <c r="H8" s="1167"/>
      <c r="I8" s="518">
        <v>39826</v>
      </c>
      <c r="J8" s="518"/>
      <c r="K8" s="518"/>
      <c r="L8" s="518"/>
      <c r="M8" s="521"/>
      <c r="N8" s="521"/>
      <c r="O8" s="521"/>
      <c r="P8" s="521"/>
      <c r="Q8" s="521"/>
      <c r="R8" s="521"/>
      <c r="S8" s="521"/>
      <c r="X8" s="540"/>
      <c r="Y8" s="540"/>
      <c r="Z8" s="535"/>
      <c r="AA8" s="535"/>
      <c r="AB8" s="535"/>
    </row>
    <row r="9" spans="1:19" ht="12.75">
      <c r="A9" s="1144" t="s">
        <v>35</v>
      </c>
      <c r="B9" s="1145"/>
      <c r="C9" s="1145"/>
      <c r="D9" s="1145"/>
      <c r="E9" s="1145"/>
      <c r="F9" s="1145"/>
      <c r="G9" s="1145"/>
      <c r="H9" s="1146"/>
      <c r="I9" s="541"/>
      <c r="J9" s="541"/>
      <c r="K9" s="541"/>
      <c r="L9" s="541"/>
      <c r="M9" s="542"/>
      <c r="N9" s="542"/>
      <c r="O9" s="542"/>
      <c r="P9" s="542"/>
      <c r="Q9" s="542"/>
      <c r="R9" s="542"/>
      <c r="S9" s="542"/>
    </row>
    <row r="10" spans="1:19" ht="30.75" customHeight="1">
      <c r="A10" s="610" t="s">
        <v>355</v>
      </c>
      <c r="B10" s="1150"/>
      <c r="C10" s="1150"/>
      <c r="D10" s="1144" t="s">
        <v>384</v>
      </c>
      <c r="E10" s="1145"/>
      <c r="F10" s="1145"/>
      <c r="G10" s="1145"/>
      <c r="H10" s="1146"/>
      <c r="I10" s="541"/>
      <c r="J10" s="541"/>
      <c r="K10" s="541"/>
      <c r="L10" s="541"/>
      <c r="M10" s="542"/>
      <c r="N10" s="542"/>
      <c r="O10" s="542"/>
      <c r="P10" s="542"/>
      <c r="Q10" s="542"/>
      <c r="R10" s="542"/>
      <c r="S10" s="542"/>
    </row>
    <row r="11" spans="1:19" ht="33" customHeight="1">
      <c r="A11" s="610" t="s">
        <v>359</v>
      </c>
      <c r="B11" s="1150"/>
      <c r="C11" s="1150"/>
      <c r="D11" s="1144" t="s">
        <v>385</v>
      </c>
      <c r="E11" s="1145"/>
      <c r="F11" s="1145"/>
      <c r="G11" s="1145"/>
      <c r="H11" s="1146"/>
      <c r="I11" s="541"/>
      <c r="J11" s="541"/>
      <c r="K11" s="541"/>
      <c r="L11" s="541"/>
      <c r="M11" s="542"/>
      <c r="N11" s="542"/>
      <c r="O11" s="542"/>
      <c r="P11" s="542"/>
      <c r="Q11" s="542"/>
      <c r="R11" s="542"/>
      <c r="S11" s="542"/>
    </row>
    <row r="12" spans="1:19" ht="29.25" customHeight="1">
      <c r="A12" s="610" t="s">
        <v>386</v>
      </c>
      <c r="B12" s="1150"/>
      <c r="C12" s="1150"/>
      <c r="D12" s="1144" t="s">
        <v>492</v>
      </c>
      <c r="E12" s="1145"/>
      <c r="F12" s="1145"/>
      <c r="G12" s="1145"/>
      <c r="H12" s="1146"/>
      <c r="I12" s="541"/>
      <c r="J12" s="541"/>
      <c r="K12" s="541"/>
      <c r="L12" s="541"/>
      <c r="M12" s="542"/>
      <c r="N12" s="542"/>
      <c r="O12" s="542"/>
      <c r="P12" s="542"/>
      <c r="Q12" s="542"/>
      <c r="R12" s="542"/>
      <c r="S12" s="542"/>
    </row>
    <row r="13" spans="1:19" ht="24" customHeight="1">
      <c r="A13" s="610" t="s">
        <v>387</v>
      </c>
      <c r="B13" s="1150"/>
      <c r="C13" s="1150"/>
      <c r="D13" s="1150"/>
      <c r="E13" s="618" t="s">
        <v>633</v>
      </c>
      <c r="F13" s="680"/>
      <c r="G13" s="680"/>
      <c r="H13" s="615"/>
      <c r="I13" s="541"/>
      <c r="J13" s="541"/>
      <c r="K13" s="541"/>
      <c r="L13" s="541"/>
      <c r="M13" s="542"/>
      <c r="N13" s="542"/>
      <c r="O13" s="542"/>
      <c r="P13" s="542"/>
      <c r="Q13" s="542"/>
      <c r="R13" s="542"/>
      <c r="S13" s="542"/>
    </row>
    <row r="14" spans="1:19" ht="19.5" customHeight="1">
      <c r="A14" s="610" t="s">
        <v>388</v>
      </c>
      <c r="B14" s="1150"/>
      <c r="C14" s="1150"/>
      <c r="D14" s="1144" t="s">
        <v>389</v>
      </c>
      <c r="E14" s="1145"/>
      <c r="F14" s="1145"/>
      <c r="G14" s="1145"/>
      <c r="H14" s="1146"/>
      <c r="I14" s="541"/>
      <c r="J14" s="541"/>
      <c r="K14" s="541"/>
      <c r="L14" s="541"/>
      <c r="M14" s="542"/>
      <c r="N14" s="542"/>
      <c r="O14" s="542"/>
      <c r="P14" s="542"/>
      <c r="Q14" s="542"/>
      <c r="R14" s="542"/>
      <c r="S14" s="542"/>
    </row>
    <row r="15" spans="1:19" ht="19.5" customHeight="1">
      <c r="A15" s="610" t="s">
        <v>390</v>
      </c>
      <c r="B15" s="1150"/>
      <c r="C15" s="1150"/>
      <c r="D15" s="1144" t="s">
        <v>507</v>
      </c>
      <c r="E15" s="1145"/>
      <c r="F15" s="1145"/>
      <c r="G15" s="1145"/>
      <c r="H15" s="1146"/>
      <c r="I15" s="541">
        <v>39826</v>
      </c>
      <c r="J15" s="541"/>
      <c r="K15" s="541"/>
      <c r="L15" s="541"/>
      <c r="M15" s="542"/>
      <c r="N15" s="542"/>
      <c r="O15" s="542"/>
      <c r="P15" s="542"/>
      <c r="Q15" s="542"/>
      <c r="R15" s="542"/>
      <c r="S15" s="542"/>
    </row>
    <row r="16" spans="1:19" ht="15" customHeight="1">
      <c r="A16" s="609" t="s">
        <v>299</v>
      </c>
      <c r="B16" s="1165" t="s">
        <v>509</v>
      </c>
      <c r="C16" s="1166"/>
      <c r="D16" s="1166"/>
      <c r="E16" s="1166"/>
      <c r="F16" s="1166"/>
      <c r="G16" s="1166"/>
      <c r="H16" s="1167"/>
      <c r="I16" s="518">
        <v>6786691</v>
      </c>
      <c r="J16" s="518">
        <v>2465263</v>
      </c>
      <c r="K16" s="518">
        <v>4900000</v>
      </c>
      <c r="L16" s="518">
        <v>6487500</v>
      </c>
      <c r="M16" s="521">
        <v>10012500</v>
      </c>
      <c r="N16" s="521">
        <v>3187500</v>
      </c>
      <c r="O16" s="521"/>
      <c r="P16" s="521"/>
      <c r="Q16" s="521"/>
      <c r="R16" s="521"/>
      <c r="S16" s="521"/>
    </row>
    <row r="17" spans="1:19" ht="12.75">
      <c r="A17" s="1150" t="s">
        <v>35</v>
      </c>
      <c r="B17" s="1150"/>
      <c r="C17" s="1150"/>
      <c r="D17" s="1150"/>
      <c r="E17" s="1144"/>
      <c r="F17" s="1145"/>
      <c r="G17" s="1145"/>
      <c r="H17" s="1146"/>
      <c r="I17" s="541"/>
      <c r="J17" s="541"/>
      <c r="K17" s="541"/>
      <c r="L17" s="541"/>
      <c r="M17" s="542"/>
      <c r="N17" s="542"/>
      <c r="O17" s="542"/>
      <c r="P17" s="542"/>
      <c r="Q17" s="542"/>
      <c r="R17" s="542"/>
      <c r="S17" s="542"/>
    </row>
    <row r="18" spans="1:19" ht="21" customHeight="1">
      <c r="A18" s="611" t="s">
        <v>364</v>
      </c>
      <c r="B18" s="1157"/>
      <c r="C18" s="1157"/>
      <c r="D18" s="1158" t="s">
        <v>512</v>
      </c>
      <c r="E18" s="1163"/>
      <c r="F18" s="1163"/>
      <c r="G18" s="1163"/>
      <c r="H18" s="1164"/>
      <c r="I18" s="541"/>
      <c r="J18" s="541"/>
      <c r="K18" s="541"/>
      <c r="L18" s="541"/>
      <c r="M18" s="544"/>
      <c r="N18" s="544"/>
      <c r="O18" s="544"/>
      <c r="P18" s="544"/>
      <c r="Q18" s="544"/>
      <c r="R18" s="544"/>
      <c r="S18" s="544"/>
    </row>
    <row r="19" spans="1:19" ht="19.5" customHeight="1">
      <c r="A19" s="610" t="s">
        <v>367</v>
      </c>
      <c r="B19" s="1150"/>
      <c r="C19" s="1150"/>
      <c r="D19" s="1144" t="s">
        <v>513</v>
      </c>
      <c r="E19" s="1145"/>
      <c r="F19" s="1145"/>
      <c r="G19" s="1145"/>
      <c r="H19" s="1146"/>
      <c r="I19" s="541">
        <v>6786691</v>
      </c>
      <c r="J19" s="541">
        <v>2465263</v>
      </c>
      <c r="K19" s="541">
        <v>4900000</v>
      </c>
      <c r="L19" s="541">
        <v>6487500</v>
      </c>
      <c r="M19" s="542">
        <v>10012500</v>
      </c>
      <c r="N19" s="542">
        <v>3187500</v>
      </c>
      <c r="O19" s="542"/>
      <c r="P19" s="542"/>
      <c r="Q19" s="542"/>
      <c r="R19" s="542"/>
      <c r="S19" s="542"/>
    </row>
    <row r="20" spans="1:19" ht="29.25" customHeight="1">
      <c r="A20" s="1160" t="s">
        <v>391</v>
      </c>
      <c r="B20" s="1161"/>
      <c r="C20" s="1161"/>
      <c r="D20" s="1161"/>
      <c r="E20" s="1161"/>
      <c r="F20" s="1161"/>
      <c r="G20" s="1161"/>
      <c r="H20" s="1187"/>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165" t="s">
        <v>201</v>
      </c>
      <c r="C21" s="1166"/>
      <c r="D21" s="1166"/>
      <c r="E21" s="1166"/>
      <c r="F21" s="1166"/>
      <c r="G21" s="1166"/>
      <c r="H21" s="1167"/>
      <c r="I21" s="518">
        <v>580000</v>
      </c>
      <c r="J21" s="518">
        <v>480000</v>
      </c>
      <c r="K21" s="518">
        <v>480000</v>
      </c>
      <c r="L21" s="518">
        <v>480000</v>
      </c>
      <c r="M21" s="521"/>
      <c r="N21" s="521"/>
      <c r="O21" s="521"/>
      <c r="P21" s="521"/>
      <c r="Q21" s="521"/>
      <c r="R21" s="521"/>
      <c r="S21" s="521"/>
    </row>
    <row r="22" spans="1:19" ht="12.75">
      <c r="A22" s="1150" t="s">
        <v>35</v>
      </c>
      <c r="B22" s="1150"/>
      <c r="C22" s="1150"/>
      <c r="D22" s="1150"/>
      <c r="E22" s="1144"/>
      <c r="F22" s="1145"/>
      <c r="G22" s="1145"/>
      <c r="H22" s="1146"/>
      <c r="I22" s="541"/>
      <c r="J22" s="541"/>
      <c r="K22" s="541"/>
      <c r="L22" s="541"/>
      <c r="M22" s="542"/>
      <c r="N22" s="542"/>
      <c r="O22" s="542"/>
      <c r="P22" s="542"/>
      <c r="Q22" s="542"/>
      <c r="R22" s="542"/>
      <c r="S22" s="542"/>
    </row>
    <row r="23" spans="1:19" ht="12.75" customHeight="1">
      <c r="A23" s="611" t="s">
        <v>302</v>
      </c>
      <c r="B23" s="1157"/>
      <c r="C23" s="1157"/>
      <c r="D23" s="1158" t="s">
        <v>392</v>
      </c>
      <c r="E23" s="1163"/>
      <c r="F23" s="1163"/>
      <c r="G23" s="1163"/>
      <c r="H23" s="1164"/>
      <c r="I23" s="541"/>
      <c r="J23" s="541"/>
      <c r="K23" s="541"/>
      <c r="L23" s="541"/>
      <c r="M23" s="544"/>
      <c r="N23" s="544"/>
      <c r="O23" s="544"/>
      <c r="P23" s="544"/>
      <c r="Q23" s="544"/>
      <c r="R23" s="544"/>
      <c r="S23" s="544"/>
    </row>
    <row r="24" spans="1:19" ht="27.75" customHeight="1">
      <c r="A24" s="611" t="s">
        <v>393</v>
      </c>
      <c r="B24" s="1157"/>
      <c r="C24" s="1157"/>
      <c r="D24" s="1157"/>
      <c r="E24" s="1158" t="s">
        <v>568</v>
      </c>
      <c r="F24" s="1163"/>
      <c r="G24" s="1163"/>
      <c r="H24" s="1164"/>
      <c r="I24" s="541"/>
      <c r="J24" s="541"/>
      <c r="K24" s="541"/>
      <c r="L24" s="541"/>
      <c r="M24" s="544"/>
      <c r="N24" s="544"/>
      <c r="O24" s="544"/>
      <c r="P24" s="544"/>
      <c r="Q24" s="544"/>
      <c r="R24" s="544"/>
      <c r="S24" s="544"/>
    </row>
    <row r="25" spans="1:19" ht="58.5" customHeight="1" hidden="1">
      <c r="A25" s="610" t="s">
        <v>303</v>
      </c>
      <c r="B25" s="1150"/>
      <c r="C25" s="1150"/>
      <c r="D25" s="1150" t="s">
        <v>493</v>
      </c>
      <c r="E25" s="1144"/>
      <c r="F25" s="615"/>
      <c r="G25" s="615"/>
      <c r="H25" s="615"/>
      <c r="I25" s="541"/>
      <c r="J25" s="541"/>
      <c r="K25" s="541"/>
      <c r="L25" s="541"/>
      <c r="M25" s="542"/>
      <c r="N25" s="542"/>
      <c r="O25" s="542"/>
      <c r="P25" s="542"/>
      <c r="Q25" s="542"/>
      <c r="R25" s="542"/>
      <c r="S25" s="542"/>
    </row>
    <row r="26" spans="1:19" ht="18.75" customHeight="1">
      <c r="A26" s="611" t="s">
        <v>304</v>
      </c>
      <c r="B26" s="1157"/>
      <c r="C26" s="1157"/>
      <c r="D26" s="1158" t="s">
        <v>569</v>
      </c>
      <c r="E26" s="1163"/>
      <c r="F26" s="1163"/>
      <c r="G26" s="1163"/>
      <c r="H26" s="1164"/>
      <c r="I26" s="541"/>
      <c r="J26" s="541"/>
      <c r="K26" s="541"/>
      <c r="L26" s="541"/>
      <c r="M26" s="544"/>
      <c r="N26" s="544"/>
      <c r="O26" s="544"/>
      <c r="P26" s="544"/>
      <c r="Q26" s="544"/>
      <c r="R26" s="544"/>
      <c r="S26" s="544"/>
    </row>
    <row r="27" spans="1:19" ht="12.75" customHeight="1">
      <c r="A27" s="611" t="s">
        <v>394</v>
      </c>
      <c r="B27" s="612"/>
      <c r="C27" s="681"/>
      <c r="D27" s="1158" t="s">
        <v>570</v>
      </c>
      <c r="E27" s="1163"/>
      <c r="F27" s="1163"/>
      <c r="G27" s="1163"/>
      <c r="H27" s="1164"/>
      <c r="I27" s="541"/>
      <c r="J27" s="541"/>
      <c r="K27" s="541"/>
      <c r="L27" s="541"/>
      <c r="M27" s="544"/>
      <c r="N27" s="544"/>
      <c r="O27" s="544"/>
      <c r="P27" s="544"/>
      <c r="Q27" s="544"/>
      <c r="R27" s="544"/>
      <c r="S27" s="544"/>
    </row>
    <row r="28" spans="1:19" ht="66" customHeight="1">
      <c r="A28" s="611" t="s">
        <v>565</v>
      </c>
      <c r="B28" s="1157"/>
      <c r="C28" s="1157"/>
      <c r="D28" s="1157"/>
      <c r="E28" s="1158" t="s">
        <v>571</v>
      </c>
      <c r="F28" s="1163"/>
      <c r="G28" s="1163"/>
      <c r="H28" s="1164"/>
      <c r="I28" s="541"/>
      <c r="J28" s="541"/>
      <c r="K28" s="541"/>
      <c r="L28" s="541"/>
      <c r="M28" s="544"/>
      <c r="N28" s="544"/>
      <c r="O28" s="544"/>
      <c r="P28" s="544"/>
      <c r="Q28" s="544"/>
      <c r="R28" s="544"/>
      <c r="S28" s="544"/>
    </row>
    <row r="29" spans="1:19" ht="40.5" customHeight="1">
      <c r="A29" s="611" t="s">
        <v>566</v>
      </c>
      <c r="B29" s="1157"/>
      <c r="C29" s="1157"/>
      <c r="D29" s="1157"/>
      <c r="E29" s="1158" t="s">
        <v>572</v>
      </c>
      <c r="F29" s="1163"/>
      <c r="G29" s="1163"/>
      <c r="H29" s="1164"/>
      <c r="I29" s="541"/>
      <c r="J29" s="541"/>
      <c r="K29" s="541"/>
      <c r="L29" s="541"/>
      <c r="M29" s="544"/>
      <c r="N29" s="544"/>
      <c r="O29" s="544"/>
      <c r="P29" s="544"/>
      <c r="Q29" s="544"/>
      <c r="R29" s="544"/>
      <c r="S29" s="544"/>
    </row>
    <row r="30" spans="1:19" ht="31.5" customHeight="1">
      <c r="A30" s="609" t="s">
        <v>90</v>
      </c>
      <c r="B30" s="1165" t="s">
        <v>202</v>
      </c>
      <c r="C30" s="1166"/>
      <c r="D30" s="1166"/>
      <c r="E30" s="1166"/>
      <c r="F30" s="1166"/>
      <c r="G30" s="1166"/>
      <c r="H30" s="1167"/>
      <c r="I30" s="518">
        <v>13891944</v>
      </c>
      <c r="J30" s="821">
        <v>10408803</v>
      </c>
      <c r="K30" s="518">
        <v>7059604</v>
      </c>
      <c r="L30" s="518">
        <v>16742000</v>
      </c>
      <c r="M30" s="521">
        <v>5638000</v>
      </c>
      <c r="N30" s="521"/>
      <c r="O30" s="521"/>
      <c r="P30" s="521"/>
      <c r="Q30" s="521"/>
      <c r="R30" s="521"/>
      <c r="S30" s="521"/>
    </row>
    <row r="31" spans="1:19" ht="27" customHeight="1" hidden="1">
      <c r="A31" s="1162" t="s">
        <v>395</v>
      </c>
      <c r="B31" s="1162"/>
      <c r="C31" s="1162"/>
      <c r="D31" s="1162"/>
      <c r="E31" s="1160"/>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162" t="s">
        <v>396</v>
      </c>
      <c r="B32" s="1162"/>
      <c r="C32" s="1162"/>
      <c r="D32" s="1162"/>
      <c r="E32" s="1160"/>
      <c r="F32" s="614"/>
      <c r="G32" s="614"/>
      <c r="H32" s="614"/>
      <c r="I32" s="541"/>
      <c r="J32" s="541"/>
      <c r="K32" s="541"/>
      <c r="L32" s="541"/>
      <c r="M32" s="544"/>
      <c r="N32" s="544"/>
      <c r="O32" s="544"/>
      <c r="P32" s="544"/>
      <c r="Q32" s="544"/>
      <c r="R32" s="544"/>
      <c r="S32" s="544"/>
    </row>
    <row r="33" spans="1:19" ht="12.75" hidden="1">
      <c r="A33" s="611" t="s">
        <v>397</v>
      </c>
      <c r="B33" s="1157" t="s">
        <v>398</v>
      </c>
      <c r="C33" s="1157"/>
      <c r="D33" s="1157"/>
      <c r="E33" s="1158"/>
      <c r="F33" s="613"/>
      <c r="G33" s="613"/>
      <c r="H33" s="613"/>
      <c r="I33" s="541"/>
      <c r="J33" s="541"/>
      <c r="K33" s="541"/>
      <c r="L33" s="541"/>
      <c r="M33" s="544"/>
      <c r="N33" s="544"/>
      <c r="O33" s="544"/>
      <c r="P33" s="544"/>
      <c r="Q33" s="544"/>
      <c r="R33" s="544"/>
      <c r="S33" s="544"/>
    </row>
    <row r="34" spans="1:19" ht="12.75" hidden="1">
      <c r="A34" s="611" t="s">
        <v>399</v>
      </c>
      <c r="B34" s="1157"/>
      <c r="C34" s="1157"/>
      <c r="D34" s="1157" t="s">
        <v>400</v>
      </c>
      <c r="E34" s="1158"/>
      <c r="F34" s="613"/>
      <c r="G34" s="613"/>
      <c r="H34" s="613"/>
      <c r="I34" s="541"/>
      <c r="J34" s="541"/>
      <c r="K34" s="541"/>
      <c r="L34" s="541"/>
      <c r="M34" s="544"/>
      <c r="N34" s="544"/>
      <c r="O34" s="544"/>
      <c r="P34" s="544"/>
      <c r="Q34" s="544"/>
      <c r="R34" s="544"/>
      <c r="S34" s="544"/>
    </row>
    <row r="35" spans="1:19" ht="12.75" hidden="1">
      <c r="A35" s="611" t="s">
        <v>401</v>
      </c>
      <c r="B35" s="1157" t="s">
        <v>402</v>
      </c>
      <c r="C35" s="1157"/>
      <c r="D35" s="1157"/>
      <c r="E35" s="1158"/>
      <c r="F35" s="613"/>
      <c r="G35" s="613"/>
      <c r="H35" s="613"/>
      <c r="I35" s="541"/>
      <c r="J35" s="541"/>
      <c r="K35" s="541"/>
      <c r="L35" s="541"/>
      <c r="M35" s="544"/>
      <c r="N35" s="544"/>
      <c r="O35" s="544"/>
      <c r="P35" s="544"/>
      <c r="Q35" s="544"/>
      <c r="R35" s="544"/>
      <c r="S35" s="544"/>
    </row>
    <row r="36" spans="1:19" ht="12.75" hidden="1">
      <c r="A36" s="611" t="s">
        <v>403</v>
      </c>
      <c r="B36" s="1157"/>
      <c r="C36" s="1157"/>
      <c r="D36" s="1157" t="s">
        <v>400</v>
      </c>
      <c r="E36" s="1158"/>
      <c r="F36" s="613"/>
      <c r="G36" s="613"/>
      <c r="H36" s="613"/>
      <c r="I36" s="541"/>
      <c r="J36" s="541"/>
      <c r="K36" s="541"/>
      <c r="L36" s="541"/>
      <c r="M36" s="544"/>
      <c r="N36" s="544"/>
      <c r="O36" s="544"/>
      <c r="P36" s="544"/>
      <c r="Q36" s="544"/>
      <c r="R36" s="544"/>
      <c r="S36" s="544"/>
    </row>
    <row r="37" spans="1:19" ht="12.75" hidden="1">
      <c r="A37" s="611" t="s">
        <v>404</v>
      </c>
      <c r="B37" s="1157" t="s">
        <v>405</v>
      </c>
      <c r="C37" s="1157"/>
      <c r="D37" s="1157"/>
      <c r="E37" s="1158"/>
      <c r="F37" s="613"/>
      <c r="G37" s="613"/>
      <c r="H37" s="613"/>
      <c r="I37" s="541"/>
      <c r="J37" s="541"/>
      <c r="K37" s="541"/>
      <c r="L37" s="541"/>
      <c r="M37" s="544"/>
      <c r="N37" s="544"/>
      <c r="O37" s="544"/>
      <c r="P37" s="544"/>
      <c r="Q37" s="544"/>
      <c r="R37" s="544"/>
      <c r="S37" s="544"/>
    </row>
    <row r="38" spans="1:19" ht="12.75" hidden="1">
      <c r="A38" s="611" t="s">
        <v>406</v>
      </c>
      <c r="B38" s="1157"/>
      <c r="C38" s="1157"/>
      <c r="D38" s="1157" t="s">
        <v>400</v>
      </c>
      <c r="E38" s="1158"/>
      <c r="F38" s="613"/>
      <c r="G38" s="613"/>
      <c r="H38" s="613"/>
      <c r="I38" s="541"/>
      <c r="J38" s="541"/>
      <c r="K38" s="541"/>
      <c r="L38" s="541"/>
      <c r="M38" s="544"/>
      <c r="N38" s="544"/>
      <c r="O38" s="544"/>
      <c r="P38" s="544"/>
      <c r="Q38" s="544"/>
      <c r="R38" s="544"/>
      <c r="S38" s="544"/>
    </row>
    <row r="39" spans="1:19" ht="12.75" hidden="1">
      <c r="A39" s="611" t="s">
        <v>407</v>
      </c>
      <c r="B39" s="1157" t="s">
        <v>408</v>
      </c>
      <c r="C39" s="1157"/>
      <c r="D39" s="1157"/>
      <c r="E39" s="1158"/>
      <c r="F39" s="613"/>
      <c r="G39" s="613"/>
      <c r="H39" s="613"/>
      <c r="I39" s="541"/>
      <c r="J39" s="541"/>
      <c r="K39" s="541"/>
      <c r="L39" s="541"/>
      <c r="M39" s="544"/>
      <c r="N39" s="544"/>
      <c r="O39" s="544"/>
      <c r="P39" s="544"/>
      <c r="Q39" s="544"/>
      <c r="R39" s="544"/>
      <c r="S39" s="544"/>
    </row>
    <row r="40" spans="1:19" ht="12.75" hidden="1">
      <c r="A40" s="611" t="s">
        <v>409</v>
      </c>
      <c r="B40" s="1157"/>
      <c r="C40" s="1157"/>
      <c r="D40" s="1157" t="s">
        <v>400</v>
      </c>
      <c r="E40" s="1158"/>
      <c r="F40" s="613"/>
      <c r="G40" s="613"/>
      <c r="H40" s="613"/>
      <c r="I40" s="541"/>
      <c r="J40" s="541"/>
      <c r="K40" s="541"/>
      <c r="L40" s="541"/>
      <c r="M40" s="544"/>
      <c r="N40" s="544"/>
      <c r="O40" s="544"/>
      <c r="P40" s="544"/>
      <c r="Q40" s="544"/>
      <c r="R40" s="544"/>
      <c r="S40" s="544"/>
    </row>
    <row r="41" spans="1:19" ht="15" hidden="1">
      <c r="A41" s="1162" t="s">
        <v>410</v>
      </c>
      <c r="B41" s="1162"/>
      <c r="C41" s="1162"/>
      <c r="D41" s="1162"/>
      <c r="E41" s="1160"/>
      <c r="F41" s="614"/>
      <c r="G41" s="614"/>
      <c r="H41" s="614"/>
      <c r="I41" s="541"/>
      <c r="J41" s="541"/>
      <c r="K41" s="541"/>
      <c r="L41" s="541"/>
      <c r="M41" s="544"/>
      <c r="N41" s="544"/>
      <c r="O41" s="544"/>
      <c r="P41" s="544"/>
      <c r="Q41" s="544"/>
      <c r="R41" s="544"/>
      <c r="S41" s="544"/>
    </row>
    <row r="42" spans="1:19" ht="12.75" hidden="1">
      <c r="A42" s="611" t="s">
        <v>411</v>
      </c>
      <c r="B42" s="1157" t="s">
        <v>412</v>
      </c>
      <c r="C42" s="1157"/>
      <c r="D42" s="1157"/>
      <c r="E42" s="1158"/>
      <c r="F42" s="613"/>
      <c r="G42" s="613"/>
      <c r="H42" s="613"/>
      <c r="I42" s="541"/>
      <c r="J42" s="541"/>
      <c r="K42" s="541"/>
      <c r="L42" s="541"/>
      <c r="M42" s="544"/>
      <c r="N42" s="544"/>
      <c r="O42" s="544"/>
      <c r="P42" s="544"/>
      <c r="Q42" s="544"/>
      <c r="R42" s="544"/>
      <c r="S42" s="544"/>
    </row>
    <row r="43" spans="1:19" ht="75.75" customHeight="1" hidden="1">
      <c r="A43" s="1157" t="s">
        <v>413</v>
      </c>
      <c r="B43" s="1157"/>
      <c r="C43" s="1157" t="s">
        <v>414</v>
      </c>
      <c r="D43" s="1157"/>
      <c r="E43" s="1158"/>
      <c r="F43" s="613"/>
      <c r="G43" s="613"/>
      <c r="H43" s="613"/>
      <c r="I43" s="541"/>
      <c r="J43" s="541"/>
      <c r="K43" s="541"/>
      <c r="L43" s="541"/>
      <c r="M43" s="544"/>
      <c r="N43" s="544"/>
      <c r="O43" s="544"/>
      <c r="P43" s="544"/>
      <c r="Q43" s="544"/>
      <c r="R43" s="544"/>
      <c r="S43" s="544"/>
    </row>
    <row r="44" spans="1:19" ht="12.75" hidden="1">
      <c r="A44" s="611" t="s">
        <v>415</v>
      </c>
      <c r="B44" s="1157"/>
      <c r="C44" s="1157"/>
      <c r="D44" s="1157" t="s">
        <v>416</v>
      </c>
      <c r="E44" s="1158"/>
      <c r="F44" s="613"/>
      <c r="G44" s="613"/>
      <c r="H44" s="613"/>
      <c r="I44" s="541"/>
      <c r="J44" s="541"/>
      <c r="K44" s="541"/>
      <c r="L44" s="541"/>
      <c r="M44" s="544"/>
      <c r="N44" s="544"/>
      <c r="O44" s="544"/>
      <c r="P44" s="544"/>
      <c r="Q44" s="544"/>
      <c r="R44" s="544"/>
      <c r="S44" s="544"/>
    </row>
    <row r="45" spans="1:19" ht="12.75" hidden="1">
      <c r="A45" s="610" t="s">
        <v>417</v>
      </c>
      <c r="B45" s="1150" t="s">
        <v>418</v>
      </c>
      <c r="C45" s="1150"/>
      <c r="D45" s="1150"/>
      <c r="E45" s="1144"/>
      <c r="F45" s="615"/>
      <c r="G45" s="615"/>
      <c r="H45" s="615"/>
      <c r="I45" s="541"/>
      <c r="J45" s="541"/>
      <c r="K45" s="541"/>
      <c r="L45" s="541"/>
      <c r="M45" s="542"/>
      <c r="N45" s="542"/>
      <c r="O45" s="542"/>
      <c r="P45" s="542"/>
      <c r="Q45" s="542"/>
      <c r="R45" s="542"/>
      <c r="S45" s="542"/>
    </row>
    <row r="46" spans="1:19" ht="15" hidden="1">
      <c r="A46" s="1160" t="s">
        <v>419</v>
      </c>
      <c r="B46" s="1161"/>
      <c r="C46" s="1161"/>
      <c r="D46" s="1161"/>
      <c r="E46" s="1161"/>
      <c r="F46" s="614"/>
      <c r="G46" s="614"/>
      <c r="H46" s="614"/>
      <c r="I46" s="524"/>
      <c r="J46" s="524"/>
      <c r="K46" s="524"/>
      <c r="L46" s="524"/>
      <c r="M46" s="515"/>
      <c r="N46" s="515"/>
      <c r="O46" s="515"/>
      <c r="P46" s="515"/>
      <c r="Q46" s="515"/>
      <c r="R46" s="515"/>
      <c r="S46" s="515"/>
    </row>
    <row r="47" spans="1:19" ht="12.75" hidden="1">
      <c r="A47" s="610" t="s">
        <v>420</v>
      </c>
      <c r="B47" s="1150" t="s">
        <v>421</v>
      </c>
      <c r="C47" s="1150"/>
      <c r="D47" s="1150"/>
      <c r="E47" s="1144"/>
      <c r="F47" s="615"/>
      <c r="G47" s="615"/>
      <c r="H47" s="615"/>
      <c r="I47" s="541"/>
      <c r="J47" s="541"/>
      <c r="K47" s="541"/>
      <c r="L47" s="541"/>
      <c r="M47" s="542"/>
      <c r="N47" s="542"/>
      <c r="O47" s="542"/>
      <c r="P47" s="542"/>
      <c r="Q47" s="542"/>
      <c r="R47" s="542"/>
      <c r="S47" s="542"/>
    </row>
    <row r="48" spans="1:19" ht="12.75" hidden="1">
      <c r="A48" s="610" t="s">
        <v>422</v>
      </c>
      <c r="B48" s="618"/>
      <c r="C48" s="1146" t="s">
        <v>423</v>
      </c>
      <c r="D48" s="1150"/>
      <c r="E48" s="1144"/>
      <c r="F48" s="615"/>
      <c r="G48" s="615"/>
      <c r="H48" s="615"/>
      <c r="I48" s="541"/>
      <c r="J48" s="541"/>
      <c r="K48" s="541"/>
      <c r="L48" s="541"/>
      <c r="M48" s="542"/>
      <c r="N48" s="542"/>
      <c r="O48" s="542"/>
      <c r="P48" s="542"/>
      <c r="Q48" s="542"/>
      <c r="R48" s="542"/>
      <c r="S48" s="542"/>
    </row>
    <row r="49" spans="1:19" ht="12.75" hidden="1">
      <c r="A49" s="610" t="s">
        <v>424</v>
      </c>
      <c r="B49" s="1150" t="s">
        <v>425</v>
      </c>
      <c r="C49" s="1150"/>
      <c r="D49" s="1150"/>
      <c r="E49" s="1144"/>
      <c r="F49" s="615"/>
      <c r="G49" s="615"/>
      <c r="H49" s="615"/>
      <c r="I49" s="541"/>
      <c r="J49" s="541"/>
      <c r="K49" s="541"/>
      <c r="L49" s="541"/>
      <c r="M49" s="542"/>
      <c r="N49" s="542"/>
      <c r="O49" s="542"/>
      <c r="P49" s="542"/>
      <c r="Q49" s="542"/>
      <c r="R49" s="542"/>
      <c r="S49" s="542"/>
    </row>
    <row r="50" spans="1:19" ht="12.75" hidden="1">
      <c r="A50" s="610" t="s">
        <v>426</v>
      </c>
      <c r="B50" s="1150" t="s">
        <v>427</v>
      </c>
      <c r="C50" s="1150"/>
      <c r="D50" s="1150"/>
      <c r="E50" s="1144"/>
      <c r="F50" s="615"/>
      <c r="G50" s="615"/>
      <c r="H50" s="615"/>
      <c r="I50" s="541"/>
      <c r="J50" s="541"/>
      <c r="K50" s="541"/>
      <c r="L50" s="541"/>
      <c r="M50" s="542"/>
      <c r="N50" s="542"/>
      <c r="O50" s="542"/>
      <c r="P50" s="542"/>
      <c r="Q50" s="542"/>
      <c r="R50" s="542"/>
      <c r="S50" s="542"/>
    </row>
    <row r="51" spans="1:19" ht="39" customHeight="1" hidden="1">
      <c r="A51" s="1159" t="s">
        <v>428</v>
      </c>
      <c r="B51" s="1159"/>
      <c r="C51" s="1159"/>
      <c r="D51" s="1159"/>
      <c r="E51" s="1151"/>
      <c r="F51" s="679"/>
      <c r="G51" s="679"/>
      <c r="H51" s="679"/>
      <c r="I51" s="541"/>
      <c r="J51" s="541"/>
      <c r="K51" s="541"/>
      <c r="L51" s="541"/>
      <c r="M51" s="542"/>
      <c r="N51" s="542"/>
      <c r="O51" s="542"/>
      <c r="P51" s="542"/>
      <c r="Q51" s="542"/>
      <c r="R51" s="542"/>
      <c r="S51" s="542"/>
    </row>
    <row r="52" spans="1:19" ht="25.5" customHeight="1" hidden="1">
      <c r="A52" s="1159" t="s">
        <v>429</v>
      </c>
      <c r="B52" s="1159"/>
      <c r="C52" s="1159"/>
      <c r="D52" s="1159"/>
      <c r="E52" s="1151"/>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50" t="s">
        <v>430</v>
      </c>
      <c r="B53" s="1150"/>
      <c r="C53" s="1150"/>
      <c r="D53" s="1150"/>
      <c r="E53" s="1144"/>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50" t="s">
        <v>494</v>
      </c>
      <c r="B54" s="1150"/>
      <c r="C54" s="1150"/>
      <c r="D54" s="1150"/>
      <c r="E54" s="1144"/>
      <c r="F54" s="615"/>
      <c r="G54" s="615"/>
      <c r="H54" s="615"/>
      <c r="I54" s="541"/>
      <c r="J54" s="541"/>
      <c r="K54" s="541"/>
      <c r="L54" s="541"/>
      <c r="M54" s="542"/>
      <c r="N54" s="542"/>
      <c r="O54" s="542"/>
      <c r="P54" s="542"/>
      <c r="Q54" s="542"/>
      <c r="R54" s="542"/>
      <c r="S54" s="542"/>
    </row>
    <row r="55" spans="1:19" ht="15" hidden="1">
      <c r="A55" s="1159" t="s">
        <v>431</v>
      </c>
      <c r="B55" s="1159"/>
      <c r="C55" s="1159"/>
      <c r="D55" s="1159"/>
      <c r="E55" s="1151"/>
      <c r="F55" s="679"/>
      <c r="G55" s="679"/>
      <c r="H55" s="679"/>
      <c r="I55" s="541"/>
      <c r="J55" s="541"/>
      <c r="K55" s="541"/>
      <c r="L55" s="541"/>
      <c r="M55" s="542"/>
      <c r="N55" s="542"/>
      <c r="O55" s="542"/>
      <c r="P55" s="542"/>
      <c r="Q55" s="542"/>
      <c r="R55" s="542"/>
      <c r="S55" s="542"/>
    </row>
    <row r="56" spans="1:19" ht="12.75" hidden="1">
      <c r="A56" s="610" t="s">
        <v>432</v>
      </c>
      <c r="B56" s="1150" t="s">
        <v>433</v>
      </c>
      <c r="C56" s="1150"/>
      <c r="D56" s="1150"/>
      <c r="E56" s="1144"/>
      <c r="F56" s="615"/>
      <c r="G56" s="615"/>
      <c r="H56" s="615"/>
      <c r="I56" s="541"/>
      <c r="J56" s="541"/>
      <c r="K56" s="541"/>
      <c r="L56" s="541"/>
      <c r="M56" s="542"/>
      <c r="N56" s="542"/>
      <c r="O56" s="542"/>
      <c r="P56" s="542"/>
      <c r="Q56" s="542"/>
      <c r="R56" s="542"/>
      <c r="S56" s="542"/>
    </row>
    <row r="57" spans="1:19" ht="41.25" customHeight="1" hidden="1">
      <c r="A57" s="610" t="s">
        <v>434</v>
      </c>
      <c r="B57" s="1150" t="s">
        <v>435</v>
      </c>
      <c r="C57" s="1150"/>
      <c r="D57" s="1150"/>
      <c r="E57" s="1144"/>
      <c r="F57" s="615"/>
      <c r="G57" s="615"/>
      <c r="H57" s="615"/>
      <c r="I57" s="541"/>
      <c r="J57" s="541"/>
      <c r="K57" s="541"/>
      <c r="L57" s="541"/>
      <c r="M57" s="542"/>
      <c r="N57" s="542"/>
      <c r="O57" s="542"/>
      <c r="P57" s="542"/>
      <c r="Q57" s="542"/>
      <c r="R57" s="542"/>
      <c r="S57" s="542"/>
    </row>
    <row r="58" spans="1:19" ht="62.25" customHeight="1" hidden="1">
      <c r="A58" s="611" t="s">
        <v>436</v>
      </c>
      <c r="B58" s="1157" t="s">
        <v>437</v>
      </c>
      <c r="C58" s="1157"/>
      <c r="D58" s="1157"/>
      <c r="E58" s="1158"/>
      <c r="F58" s="613"/>
      <c r="G58" s="613"/>
      <c r="H58" s="613"/>
      <c r="I58" s="541"/>
      <c r="J58" s="541"/>
      <c r="K58" s="541"/>
      <c r="L58" s="541"/>
      <c r="M58" s="544"/>
      <c r="N58" s="544"/>
      <c r="O58" s="544"/>
      <c r="P58" s="544"/>
      <c r="Q58" s="544"/>
      <c r="R58" s="544"/>
      <c r="S58" s="544"/>
    </row>
    <row r="59" spans="1:19" ht="57.75" customHeight="1" hidden="1">
      <c r="A59" s="611" t="s">
        <v>438</v>
      </c>
      <c r="B59" s="1157" t="s">
        <v>439</v>
      </c>
      <c r="C59" s="1157"/>
      <c r="D59" s="1157"/>
      <c r="E59" s="1158"/>
      <c r="F59" s="613"/>
      <c r="G59" s="613"/>
      <c r="H59" s="613"/>
      <c r="I59" s="541"/>
      <c r="J59" s="541"/>
      <c r="K59" s="541"/>
      <c r="L59" s="541"/>
      <c r="M59" s="544"/>
      <c r="N59" s="544"/>
      <c r="O59" s="544"/>
      <c r="P59" s="544"/>
      <c r="Q59" s="544"/>
      <c r="R59" s="544"/>
      <c r="S59" s="544"/>
    </row>
    <row r="60" spans="1:19" ht="38.25" customHeight="1" hidden="1">
      <c r="A60" s="611" t="s">
        <v>440</v>
      </c>
      <c r="B60" s="1157" t="s">
        <v>441</v>
      </c>
      <c r="C60" s="1157"/>
      <c r="D60" s="1157"/>
      <c r="E60" s="1158"/>
      <c r="F60" s="613"/>
      <c r="G60" s="613"/>
      <c r="H60" s="613"/>
      <c r="I60" s="541"/>
      <c r="J60" s="541"/>
      <c r="K60" s="541"/>
      <c r="L60" s="541"/>
      <c r="M60" s="544"/>
      <c r="N60" s="544"/>
      <c r="O60" s="544"/>
      <c r="P60" s="544"/>
      <c r="Q60" s="544"/>
      <c r="R60" s="544"/>
      <c r="S60" s="544"/>
    </row>
    <row r="61" spans="1:19" ht="48.75" customHeight="1" hidden="1">
      <c r="A61" s="611" t="s">
        <v>442</v>
      </c>
      <c r="B61" s="1157" t="s">
        <v>443</v>
      </c>
      <c r="C61" s="1157"/>
      <c r="D61" s="1157"/>
      <c r="E61" s="1158"/>
      <c r="F61" s="613"/>
      <c r="G61" s="613"/>
      <c r="H61" s="613"/>
      <c r="I61" s="541"/>
      <c r="J61" s="541"/>
      <c r="K61" s="541"/>
      <c r="L61" s="541"/>
      <c r="M61" s="544"/>
      <c r="N61" s="544"/>
      <c r="O61" s="544"/>
      <c r="P61" s="544"/>
      <c r="Q61" s="544"/>
      <c r="R61" s="544"/>
      <c r="S61" s="544"/>
    </row>
    <row r="62" spans="1:19" ht="59.25" customHeight="1" hidden="1">
      <c r="A62" s="611" t="s">
        <v>444</v>
      </c>
      <c r="B62" s="1157" t="s">
        <v>445</v>
      </c>
      <c r="C62" s="1157"/>
      <c r="D62" s="1157"/>
      <c r="E62" s="1158"/>
      <c r="F62" s="613"/>
      <c r="G62" s="613"/>
      <c r="H62" s="613"/>
      <c r="I62" s="541"/>
      <c r="J62" s="541"/>
      <c r="K62" s="541"/>
      <c r="L62" s="541"/>
      <c r="M62" s="544"/>
      <c r="N62" s="544"/>
      <c r="O62" s="544"/>
      <c r="P62" s="544"/>
      <c r="Q62" s="544"/>
      <c r="R62" s="544"/>
      <c r="S62" s="544"/>
    </row>
    <row r="63" spans="1:19" ht="63" customHeight="1" hidden="1">
      <c r="A63" s="1157" t="s">
        <v>446</v>
      </c>
      <c r="B63" s="1157"/>
      <c r="C63" s="1157" t="s">
        <v>447</v>
      </c>
      <c r="D63" s="1157"/>
      <c r="E63" s="1158"/>
      <c r="F63" s="613"/>
      <c r="G63" s="613"/>
      <c r="H63" s="613"/>
      <c r="I63" s="541"/>
      <c r="J63" s="541"/>
      <c r="K63" s="541"/>
      <c r="L63" s="541"/>
      <c r="M63" s="544"/>
      <c r="N63" s="544"/>
      <c r="O63" s="544"/>
      <c r="P63" s="544"/>
      <c r="Q63" s="544"/>
      <c r="R63" s="544"/>
      <c r="S63" s="544"/>
    </row>
    <row r="64" spans="1:19" ht="57.75" customHeight="1" hidden="1">
      <c r="A64" s="611" t="s">
        <v>448</v>
      </c>
      <c r="B64" s="1157" t="s">
        <v>449</v>
      </c>
      <c r="C64" s="1157"/>
      <c r="D64" s="1157"/>
      <c r="E64" s="1158"/>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57" t="s">
        <v>451</v>
      </c>
      <c r="B65" s="1157"/>
      <c r="C65" s="1157" t="s">
        <v>452</v>
      </c>
      <c r="D65" s="1157"/>
      <c r="E65" s="1158"/>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159" t="s">
        <v>495</v>
      </c>
      <c r="B67" s="1159"/>
      <c r="C67" s="1159"/>
      <c r="D67" s="1159"/>
      <c r="E67" s="1151"/>
      <c r="F67" s="679"/>
      <c r="G67" s="679"/>
      <c r="H67" s="679"/>
      <c r="I67" s="541"/>
      <c r="J67" s="541"/>
      <c r="K67" s="541"/>
      <c r="L67" s="541"/>
      <c r="M67" s="542"/>
      <c r="N67" s="542"/>
      <c r="O67" s="542"/>
      <c r="P67" s="542"/>
      <c r="Q67" s="542"/>
      <c r="R67" s="542"/>
      <c r="S67" s="542"/>
    </row>
    <row r="68" spans="1:19" ht="12.75" hidden="1">
      <c r="A68" s="610" t="s">
        <v>453</v>
      </c>
      <c r="B68" s="1150" t="s">
        <v>454</v>
      </c>
      <c r="C68" s="1150"/>
      <c r="D68" s="1150"/>
      <c r="E68" s="1144"/>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51" t="s">
        <v>455</v>
      </c>
      <c r="B70" s="1152"/>
      <c r="C70" s="1152"/>
      <c r="D70" s="1152"/>
      <c r="E70" s="1152"/>
      <c r="F70" s="1152"/>
      <c r="G70" s="1152"/>
      <c r="H70" s="1153"/>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44" t="s">
        <v>576</v>
      </c>
      <c r="C71" s="1145"/>
      <c r="D71" s="1145"/>
      <c r="E71" s="1145"/>
      <c r="F71" s="1145"/>
      <c r="G71" s="1145"/>
      <c r="H71" s="1146"/>
      <c r="I71" s="541"/>
      <c r="J71" s="541"/>
      <c r="K71" s="541"/>
      <c r="L71" s="541"/>
      <c r="M71" s="542"/>
      <c r="N71" s="542"/>
      <c r="O71" s="542"/>
      <c r="P71" s="542"/>
      <c r="Q71" s="542"/>
      <c r="R71" s="542"/>
      <c r="S71" s="542"/>
    </row>
    <row r="72" spans="1:19" ht="28.5" customHeight="1">
      <c r="A72" s="610" t="s">
        <v>457</v>
      </c>
      <c r="B72" s="1144" t="s">
        <v>577</v>
      </c>
      <c r="C72" s="1145"/>
      <c r="D72" s="1145"/>
      <c r="E72" s="1145"/>
      <c r="F72" s="1145"/>
      <c r="G72" s="1145"/>
      <c r="H72" s="1146"/>
      <c r="I72" s="541"/>
      <c r="J72" s="541"/>
      <c r="K72" s="541"/>
      <c r="L72" s="541"/>
      <c r="M72" s="542"/>
      <c r="N72" s="542"/>
      <c r="O72" s="542"/>
      <c r="P72" s="542"/>
      <c r="Q72" s="542"/>
      <c r="R72" s="542"/>
      <c r="S72" s="542"/>
    </row>
    <row r="73" spans="1:28" ht="28.5" customHeight="1">
      <c r="A73" s="1154" t="s">
        <v>41</v>
      </c>
      <c r="B73" s="1155"/>
      <c r="C73" s="1155"/>
      <c r="D73" s="1155"/>
      <c r="E73" s="1155"/>
      <c r="F73" s="1155"/>
      <c r="G73" s="1155"/>
      <c r="H73" s="1156"/>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44" t="s">
        <v>567</v>
      </c>
      <c r="C74" s="1145"/>
      <c r="D74" s="1145"/>
      <c r="E74" s="1145"/>
      <c r="F74" s="1145"/>
      <c r="G74" s="1145"/>
      <c r="H74" s="1146"/>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50"/>
      <c r="C75" s="1150"/>
      <c r="D75" s="1144" t="s">
        <v>460</v>
      </c>
      <c r="E75" s="1145"/>
      <c r="F75" s="1145"/>
      <c r="G75" s="1145"/>
      <c r="H75" s="1146"/>
      <c r="I75" s="541">
        <v>170000</v>
      </c>
      <c r="J75" s="541">
        <v>170000</v>
      </c>
      <c r="K75" s="541">
        <v>170000</v>
      </c>
      <c r="L75" s="541"/>
      <c r="M75" s="542"/>
      <c r="N75" s="542"/>
      <c r="O75" s="542"/>
      <c r="P75" s="542"/>
      <c r="Q75" s="542"/>
      <c r="R75" s="542"/>
      <c r="S75" s="542"/>
    </row>
    <row r="76" spans="1:19" ht="22.5" customHeight="1">
      <c r="A76" s="543" t="s">
        <v>461</v>
      </c>
      <c r="B76" s="1150"/>
      <c r="C76" s="1150"/>
      <c r="D76" s="1144" t="s">
        <v>462</v>
      </c>
      <c r="E76" s="1145"/>
      <c r="F76" s="1145"/>
      <c r="G76" s="1145"/>
      <c r="H76" s="1146"/>
      <c r="I76" s="541">
        <v>4429944</v>
      </c>
      <c r="J76" s="778">
        <v>10408803</v>
      </c>
      <c r="K76" s="541">
        <v>7059604</v>
      </c>
      <c r="L76" s="541">
        <v>16742000</v>
      </c>
      <c r="M76" s="542">
        <v>5638000</v>
      </c>
      <c r="N76" s="542"/>
      <c r="O76" s="542"/>
      <c r="P76" s="542"/>
      <c r="Q76" s="542"/>
      <c r="R76" s="542"/>
      <c r="S76" s="542"/>
    </row>
    <row r="77" spans="1:19" ht="26.25" customHeight="1">
      <c r="A77" s="543" t="s">
        <v>463</v>
      </c>
      <c r="B77" s="1144" t="s">
        <v>578</v>
      </c>
      <c r="C77" s="1145"/>
      <c r="D77" s="1145"/>
      <c r="E77" s="1145"/>
      <c r="F77" s="1145"/>
      <c r="G77" s="1145"/>
      <c r="H77" s="1146"/>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44" t="s">
        <v>579</v>
      </c>
      <c r="C78" s="1145"/>
      <c r="D78" s="1145"/>
      <c r="E78" s="1145"/>
      <c r="F78" s="1145"/>
      <c r="G78" s="1145"/>
      <c r="H78" s="1146"/>
      <c r="I78" s="541">
        <v>3060000</v>
      </c>
      <c r="J78" s="541"/>
      <c r="K78" s="541"/>
      <c r="L78" s="541"/>
      <c r="M78" s="542"/>
      <c r="N78" s="542"/>
      <c r="O78" s="542"/>
      <c r="P78" s="542"/>
      <c r="Q78" s="542"/>
      <c r="R78" s="542"/>
      <c r="S78" s="542"/>
    </row>
    <row r="79" spans="1:19" ht="19.5" customHeight="1">
      <c r="A79" s="543" t="s">
        <v>465</v>
      </c>
      <c r="B79" s="1144" t="s">
        <v>580</v>
      </c>
      <c r="C79" s="1145"/>
      <c r="D79" s="1145"/>
      <c r="E79" s="1145"/>
      <c r="F79" s="1145"/>
      <c r="G79" s="1145"/>
      <c r="H79" s="1146"/>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147" t="s">
        <v>491</v>
      </c>
      <c r="O80" s="1148"/>
      <c r="P80" s="1148"/>
      <c r="Q80" s="1148"/>
      <c r="R80" s="1148"/>
      <c r="S80" s="1148"/>
      <c r="T80" s="568"/>
      <c r="U80" s="568"/>
      <c r="V80" s="568"/>
      <c r="W80" s="568"/>
      <c r="X80" s="568"/>
      <c r="Y80" s="568"/>
      <c r="Z80" s="568"/>
      <c r="AA80" s="568"/>
      <c r="AB80" s="568"/>
    </row>
    <row r="81" spans="1:28" s="555" customFormat="1" ht="51" customHeight="1">
      <c r="A81" s="1149" t="s">
        <v>585</v>
      </c>
      <c r="B81" s="1149"/>
      <c r="C81" s="1149"/>
      <c r="D81" s="1149"/>
      <c r="E81" s="1149"/>
      <c r="F81" s="1149"/>
      <c r="G81" s="1149"/>
      <c r="H81" s="1149"/>
      <c r="I81" s="1149"/>
      <c r="J81" s="1149"/>
      <c r="K81" s="1149"/>
      <c r="L81" s="1149"/>
      <c r="M81" s="1149"/>
      <c r="N81" s="1149"/>
      <c r="O81" s="1149"/>
      <c r="P81" s="1149"/>
      <c r="Q81" s="1149"/>
      <c r="R81" s="1149"/>
      <c r="S81" s="1149"/>
      <c r="T81" s="554"/>
      <c r="U81" s="554"/>
      <c r="V81" s="554"/>
      <c r="W81" s="554"/>
      <c r="X81" s="554"/>
      <c r="Y81" s="554"/>
      <c r="Z81" s="554"/>
      <c r="AA81" s="554"/>
      <c r="AB81" s="554"/>
    </row>
    <row r="82" spans="1:28" s="555" customFormat="1" ht="27.75" customHeight="1">
      <c r="A82" s="1137" t="s">
        <v>506</v>
      </c>
      <c r="B82" s="1138"/>
      <c r="C82" s="1138"/>
      <c r="D82" s="1138"/>
      <c r="E82" s="1138"/>
      <c r="F82" s="1138"/>
      <c r="G82" s="1138"/>
      <c r="H82" s="1138"/>
      <c r="I82" s="1138"/>
      <c r="J82" s="1138"/>
      <c r="K82" s="1138"/>
      <c r="L82" s="1138"/>
      <c r="M82" s="1138"/>
      <c r="N82" s="1138"/>
      <c r="O82" s="1138"/>
      <c r="P82" s="1138"/>
      <c r="Q82" s="1138"/>
      <c r="R82" s="1138"/>
      <c r="S82" s="1138"/>
      <c r="T82" s="554"/>
      <c r="U82" s="554"/>
      <c r="V82" s="554"/>
      <c r="W82" s="554"/>
      <c r="X82" s="554"/>
      <c r="Y82" s="554"/>
      <c r="Z82" s="554"/>
      <c r="AA82" s="554"/>
      <c r="AB82" s="554"/>
    </row>
    <row r="83" spans="1:28" s="555" customFormat="1" ht="27.75" customHeight="1">
      <c r="A83" s="1137" t="s">
        <v>508</v>
      </c>
      <c r="B83" s="1138"/>
      <c r="C83" s="1138"/>
      <c r="D83" s="1138"/>
      <c r="E83" s="1138"/>
      <c r="F83" s="1138"/>
      <c r="G83" s="1138"/>
      <c r="H83" s="1138"/>
      <c r="I83" s="1138"/>
      <c r="J83" s="1138"/>
      <c r="K83" s="1138"/>
      <c r="L83" s="1138"/>
      <c r="M83" s="1138"/>
      <c r="N83" s="1138"/>
      <c r="O83" s="1138"/>
      <c r="P83" s="1138"/>
      <c r="Q83" s="1138"/>
      <c r="R83" s="1138"/>
      <c r="S83" s="1138"/>
      <c r="T83" s="554"/>
      <c r="U83" s="554"/>
      <c r="V83" s="554"/>
      <c r="W83" s="554"/>
      <c r="X83" s="554"/>
      <c r="Y83" s="554"/>
      <c r="Z83" s="554"/>
      <c r="AA83" s="554"/>
      <c r="AB83" s="554"/>
    </row>
    <row r="84" spans="1:28" s="555" customFormat="1" ht="21.75" customHeight="1">
      <c r="A84" s="1137" t="s">
        <v>514</v>
      </c>
      <c r="B84" s="1138"/>
      <c r="C84" s="1138"/>
      <c r="D84" s="1138"/>
      <c r="E84" s="1138"/>
      <c r="F84" s="1138"/>
      <c r="G84" s="1138"/>
      <c r="H84" s="1138"/>
      <c r="I84" s="1138"/>
      <c r="J84" s="1138"/>
      <c r="K84" s="1138"/>
      <c r="L84" s="1138"/>
      <c r="M84" s="1138"/>
      <c r="N84" s="1138"/>
      <c r="O84" s="1138"/>
      <c r="P84" s="1138"/>
      <c r="Q84" s="1138"/>
      <c r="R84" s="1138"/>
      <c r="S84" s="1138"/>
      <c r="T84" s="554"/>
      <c r="U84" s="554"/>
      <c r="V84" s="554"/>
      <c r="W84" s="554"/>
      <c r="X84" s="554"/>
      <c r="Y84" s="554"/>
      <c r="Z84" s="554"/>
      <c r="AA84" s="554"/>
      <c r="AB84" s="554"/>
    </row>
    <row r="85" spans="1:28" s="555" customFormat="1" ht="21.75" customHeight="1">
      <c r="A85" s="1137" t="s">
        <v>510</v>
      </c>
      <c r="B85" s="1138"/>
      <c r="C85" s="1138"/>
      <c r="D85" s="1138"/>
      <c r="E85" s="1138"/>
      <c r="F85" s="1138"/>
      <c r="G85" s="1138"/>
      <c r="H85" s="1138"/>
      <c r="I85" s="1138"/>
      <c r="J85" s="1138"/>
      <c r="K85" s="1138"/>
      <c r="L85" s="1138"/>
      <c r="M85" s="1138"/>
      <c r="N85" s="1138"/>
      <c r="O85" s="1138"/>
      <c r="P85" s="1138"/>
      <c r="Q85" s="1138"/>
      <c r="R85" s="1138"/>
      <c r="S85" s="1138"/>
      <c r="T85" s="554"/>
      <c r="U85" s="554"/>
      <c r="V85" s="554"/>
      <c r="W85" s="554"/>
      <c r="X85" s="554"/>
      <c r="Y85" s="554"/>
      <c r="Z85" s="554"/>
      <c r="AA85" s="554"/>
      <c r="AB85" s="554"/>
    </row>
    <row r="86" spans="1:28" s="555" customFormat="1" ht="21.75" customHeight="1">
      <c r="A86" s="1137" t="s">
        <v>511</v>
      </c>
      <c r="B86" s="1138"/>
      <c r="C86" s="1138"/>
      <c r="D86" s="1138"/>
      <c r="E86" s="1138"/>
      <c r="F86" s="1138"/>
      <c r="G86" s="1138"/>
      <c r="H86" s="1138"/>
      <c r="I86" s="1138"/>
      <c r="J86" s="1138"/>
      <c r="K86" s="1138"/>
      <c r="L86" s="1138"/>
      <c r="M86" s="1138"/>
      <c r="N86" s="1138"/>
      <c r="O86" s="1138"/>
      <c r="P86" s="1138"/>
      <c r="Q86" s="1138"/>
      <c r="R86" s="1138"/>
      <c r="S86" s="1138"/>
      <c r="T86" s="554"/>
      <c r="U86" s="554"/>
      <c r="V86" s="554"/>
      <c r="W86" s="554"/>
      <c r="X86" s="554"/>
      <c r="Y86" s="554"/>
      <c r="Z86" s="554"/>
      <c r="AA86" s="554"/>
      <c r="AB86" s="554"/>
    </row>
    <row r="87" spans="1:28" s="555" customFormat="1" ht="21.75" customHeight="1">
      <c r="A87" s="1137" t="s">
        <v>586</v>
      </c>
      <c r="B87" s="1138"/>
      <c r="C87" s="1138"/>
      <c r="D87" s="1138"/>
      <c r="E87" s="1138"/>
      <c r="F87" s="1138"/>
      <c r="G87" s="1138"/>
      <c r="H87" s="1138"/>
      <c r="I87" s="1138"/>
      <c r="J87" s="1138"/>
      <c r="K87" s="1138"/>
      <c r="L87" s="1138"/>
      <c r="M87" s="1138"/>
      <c r="N87" s="1138"/>
      <c r="O87" s="1138"/>
      <c r="P87" s="1138"/>
      <c r="Q87" s="1138"/>
      <c r="R87" s="1138"/>
      <c r="S87" s="1138"/>
      <c r="T87" s="554"/>
      <c r="U87" s="554"/>
      <c r="V87" s="554"/>
      <c r="W87" s="554"/>
      <c r="X87" s="554"/>
      <c r="Y87" s="554"/>
      <c r="Z87" s="554"/>
      <c r="AA87" s="554"/>
      <c r="AB87" s="554"/>
    </row>
    <row r="88" spans="1:28" s="555" customFormat="1" ht="22.5" customHeight="1">
      <c r="A88" s="1137" t="s">
        <v>574</v>
      </c>
      <c r="B88" s="1138"/>
      <c r="C88" s="1138"/>
      <c r="D88" s="1138"/>
      <c r="E88" s="1138"/>
      <c r="F88" s="1138"/>
      <c r="G88" s="1138"/>
      <c r="H88" s="1138"/>
      <c r="I88" s="1138"/>
      <c r="J88" s="1138"/>
      <c r="K88" s="1138"/>
      <c r="L88" s="1138"/>
      <c r="M88" s="1138"/>
      <c r="N88" s="1138"/>
      <c r="O88" s="1138"/>
      <c r="P88" s="1138"/>
      <c r="Q88" s="1138"/>
      <c r="R88" s="1138"/>
      <c r="S88" s="1138"/>
      <c r="T88" s="554"/>
      <c r="U88" s="554"/>
      <c r="V88" s="554"/>
      <c r="W88" s="554"/>
      <c r="X88" s="554"/>
      <c r="Y88" s="554"/>
      <c r="Z88" s="554"/>
      <c r="AA88" s="554"/>
      <c r="AB88" s="554"/>
    </row>
    <row r="89" spans="1:28" s="555" customFormat="1" ht="22.5" customHeight="1">
      <c r="A89" s="1137" t="s">
        <v>573</v>
      </c>
      <c r="B89" s="1138"/>
      <c r="C89" s="1138"/>
      <c r="D89" s="1138"/>
      <c r="E89" s="1138"/>
      <c r="F89" s="1138"/>
      <c r="G89" s="1138"/>
      <c r="H89" s="1138"/>
      <c r="I89" s="1138"/>
      <c r="J89" s="1138"/>
      <c r="K89" s="1138"/>
      <c r="L89" s="1138"/>
      <c r="M89" s="1138"/>
      <c r="N89" s="1138"/>
      <c r="O89" s="1138"/>
      <c r="P89" s="1138"/>
      <c r="Q89" s="1138"/>
      <c r="R89" s="1138"/>
      <c r="S89" s="1138"/>
      <c r="T89" s="554"/>
      <c r="U89" s="554"/>
      <c r="V89" s="554"/>
      <c r="W89" s="554"/>
      <c r="X89" s="554"/>
      <c r="Y89" s="554"/>
      <c r="Z89" s="554"/>
      <c r="AA89" s="554"/>
      <c r="AB89" s="554"/>
    </row>
    <row r="90" spans="1:28" s="555" customFormat="1" ht="22.5" customHeight="1">
      <c r="A90" s="1137" t="s">
        <v>575</v>
      </c>
      <c r="B90" s="1138"/>
      <c r="C90" s="1138"/>
      <c r="D90" s="1138"/>
      <c r="E90" s="1138"/>
      <c r="F90" s="1138"/>
      <c r="G90" s="1138"/>
      <c r="H90" s="1138"/>
      <c r="I90" s="1138"/>
      <c r="J90" s="1138"/>
      <c r="K90" s="1138"/>
      <c r="L90" s="1138"/>
      <c r="M90" s="1138"/>
      <c r="N90" s="1138"/>
      <c r="O90" s="1138"/>
      <c r="P90" s="1138"/>
      <c r="Q90" s="1138"/>
      <c r="R90" s="1138"/>
      <c r="S90" s="1138"/>
      <c r="T90" s="554"/>
      <c r="U90" s="554"/>
      <c r="V90" s="554"/>
      <c r="W90" s="554"/>
      <c r="X90" s="554"/>
      <c r="Y90" s="554"/>
      <c r="Z90" s="554"/>
      <c r="AA90" s="554"/>
      <c r="AB90" s="554"/>
    </row>
    <row r="91" spans="1:28" s="555" customFormat="1" ht="22.5" customHeight="1">
      <c r="A91" s="1137" t="s">
        <v>581</v>
      </c>
      <c r="B91" s="1138"/>
      <c r="C91" s="1138"/>
      <c r="D91" s="1138"/>
      <c r="E91" s="1138"/>
      <c r="F91" s="1138"/>
      <c r="G91" s="1138"/>
      <c r="H91" s="1138"/>
      <c r="I91" s="1138"/>
      <c r="J91" s="1138"/>
      <c r="K91" s="1138"/>
      <c r="L91" s="1138"/>
      <c r="M91" s="1138"/>
      <c r="N91" s="1138"/>
      <c r="O91" s="1138"/>
      <c r="P91" s="1138"/>
      <c r="Q91" s="1138"/>
      <c r="R91" s="1138"/>
      <c r="S91" s="1138"/>
      <c r="T91" s="554"/>
      <c r="U91" s="554"/>
      <c r="V91" s="554"/>
      <c r="W91" s="554"/>
      <c r="X91" s="554"/>
      <c r="Y91" s="554"/>
      <c r="Z91" s="554"/>
      <c r="AA91" s="554"/>
      <c r="AB91" s="554"/>
    </row>
    <row r="92" spans="1:28" s="555" customFormat="1" ht="18" customHeight="1">
      <c r="A92" s="1137" t="s">
        <v>582</v>
      </c>
      <c r="B92" s="1138"/>
      <c r="C92" s="1138"/>
      <c r="D92" s="1138"/>
      <c r="E92" s="1138"/>
      <c r="F92" s="1138"/>
      <c r="G92" s="1138"/>
      <c r="H92" s="1138"/>
      <c r="I92" s="1138"/>
      <c r="J92" s="1138"/>
      <c r="K92" s="1138"/>
      <c r="L92" s="1138"/>
      <c r="M92" s="1138"/>
      <c r="N92" s="1138"/>
      <c r="O92" s="1138"/>
      <c r="P92" s="1138"/>
      <c r="Q92" s="1138"/>
      <c r="R92" s="1138"/>
      <c r="S92" s="1138"/>
      <c r="T92" s="554"/>
      <c r="U92" s="554"/>
      <c r="V92" s="554"/>
      <c r="W92" s="554"/>
      <c r="X92" s="554"/>
      <c r="Y92" s="554"/>
      <c r="Z92" s="554"/>
      <c r="AA92" s="554"/>
      <c r="AB92" s="554"/>
    </row>
    <row r="93" spans="1:28" s="555" customFormat="1" ht="16.5" customHeight="1">
      <c r="A93" s="1137" t="s">
        <v>583</v>
      </c>
      <c r="B93" s="1138"/>
      <c r="C93" s="1138"/>
      <c r="D93" s="1138"/>
      <c r="E93" s="1138"/>
      <c r="F93" s="1138"/>
      <c r="G93" s="1138"/>
      <c r="H93" s="1138"/>
      <c r="I93" s="1138"/>
      <c r="J93" s="1138"/>
      <c r="K93" s="1138"/>
      <c r="L93" s="1138"/>
      <c r="M93" s="1138"/>
      <c r="N93" s="1138"/>
      <c r="O93" s="1138"/>
      <c r="P93" s="1138"/>
      <c r="Q93" s="1138"/>
      <c r="R93" s="1138"/>
      <c r="S93" s="1138"/>
      <c r="T93" s="554"/>
      <c r="U93" s="554"/>
      <c r="V93" s="554"/>
      <c r="W93" s="554"/>
      <c r="X93" s="554"/>
      <c r="Y93" s="554"/>
      <c r="Z93" s="554"/>
      <c r="AA93" s="554"/>
      <c r="AB93" s="554"/>
    </row>
    <row r="94" spans="1:28" s="555" customFormat="1" ht="16.5" customHeight="1">
      <c r="A94" s="1137" t="s">
        <v>584</v>
      </c>
      <c r="B94" s="1138"/>
      <c r="C94" s="1138"/>
      <c r="D94" s="1138"/>
      <c r="E94" s="1138"/>
      <c r="F94" s="1138"/>
      <c r="G94" s="1138"/>
      <c r="H94" s="1138"/>
      <c r="I94" s="1138"/>
      <c r="J94" s="1138"/>
      <c r="K94" s="1138"/>
      <c r="L94" s="1138"/>
      <c r="M94" s="1138"/>
      <c r="N94" s="1138"/>
      <c r="O94" s="1138"/>
      <c r="P94" s="1138"/>
      <c r="Q94" s="1138"/>
      <c r="R94" s="1138"/>
      <c r="S94" s="1138"/>
      <c r="T94" s="554"/>
      <c r="U94" s="554"/>
      <c r="V94" s="554"/>
      <c r="W94" s="554"/>
      <c r="X94" s="554"/>
      <c r="Y94" s="554"/>
      <c r="Z94" s="554"/>
      <c r="AA94" s="554"/>
      <c r="AB94" s="554"/>
    </row>
    <row r="95" spans="1:28" s="569" customFormat="1" ht="49.5" customHeight="1">
      <c r="A95" s="1141" t="s">
        <v>490</v>
      </c>
      <c r="B95" s="1141"/>
      <c r="C95" s="1141"/>
      <c r="D95" s="1141"/>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139" t="s">
        <v>379</v>
      </c>
      <c r="B96" s="1139"/>
      <c r="C96" s="1139"/>
      <c r="D96" s="1139"/>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140" t="s">
        <v>675</v>
      </c>
      <c r="B97" s="1140"/>
      <c r="C97" s="1140"/>
      <c r="D97" s="1140"/>
      <c r="E97" s="1140"/>
      <c r="F97" s="1140"/>
      <c r="G97" s="1140"/>
      <c r="H97" s="1140"/>
      <c r="I97" s="1140"/>
      <c r="J97" s="1140"/>
      <c r="K97" s="1140"/>
      <c r="L97" s="1140"/>
      <c r="M97" s="1140"/>
      <c r="N97" s="1140"/>
      <c r="O97" s="1140"/>
      <c r="P97" s="1140"/>
      <c r="Q97" s="1140"/>
      <c r="R97" s="1140"/>
      <c r="S97" s="1140"/>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54" t="s">
        <v>41</v>
      </c>
      <c r="B100" s="1155"/>
      <c r="C100" s="1155"/>
      <c r="D100" s="1155"/>
      <c r="E100" s="1155"/>
      <c r="F100" s="1155"/>
      <c r="G100" s="1155"/>
      <c r="H100" s="1156"/>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51" t="s">
        <v>683</v>
      </c>
      <c r="B101" s="1152"/>
      <c r="C101" s="1152"/>
      <c r="D101" s="1152"/>
      <c r="E101" s="1152"/>
      <c r="F101" s="1152"/>
      <c r="G101" s="1152"/>
      <c r="H101" s="1153"/>
      <c r="I101" s="541"/>
      <c r="J101" s="541"/>
      <c r="K101" s="541"/>
      <c r="L101" s="541"/>
      <c r="M101" s="542"/>
      <c r="N101" s="542"/>
      <c r="O101" s="542"/>
      <c r="P101" s="542"/>
      <c r="Q101" s="542"/>
      <c r="R101" s="542"/>
      <c r="S101" s="542"/>
    </row>
    <row r="102" spans="1:19" ht="34.5" customHeight="1">
      <c r="A102" s="543" t="s">
        <v>466</v>
      </c>
      <c r="B102" s="1171" t="s">
        <v>607</v>
      </c>
      <c r="C102" s="1172"/>
      <c r="D102" s="1172"/>
      <c r="E102" s="1172"/>
      <c r="F102" s="1172"/>
      <c r="G102" s="1172"/>
      <c r="H102" s="1173"/>
      <c r="I102" s="541">
        <v>39826</v>
      </c>
      <c r="J102" s="541"/>
      <c r="K102" s="541"/>
      <c r="L102" s="541"/>
      <c r="M102" s="542"/>
      <c r="N102" s="542"/>
      <c r="O102" s="542"/>
      <c r="P102" s="542"/>
      <c r="Q102" s="542"/>
      <c r="R102" s="542"/>
      <c r="S102" s="542"/>
    </row>
    <row r="103" spans="1:19" ht="23.25" customHeight="1">
      <c r="A103" s="543" t="s">
        <v>467</v>
      </c>
      <c r="B103" s="683" t="s">
        <v>591</v>
      </c>
      <c r="C103" s="684"/>
      <c r="D103" s="1171" t="s">
        <v>608</v>
      </c>
      <c r="E103" s="1172"/>
      <c r="F103" s="1172"/>
      <c r="G103" s="1172"/>
      <c r="H103" s="1173"/>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171" t="s">
        <v>609</v>
      </c>
      <c r="F104" s="1172"/>
      <c r="G104" s="1172"/>
      <c r="H104" s="1173"/>
      <c r="I104" s="541">
        <v>39826</v>
      </c>
      <c r="J104" s="541"/>
      <c r="K104" s="541"/>
      <c r="L104" s="541"/>
      <c r="M104" s="542"/>
      <c r="N104" s="542"/>
      <c r="O104" s="542"/>
      <c r="P104" s="542"/>
      <c r="Q104" s="542"/>
      <c r="R104" s="542"/>
      <c r="S104" s="542"/>
    </row>
    <row r="105" spans="1:19" ht="30.75" customHeight="1">
      <c r="A105" s="543" t="s">
        <v>469</v>
      </c>
      <c r="B105" s="1171" t="s">
        <v>610</v>
      </c>
      <c r="C105" s="1172"/>
      <c r="D105" s="1172"/>
      <c r="E105" s="1172"/>
      <c r="F105" s="1172"/>
      <c r="G105" s="1172"/>
      <c r="H105" s="1173"/>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171" t="s">
        <v>608</v>
      </c>
      <c r="E106" s="1172"/>
      <c r="F106" s="1172"/>
      <c r="G106" s="1172"/>
      <c r="H106" s="1173"/>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171" t="s">
        <v>609</v>
      </c>
      <c r="F107" s="1172"/>
      <c r="G107" s="1172"/>
      <c r="H107" s="1173"/>
      <c r="I107" s="541">
        <v>3610270</v>
      </c>
      <c r="J107" s="541"/>
      <c r="K107" s="778"/>
      <c r="L107" s="778"/>
      <c r="M107" s="542"/>
      <c r="N107" s="542"/>
      <c r="O107" s="542"/>
      <c r="P107" s="542"/>
      <c r="Q107" s="542"/>
      <c r="R107" s="542"/>
      <c r="S107" s="542"/>
    </row>
    <row r="108" spans="1:19" ht="34.5" customHeight="1">
      <c r="A108" s="543" t="s">
        <v>472</v>
      </c>
      <c r="B108" s="1171" t="s">
        <v>611</v>
      </c>
      <c r="C108" s="1172"/>
      <c r="D108" s="1172"/>
      <c r="E108" s="1172"/>
      <c r="F108" s="1172"/>
      <c r="G108" s="1172"/>
      <c r="H108" s="1173"/>
      <c r="I108" s="541"/>
      <c r="J108" s="541"/>
      <c r="K108" s="541"/>
      <c r="L108" s="541"/>
      <c r="M108" s="542"/>
      <c r="N108" s="542"/>
      <c r="O108" s="542"/>
      <c r="P108" s="542"/>
      <c r="Q108" s="542"/>
      <c r="R108" s="542"/>
      <c r="S108" s="542"/>
    </row>
    <row r="109" spans="1:19" ht="27.75" customHeight="1">
      <c r="A109" s="543" t="s">
        <v>473</v>
      </c>
      <c r="B109" s="683" t="s">
        <v>591</v>
      </c>
      <c r="C109" s="684"/>
      <c r="D109" s="1171" t="s">
        <v>612</v>
      </c>
      <c r="E109" s="1172"/>
      <c r="F109" s="1172"/>
      <c r="G109" s="1172"/>
      <c r="H109" s="1173"/>
      <c r="I109" s="541"/>
      <c r="J109" s="541"/>
      <c r="K109" s="541"/>
      <c r="L109" s="541"/>
      <c r="M109" s="542"/>
      <c r="N109" s="542"/>
      <c r="O109" s="542"/>
      <c r="P109" s="542"/>
      <c r="Q109" s="542"/>
      <c r="R109" s="542"/>
      <c r="S109" s="542"/>
    </row>
    <row r="110" spans="1:19" ht="32.25" customHeight="1">
      <c r="A110" s="543" t="s">
        <v>474</v>
      </c>
      <c r="B110" s="1171" t="s">
        <v>613</v>
      </c>
      <c r="C110" s="1172"/>
      <c r="D110" s="1172"/>
      <c r="E110" s="1172"/>
      <c r="F110" s="1172"/>
      <c r="G110" s="1172"/>
      <c r="H110" s="1173"/>
      <c r="I110" s="541"/>
      <c r="J110" s="541"/>
      <c r="K110" s="541"/>
      <c r="L110" s="541"/>
      <c r="M110" s="542"/>
      <c r="N110" s="542"/>
      <c r="O110" s="542"/>
      <c r="P110" s="542"/>
      <c r="Q110" s="542"/>
      <c r="R110" s="542"/>
      <c r="S110" s="542"/>
    </row>
    <row r="111" spans="1:19" ht="30.75" customHeight="1">
      <c r="A111" s="543" t="s">
        <v>475</v>
      </c>
      <c r="B111" s="1171" t="s">
        <v>614</v>
      </c>
      <c r="C111" s="1172"/>
      <c r="D111" s="1172"/>
      <c r="E111" s="1172"/>
      <c r="F111" s="1172"/>
      <c r="G111" s="1172"/>
      <c r="H111" s="1173"/>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171" t="s">
        <v>612</v>
      </c>
      <c r="E112" s="1172"/>
      <c r="F112" s="1172"/>
      <c r="G112" s="1172"/>
      <c r="H112" s="1173"/>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171" t="s">
        <v>615</v>
      </c>
      <c r="C113" s="1172"/>
      <c r="D113" s="1172"/>
      <c r="E113" s="1172"/>
      <c r="F113" s="1172"/>
      <c r="G113" s="1172"/>
      <c r="H113" s="1173"/>
      <c r="I113" s="541"/>
      <c r="J113" s="541"/>
      <c r="K113" s="541"/>
      <c r="L113" s="541"/>
      <c r="M113" s="542"/>
      <c r="N113" s="542"/>
      <c r="O113" s="542"/>
      <c r="P113" s="542"/>
      <c r="Q113" s="542"/>
      <c r="R113" s="542"/>
      <c r="S113" s="542"/>
    </row>
    <row r="114" spans="1:19" ht="40.5" customHeight="1">
      <c r="A114" s="601" t="s">
        <v>602</v>
      </c>
      <c r="B114" s="1171" t="s">
        <v>616</v>
      </c>
      <c r="C114" s="1172"/>
      <c r="D114" s="1172"/>
      <c r="E114" s="1172"/>
      <c r="F114" s="1172"/>
      <c r="G114" s="1172"/>
      <c r="H114" s="1173"/>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171" t="s">
        <v>592</v>
      </c>
      <c r="E115" s="1172"/>
      <c r="F115" s="1172"/>
      <c r="G115" s="1172"/>
      <c r="H115" s="1173"/>
      <c r="I115" s="541"/>
      <c r="J115" s="541"/>
      <c r="K115" s="541"/>
      <c r="L115" s="541"/>
      <c r="M115" s="542"/>
      <c r="N115" s="542"/>
      <c r="O115" s="542"/>
      <c r="P115" s="542"/>
      <c r="Q115" s="542"/>
      <c r="R115" s="542"/>
      <c r="S115" s="542"/>
    </row>
    <row r="116" spans="1:19" ht="34.5" customHeight="1">
      <c r="A116" s="601" t="s">
        <v>604</v>
      </c>
      <c r="B116" s="1171" t="s">
        <v>619</v>
      </c>
      <c r="C116" s="1172"/>
      <c r="D116" s="1172"/>
      <c r="E116" s="1172"/>
      <c r="F116" s="1172"/>
      <c r="G116" s="1172"/>
      <c r="H116" s="1173"/>
      <c r="I116" s="541"/>
      <c r="J116" s="541"/>
      <c r="K116" s="541"/>
      <c r="L116" s="541"/>
      <c r="M116" s="542"/>
      <c r="N116" s="542"/>
      <c r="O116" s="542"/>
      <c r="P116" s="542"/>
      <c r="Q116" s="542"/>
      <c r="R116" s="542"/>
      <c r="S116" s="542"/>
    </row>
    <row r="117" spans="1:19" ht="39.75" customHeight="1">
      <c r="A117" s="601" t="s">
        <v>605</v>
      </c>
      <c r="B117" s="683" t="s">
        <v>591</v>
      </c>
      <c r="C117" s="684"/>
      <c r="D117" s="1171" t="s">
        <v>592</v>
      </c>
      <c r="E117" s="1172"/>
      <c r="F117" s="1172"/>
      <c r="G117" s="1172"/>
      <c r="H117" s="1173"/>
      <c r="I117" s="541"/>
      <c r="J117" s="541"/>
      <c r="K117" s="541"/>
      <c r="L117" s="541"/>
      <c r="M117" s="542"/>
      <c r="N117" s="542"/>
      <c r="O117" s="542"/>
      <c r="P117" s="542"/>
      <c r="Q117" s="542"/>
      <c r="R117" s="542"/>
      <c r="S117" s="542"/>
    </row>
    <row r="118" spans="1:19" ht="40.5" customHeight="1">
      <c r="A118" s="543" t="s">
        <v>587</v>
      </c>
      <c r="B118" s="1171" t="s">
        <v>617</v>
      </c>
      <c r="C118" s="1172"/>
      <c r="D118" s="1172"/>
      <c r="E118" s="1172"/>
      <c r="F118" s="1172"/>
      <c r="G118" s="1172"/>
      <c r="H118" s="1173"/>
      <c r="I118" s="541"/>
      <c r="J118" s="541"/>
      <c r="K118" s="541"/>
      <c r="L118" s="541"/>
      <c r="M118" s="542"/>
      <c r="N118" s="542"/>
      <c r="O118" s="542"/>
      <c r="P118" s="542"/>
      <c r="Q118" s="542"/>
      <c r="R118" s="542"/>
      <c r="S118" s="542"/>
    </row>
    <row r="119" spans="1:19" ht="29.25" customHeight="1">
      <c r="A119" s="543" t="s">
        <v>588</v>
      </c>
      <c r="B119" s="683" t="s">
        <v>591</v>
      </c>
      <c r="C119" s="684"/>
      <c r="D119" s="1171" t="s">
        <v>593</v>
      </c>
      <c r="E119" s="1172"/>
      <c r="F119" s="1172"/>
      <c r="G119" s="1172"/>
      <c r="H119" s="1173"/>
      <c r="I119" s="541"/>
      <c r="J119" s="541"/>
      <c r="K119" s="541"/>
      <c r="L119" s="541"/>
      <c r="M119" s="542"/>
      <c r="N119" s="542"/>
      <c r="O119" s="542"/>
      <c r="P119" s="542"/>
      <c r="Q119" s="542"/>
      <c r="R119" s="542"/>
      <c r="S119" s="542"/>
    </row>
    <row r="120" spans="1:28" ht="28.5" customHeight="1">
      <c r="A120" s="1154" t="s">
        <v>41</v>
      </c>
      <c r="B120" s="1155"/>
      <c r="C120" s="1155"/>
      <c r="D120" s="1155"/>
      <c r="E120" s="1155"/>
      <c r="F120" s="1155"/>
      <c r="G120" s="1155"/>
      <c r="H120" s="1156"/>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171" t="s">
        <v>618</v>
      </c>
      <c r="C121" s="1172"/>
      <c r="D121" s="1172"/>
      <c r="E121" s="1172"/>
      <c r="F121" s="1172"/>
      <c r="G121" s="1172"/>
      <c r="H121" s="1173"/>
      <c r="I121" s="541"/>
      <c r="J121" s="541"/>
      <c r="K121" s="541"/>
      <c r="L121" s="541"/>
      <c r="M121" s="542"/>
      <c r="N121" s="542"/>
      <c r="O121" s="542"/>
      <c r="P121" s="542"/>
      <c r="Q121" s="542"/>
      <c r="R121" s="542"/>
      <c r="S121" s="542"/>
    </row>
    <row r="122" spans="1:19" ht="36" customHeight="1">
      <c r="A122" s="543" t="s">
        <v>590</v>
      </c>
      <c r="B122" s="683" t="s">
        <v>591</v>
      </c>
      <c r="C122" s="684"/>
      <c r="D122" s="1171" t="s">
        <v>593</v>
      </c>
      <c r="E122" s="1172"/>
      <c r="F122" s="1172"/>
      <c r="G122" s="1172"/>
      <c r="H122" s="1173"/>
      <c r="I122" s="541"/>
      <c r="J122" s="541"/>
      <c r="K122" s="541"/>
      <c r="L122" s="541"/>
      <c r="M122" s="542"/>
      <c r="N122" s="542"/>
      <c r="O122" s="542"/>
      <c r="P122" s="542"/>
      <c r="Q122" s="542"/>
      <c r="R122" s="542"/>
      <c r="S122" s="542"/>
    </row>
    <row r="123" spans="2:18" ht="90" customHeight="1">
      <c r="B123" s="1147" t="s">
        <v>491</v>
      </c>
      <c r="C123" s="1148"/>
      <c r="D123" s="1148"/>
      <c r="E123" s="1148"/>
      <c r="F123" s="1148"/>
      <c r="G123" s="1148"/>
      <c r="H123" s="1148"/>
      <c r="I123" s="1148"/>
      <c r="J123" s="1148"/>
      <c r="O123" s="1168" t="s">
        <v>515</v>
      </c>
      <c r="P123" s="1169"/>
      <c r="Q123" s="1169"/>
      <c r="R123" s="1169"/>
    </row>
    <row r="124" spans="1:28" s="573" customFormat="1" ht="30.75" customHeight="1">
      <c r="A124" s="1143" t="s">
        <v>606</v>
      </c>
      <c r="B124" s="1143"/>
      <c r="C124" s="1143"/>
      <c r="D124" s="1143"/>
      <c r="E124" s="1143"/>
      <c r="F124" s="1143"/>
      <c r="G124" s="1143"/>
      <c r="H124" s="1143"/>
      <c r="I124" s="1143"/>
      <c r="J124" s="1143"/>
      <c r="K124" s="1143"/>
      <c r="L124" s="1143"/>
      <c r="M124" s="1143"/>
      <c r="N124" s="1143"/>
      <c r="O124" s="1143"/>
      <c r="P124" s="1143"/>
      <c r="Q124" s="1143"/>
      <c r="R124" s="1143"/>
      <c r="S124" s="1143"/>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142" t="s">
        <v>594</v>
      </c>
      <c r="B127" s="1174"/>
      <c r="C127" s="1174"/>
      <c r="D127" s="1174"/>
      <c r="E127" s="1174"/>
      <c r="F127" s="1174"/>
      <c r="G127" s="1174"/>
      <c r="H127" s="1174"/>
      <c r="I127" s="1174"/>
      <c r="J127" s="1174"/>
      <c r="K127" s="1174"/>
      <c r="L127" s="1174"/>
      <c r="M127" s="1174"/>
      <c r="N127" s="1174"/>
      <c r="O127" s="1174"/>
      <c r="P127" s="1174"/>
      <c r="Q127" s="1174"/>
      <c r="R127" s="1174"/>
      <c r="S127" s="1174"/>
      <c r="T127" s="554"/>
      <c r="U127" s="554"/>
      <c r="V127" s="554"/>
      <c r="W127" s="554"/>
      <c r="X127" s="554"/>
      <c r="Y127" s="554"/>
      <c r="Z127" s="554"/>
      <c r="AA127" s="554"/>
      <c r="AB127" s="554"/>
    </row>
    <row r="128" spans="1:28" s="555" customFormat="1" ht="27.75" customHeight="1">
      <c r="A128" s="1142" t="s">
        <v>595</v>
      </c>
      <c r="B128" s="1174"/>
      <c r="C128" s="1174"/>
      <c r="D128" s="1174"/>
      <c r="E128" s="1174"/>
      <c r="F128" s="1174"/>
      <c r="G128" s="1174"/>
      <c r="H128" s="1174"/>
      <c r="I128" s="1174"/>
      <c r="J128" s="1174"/>
      <c r="K128" s="1174"/>
      <c r="L128" s="1174"/>
      <c r="M128" s="1174"/>
      <c r="N128" s="1174"/>
      <c r="O128" s="1174"/>
      <c r="P128" s="1174"/>
      <c r="Q128" s="1174"/>
      <c r="R128" s="1174"/>
      <c r="S128" s="1174"/>
      <c r="T128" s="554"/>
      <c r="U128" s="554"/>
      <c r="V128" s="554"/>
      <c r="W128" s="554"/>
      <c r="X128" s="554"/>
      <c r="Y128" s="554"/>
      <c r="Z128" s="554"/>
      <c r="AA128" s="554"/>
      <c r="AB128" s="554"/>
    </row>
    <row r="129" spans="1:28" s="555" customFormat="1" ht="27.75" customHeight="1">
      <c r="A129" s="1142" t="s">
        <v>596</v>
      </c>
      <c r="B129" s="1174"/>
      <c r="C129" s="1174"/>
      <c r="D129" s="1174"/>
      <c r="E129" s="1174"/>
      <c r="F129" s="1174"/>
      <c r="G129" s="1174"/>
      <c r="H129" s="1174"/>
      <c r="I129" s="1174"/>
      <c r="J129" s="1174"/>
      <c r="K129" s="1174"/>
      <c r="L129" s="1174"/>
      <c r="M129" s="1174"/>
      <c r="N129" s="1174"/>
      <c r="O129" s="1174"/>
      <c r="P129" s="1174"/>
      <c r="Q129" s="1174"/>
      <c r="R129" s="1174"/>
      <c r="S129" s="1174"/>
      <c r="T129" s="554"/>
      <c r="U129" s="554"/>
      <c r="V129" s="554"/>
      <c r="W129" s="554"/>
      <c r="X129" s="554"/>
      <c r="Y129" s="554"/>
      <c r="Z129" s="554"/>
      <c r="AA129" s="554"/>
      <c r="AB129" s="554"/>
    </row>
    <row r="130" spans="1:28" s="555" customFormat="1" ht="27.75" customHeight="1">
      <c r="A130" s="1142" t="s">
        <v>597</v>
      </c>
      <c r="B130" s="1174"/>
      <c r="C130" s="1174"/>
      <c r="D130" s="1174"/>
      <c r="E130" s="1174"/>
      <c r="F130" s="1174"/>
      <c r="G130" s="1174"/>
      <c r="H130" s="1174"/>
      <c r="I130" s="1174"/>
      <c r="J130" s="1174"/>
      <c r="K130" s="1174"/>
      <c r="L130" s="1174"/>
      <c r="M130" s="1174"/>
      <c r="N130" s="1174"/>
      <c r="O130" s="1174"/>
      <c r="P130" s="1174"/>
      <c r="Q130" s="1174"/>
      <c r="R130" s="1174"/>
      <c r="S130" s="1174"/>
      <c r="T130" s="554"/>
      <c r="U130" s="554"/>
      <c r="V130" s="554"/>
      <c r="W130" s="554"/>
      <c r="X130" s="554"/>
      <c r="Y130" s="554"/>
      <c r="Z130" s="554"/>
      <c r="AA130" s="554"/>
      <c r="AB130" s="554"/>
    </row>
    <row r="131" spans="1:28" s="555" customFormat="1" ht="12">
      <c r="A131" s="1142" t="s">
        <v>598</v>
      </c>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2"/>
      <c r="X131" s="1142"/>
      <c r="Y131" s="1142"/>
      <c r="Z131" s="554"/>
      <c r="AA131" s="554"/>
      <c r="AB131" s="554"/>
    </row>
    <row r="132" spans="1:28" s="555" customFormat="1" ht="12">
      <c r="A132" s="1142" t="s">
        <v>599</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2"/>
      <c r="W132" s="1142"/>
      <c r="X132" s="1142"/>
      <c r="Y132" s="1142"/>
      <c r="Z132" s="554"/>
      <c r="AA132" s="554"/>
      <c r="AB132" s="554"/>
    </row>
    <row r="133" spans="1:28" s="555" customFormat="1" ht="12">
      <c r="A133" s="1142" t="s">
        <v>600</v>
      </c>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42"/>
      <c r="W133" s="1142"/>
      <c r="X133" s="1142"/>
      <c r="Y133" s="1142"/>
      <c r="Z133" s="554"/>
      <c r="AA133" s="554"/>
      <c r="AB133" s="554"/>
    </row>
    <row r="134" spans="1:28" s="555" customFormat="1" ht="12">
      <c r="A134" s="1142" t="s">
        <v>601</v>
      </c>
      <c r="B134" s="1142"/>
      <c r="C134" s="1142"/>
      <c r="D134" s="1142"/>
      <c r="E134" s="1142"/>
      <c r="F134" s="1142"/>
      <c r="G134" s="1142"/>
      <c r="H134" s="1142"/>
      <c r="I134" s="1142"/>
      <c r="J134" s="1142"/>
      <c r="K134" s="1142"/>
      <c r="L134" s="1142"/>
      <c r="M134" s="1142"/>
      <c r="N134" s="1142"/>
      <c r="O134" s="1142"/>
      <c r="P134" s="1142"/>
      <c r="Q134" s="1142"/>
      <c r="R134" s="1142"/>
      <c r="S134" s="1142"/>
      <c r="T134" s="1142"/>
      <c r="U134" s="1142"/>
      <c r="V134" s="1142"/>
      <c r="W134" s="1142"/>
      <c r="X134" s="1142"/>
      <c r="Y134" s="1142"/>
      <c r="Z134" s="554"/>
      <c r="AA134" s="554"/>
      <c r="AB134" s="554"/>
    </row>
    <row r="135" s="569" customFormat="1" ht="12.75"/>
    <row r="136" spans="1:28" ht="16.5" customHeight="1">
      <c r="A136" s="1141" t="s">
        <v>490</v>
      </c>
      <c r="B136" s="1141"/>
      <c r="C136" s="1141"/>
      <c r="D136" s="1141"/>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170" t="s">
        <v>379</v>
      </c>
      <c r="B137" s="1170"/>
      <c r="C137" s="1170"/>
      <c r="D137" s="1170"/>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185" t="s">
        <v>678</v>
      </c>
      <c r="B139" s="1186"/>
      <c r="C139" s="1186"/>
      <c r="D139" s="1186"/>
      <c r="E139" s="1186"/>
      <c r="F139" s="1186"/>
      <c r="G139" s="1186"/>
      <c r="H139" s="1186"/>
      <c r="I139" s="1186"/>
      <c r="J139" s="1186"/>
      <c r="K139" s="1186"/>
      <c r="L139" s="1186"/>
      <c r="M139" s="1186"/>
      <c r="N139" s="1186"/>
      <c r="O139" s="1186"/>
      <c r="P139" s="1186"/>
      <c r="Q139" s="1186"/>
      <c r="R139" s="1186"/>
      <c r="S139" s="1186"/>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188" t="s">
        <v>663</v>
      </c>
      <c r="B141" s="1198" t="s">
        <v>674</v>
      </c>
      <c r="C141" s="1199"/>
      <c r="D141" s="1199"/>
      <c r="E141" s="1200"/>
      <c r="F141" s="1197" t="s">
        <v>664</v>
      </c>
      <c r="G141" s="1197" t="s">
        <v>665</v>
      </c>
      <c r="H141" s="1188" t="s">
        <v>666</v>
      </c>
      <c r="I141" s="1190" t="s">
        <v>667</v>
      </c>
      <c r="J141" s="1191"/>
      <c r="K141" s="1191"/>
      <c r="L141" s="1191"/>
      <c r="M141" s="1191"/>
      <c r="N141" s="1191"/>
      <c r="O141" s="1191"/>
      <c r="P141" s="1191"/>
      <c r="Q141" s="1191"/>
      <c r="R141" s="1191"/>
      <c r="S141" s="1192"/>
    </row>
    <row r="142" spans="1:19" s="666" customFormat="1" ht="46.5" customHeight="1">
      <c r="A142" s="1189"/>
      <c r="B142" s="1201"/>
      <c r="C142" s="1202"/>
      <c r="D142" s="1202"/>
      <c r="E142" s="1203"/>
      <c r="F142" s="1197"/>
      <c r="G142" s="1197"/>
      <c r="H142" s="1189"/>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177" t="s">
        <v>668</v>
      </c>
      <c r="B143" s="1178"/>
      <c r="C143" s="1178"/>
      <c r="D143" s="1178"/>
      <c r="E143" s="1178"/>
      <c r="F143" s="1178"/>
      <c r="G143" s="1179"/>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180" t="s">
        <v>679</v>
      </c>
      <c r="B144" s="1181"/>
      <c r="C144" s="1181"/>
      <c r="D144" s="1181"/>
      <c r="E144" s="1181"/>
      <c r="F144" s="1181"/>
      <c r="G144" s="1182"/>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31"/>
      <c r="C145" s="1175"/>
      <c r="D145" s="1175"/>
      <c r="E145" s="1176"/>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31"/>
      <c r="C146" s="1175"/>
      <c r="D146" s="1175"/>
      <c r="E146" s="1176"/>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31"/>
      <c r="C147" s="1175"/>
      <c r="D147" s="1175"/>
      <c r="E147" s="1176"/>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180" t="s">
        <v>680</v>
      </c>
      <c r="B148" s="1181"/>
      <c r="C148" s="1181"/>
      <c r="D148" s="1181"/>
      <c r="E148" s="1181"/>
      <c r="F148" s="1181"/>
      <c r="G148" s="1182"/>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31"/>
      <c r="C149" s="1175"/>
      <c r="D149" s="1175"/>
      <c r="E149" s="1176"/>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31"/>
      <c r="C150" s="1175"/>
      <c r="D150" s="1175"/>
      <c r="E150" s="1176"/>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31"/>
      <c r="C151" s="1175"/>
      <c r="D151" s="1175"/>
      <c r="E151" s="1176"/>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177" t="s">
        <v>669</v>
      </c>
      <c r="B152" s="1178"/>
      <c r="C152" s="1178"/>
      <c r="D152" s="1178"/>
      <c r="E152" s="1178"/>
      <c r="F152" s="1178"/>
      <c r="G152" s="1179"/>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180" t="s">
        <v>681</v>
      </c>
      <c r="B153" s="1181"/>
      <c r="C153" s="1181"/>
      <c r="D153" s="1181"/>
      <c r="E153" s="1181"/>
      <c r="F153" s="1181"/>
      <c r="G153" s="1182"/>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31" t="s">
        <v>862</v>
      </c>
      <c r="C154" s="1175"/>
      <c r="D154" s="1175"/>
      <c r="E154" s="1176"/>
      <c r="F154" s="673" t="s">
        <v>867</v>
      </c>
      <c r="G154" s="673" t="s">
        <v>863</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31" t="s">
        <v>902</v>
      </c>
      <c r="C155" s="1175"/>
      <c r="D155" s="1175"/>
      <c r="E155" s="1176"/>
      <c r="F155" s="673" t="s">
        <v>867</v>
      </c>
      <c r="G155" s="673" t="s">
        <v>864</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31" t="s">
        <v>854</v>
      </c>
      <c r="C156" s="1132"/>
      <c r="D156" s="1132"/>
      <c r="E156" s="1133"/>
      <c r="F156" s="673" t="s">
        <v>867</v>
      </c>
      <c r="G156" s="673" t="s">
        <v>868</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31" t="s">
        <v>824</v>
      </c>
      <c r="C157" s="1132"/>
      <c r="D157" s="1132"/>
      <c r="E157" s="1133"/>
      <c r="F157" s="673" t="s">
        <v>827</v>
      </c>
      <c r="G157" s="673" t="s">
        <v>865</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134" t="s">
        <v>825</v>
      </c>
      <c r="C158" s="1135"/>
      <c r="D158" s="1135"/>
      <c r="E158" s="1136"/>
      <c r="F158" s="673" t="s">
        <v>827</v>
      </c>
      <c r="G158" s="673" t="s">
        <v>865</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31"/>
      <c r="C160" s="1175"/>
      <c r="D160" s="1175"/>
      <c r="E160" s="1176"/>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180" t="s">
        <v>682</v>
      </c>
      <c r="B161" s="1181"/>
      <c r="C161" s="1181"/>
      <c r="D161" s="1181"/>
      <c r="E161" s="1181"/>
      <c r="F161" s="1181"/>
      <c r="G161" s="1182"/>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31" t="s">
        <v>866</v>
      </c>
      <c r="C162" s="1175"/>
      <c r="D162" s="1175"/>
      <c r="E162" s="1176"/>
      <c r="F162" s="673" t="s">
        <v>830</v>
      </c>
      <c r="G162" s="673" t="s">
        <v>864</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31"/>
      <c r="C163" s="1175"/>
      <c r="D163" s="1175"/>
      <c r="E163" s="1176"/>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31"/>
      <c r="C164" s="1175"/>
      <c r="D164" s="1175"/>
      <c r="E164" s="1176"/>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193" t="s">
        <v>670</v>
      </c>
      <c r="B165" s="1194"/>
      <c r="C165" s="1194"/>
      <c r="D165" s="1194"/>
      <c r="E165" s="1195"/>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196" t="s">
        <v>491</v>
      </c>
      <c r="D167" s="1184"/>
      <c r="E167" s="1184"/>
      <c r="F167" s="1184"/>
      <c r="G167" s="1184"/>
      <c r="H167" s="1184"/>
      <c r="I167" s="1184"/>
      <c r="J167" s="1184"/>
      <c r="O167" s="1183" t="s">
        <v>671</v>
      </c>
      <c r="P167" s="1184"/>
      <c r="Q167" s="1184"/>
      <c r="R167" s="1184"/>
    </row>
    <row r="168" spans="1:19" s="569" customFormat="1" ht="20.25" customHeight="1">
      <c r="A168" s="1143" t="s">
        <v>606</v>
      </c>
      <c r="B168" s="1143"/>
      <c r="C168" s="1143"/>
      <c r="D168" s="1143"/>
      <c r="E168" s="1143"/>
      <c r="F168" s="1143"/>
      <c r="G168" s="1143"/>
      <c r="H168" s="1143"/>
      <c r="I168" s="1143"/>
      <c r="J168" s="1143"/>
      <c r="K168" s="1143"/>
      <c r="L168" s="1143"/>
      <c r="M168" s="1143"/>
      <c r="N168" s="1143"/>
      <c r="O168" s="1143"/>
      <c r="P168" s="1143"/>
      <c r="Q168" s="1143"/>
      <c r="R168" s="1143"/>
      <c r="S168" s="1143"/>
    </row>
    <row r="173" ht="12.75">
      <c r="C173" s="533"/>
    </row>
  </sheetData>
  <sheetProtection/>
  <mergeCells count="187">
    <mergeCell ref="D109:H109"/>
    <mergeCell ref="D115:H115"/>
    <mergeCell ref="D122:H122"/>
    <mergeCell ref="A101:H101"/>
    <mergeCell ref="B102:H102"/>
    <mergeCell ref="D103:H103"/>
    <mergeCell ref="E104:H104"/>
    <mergeCell ref="B105:H105"/>
    <mergeCell ref="D106:H106"/>
    <mergeCell ref="E107:H107"/>
    <mergeCell ref="B108:H108"/>
    <mergeCell ref="D117:H117"/>
    <mergeCell ref="B118:H118"/>
    <mergeCell ref="D119:H119"/>
    <mergeCell ref="B121:H121"/>
    <mergeCell ref="D19:H19"/>
    <mergeCell ref="A20:H20"/>
    <mergeCell ref="B21:H21"/>
    <mergeCell ref="F22:H22"/>
    <mergeCell ref="D23:H23"/>
    <mergeCell ref="B110:H110"/>
    <mergeCell ref="A22:E22"/>
    <mergeCell ref="B24:D24"/>
    <mergeCell ref="B25:C25"/>
    <mergeCell ref="D25:E25"/>
    <mergeCell ref="B23:C23"/>
    <mergeCell ref="B35:E35"/>
    <mergeCell ref="D27:H27"/>
    <mergeCell ref="E28:H28"/>
    <mergeCell ref="A41:E41"/>
    <mergeCell ref="D112:H112"/>
    <mergeCell ref="B113:H113"/>
    <mergeCell ref="B114:H114"/>
    <mergeCell ref="C167:J167"/>
    <mergeCell ref="F141:F142"/>
    <mergeCell ref="G141:G142"/>
    <mergeCell ref="B160:E160"/>
    <mergeCell ref="A161:G161"/>
    <mergeCell ref="A141:A142"/>
    <mergeCell ref="B141:E142"/>
    <mergeCell ref="O167:R167"/>
    <mergeCell ref="A168:S168"/>
    <mergeCell ref="A139:S139"/>
    <mergeCell ref="A6:H6"/>
    <mergeCell ref="A7:H7"/>
    <mergeCell ref="A100:H100"/>
    <mergeCell ref="A120:H120"/>
    <mergeCell ref="H141:H142"/>
    <mergeCell ref="I141:S141"/>
    <mergeCell ref="A165:E165"/>
    <mergeCell ref="A152:G152"/>
    <mergeCell ref="A153:G153"/>
    <mergeCell ref="B154:E154"/>
    <mergeCell ref="B155:E155"/>
    <mergeCell ref="B150:E150"/>
    <mergeCell ref="B151:E151"/>
    <mergeCell ref="B162:E162"/>
    <mergeCell ref="B163:E163"/>
    <mergeCell ref="B164:E164"/>
    <mergeCell ref="A143:G143"/>
    <mergeCell ref="A144:G144"/>
    <mergeCell ref="B145:E145"/>
    <mergeCell ref="B146:E146"/>
    <mergeCell ref="B147:E147"/>
    <mergeCell ref="A148:G148"/>
    <mergeCell ref="B149:E149"/>
    <mergeCell ref="A136:D136"/>
    <mergeCell ref="A137:D137"/>
    <mergeCell ref="B123:J123"/>
    <mergeCell ref="A127:S127"/>
    <mergeCell ref="A128:S128"/>
    <mergeCell ref="A129:S129"/>
    <mergeCell ref="A130:S130"/>
    <mergeCell ref="A131:Y131"/>
    <mergeCell ref="A132:Y132"/>
    <mergeCell ref="A133:Y133"/>
    <mergeCell ref="O123:R123"/>
    <mergeCell ref="A1:D1"/>
    <mergeCell ref="A2:D2"/>
    <mergeCell ref="Q1:S1"/>
    <mergeCell ref="B18:C18"/>
    <mergeCell ref="B11:C11"/>
    <mergeCell ref="B13:D13"/>
    <mergeCell ref="B14:C14"/>
    <mergeCell ref="B116:H116"/>
    <mergeCell ref="B111:H111"/>
    <mergeCell ref="A17:E17"/>
    <mergeCell ref="B8:H8"/>
    <mergeCell ref="A9:H9"/>
    <mergeCell ref="B10:C10"/>
    <mergeCell ref="B12:C12"/>
    <mergeCell ref="A3:S3"/>
    <mergeCell ref="F17:H17"/>
    <mergeCell ref="D10:H10"/>
    <mergeCell ref="D11:H11"/>
    <mergeCell ref="D12:H12"/>
    <mergeCell ref="D14:H14"/>
    <mergeCell ref="D15:H15"/>
    <mergeCell ref="B16:H16"/>
    <mergeCell ref="B33:E33"/>
    <mergeCell ref="B34:C34"/>
    <mergeCell ref="D34:E34"/>
    <mergeCell ref="D18:H18"/>
    <mergeCell ref="B15:C15"/>
    <mergeCell ref="E24:H24"/>
    <mergeCell ref="D26:H26"/>
    <mergeCell ref="B19:C19"/>
    <mergeCell ref="B36:C36"/>
    <mergeCell ref="D36:E36"/>
    <mergeCell ref="B26:C26"/>
    <mergeCell ref="A31:E31"/>
    <mergeCell ref="A32:E32"/>
    <mergeCell ref="B29:D29"/>
    <mergeCell ref="E29:H29"/>
    <mergeCell ref="B30:H30"/>
    <mergeCell ref="B28:D28"/>
    <mergeCell ref="B37:E37"/>
    <mergeCell ref="B38:C38"/>
    <mergeCell ref="D38:E38"/>
    <mergeCell ref="B39:E39"/>
    <mergeCell ref="B40:C40"/>
    <mergeCell ref="D40:E40"/>
    <mergeCell ref="A54:E54"/>
    <mergeCell ref="A55:E55"/>
    <mergeCell ref="B42:E42"/>
    <mergeCell ref="A43:B43"/>
    <mergeCell ref="C43:E43"/>
    <mergeCell ref="B44:C44"/>
    <mergeCell ref="D44:E44"/>
    <mergeCell ref="B56:E56"/>
    <mergeCell ref="B45:E45"/>
    <mergeCell ref="A46:E46"/>
    <mergeCell ref="B47:E47"/>
    <mergeCell ref="C48:E48"/>
    <mergeCell ref="B49:E49"/>
    <mergeCell ref="B50:E50"/>
    <mergeCell ref="A51:E51"/>
    <mergeCell ref="A52:E52"/>
    <mergeCell ref="A53:E53"/>
    <mergeCell ref="A63:B63"/>
    <mergeCell ref="C63:E63"/>
    <mergeCell ref="B64:E64"/>
    <mergeCell ref="A65:B65"/>
    <mergeCell ref="C65:E65"/>
    <mergeCell ref="A67:E67"/>
    <mergeCell ref="B57:E57"/>
    <mergeCell ref="B58:E58"/>
    <mergeCell ref="B59:E59"/>
    <mergeCell ref="B60:E60"/>
    <mergeCell ref="B61:E61"/>
    <mergeCell ref="B62:E62"/>
    <mergeCell ref="B68:E68"/>
    <mergeCell ref="B75:C75"/>
    <mergeCell ref="A90:S90"/>
    <mergeCell ref="A88:S88"/>
    <mergeCell ref="A89:S89"/>
    <mergeCell ref="A70:H70"/>
    <mergeCell ref="B71:H71"/>
    <mergeCell ref="B72:H72"/>
    <mergeCell ref="B74:H74"/>
    <mergeCell ref="A73:H73"/>
    <mergeCell ref="D75:H75"/>
    <mergeCell ref="D76:H76"/>
    <mergeCell ref="B77:H77"/>
    <mergeCell ref="B78:H78"/>
    <mergeCell ref="B79:H79"/>
    <mergeCell ref="A82:S82"/>
    <mergeCell ref="N80:S80"/>
    <mergeCell ref="A81:S81"/>
    <mergeCell ref="B76:C76"/>
    <mergeCell ref="A83:S83"/>
    <mergeCell ref="A84:S84"/>
    <mergeCell ref="A85:S85"/>
    <mergeCell ref="A86:S86"/>
    <mergeCell ref="A94:S94"/>
    <mergeCell ref="A91:S91"/>
    <mergeCell ref="A92:S92"/>
    <mergeCell ref="B156:E156"/>
    <mergeCell ref="B157:E157"/>
    <mergeCell ref="B158:E158"/>
    <mergeCell ref="A93:S93"/>
    <mergeCell ref="A87:S87"/>
    <mergeCell ref="A96:D96"/>
    <mergeCell ref="A97:S97"/>
    <mergeCell ref="A95:D95"/>
    <mergeCell ref="A134:Y134"/>
    <mergeCell ref="A124:S124"/>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35" t="s">
        <v>730</v>
      </c>
      <c r="O1" s="1235"/>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22" t="s">
        <v>634</v>
      </c>
      <c r="B5" s="1222"/>
      <c r="C5" s="1222"/>
      <c r="D5" s="1222"/>
      <c r="E5" s="1222"/>
      <c r="F5" s="1222"/>
      <c r="G5" s="1222"/>
      <c r="H5" s="1222"/>
      <c r="I5" s="1222"/>
      <c r="J5" s="1222"/>
      <c r="K5" s="1222"/>
      <c r="L5" s="1222"/>
      <c r="M5" s="1222"/>
      <c r="N5" s="1222"/>
      <c r="O5" s="1222"/>
    </row>
    <row r="6" spans="1:15" ht="18.75">
      <c r="A6" s="175"/>
      <c r="B6" s="175"/>
      <c r="C6" s="175"/>
      <c r="D6" s="175"/>
      <c r="E6" s="175"/>
      <c r="F6" s="175"/>
      <c r="G6" s="175"/>
      <c r="H6" s="175"/>
      <c r="I6" s="175"/>
      <c r="J6" s="175"/>
      <c r="K6" s="210"/>
      <c r="L6" s="210"/>
      <c r="M6" s="210"/>
      <c r="N6" s="210"/>
      <c r="O6" s="173" t="s">
        <v>37</v>
      </c>
    </row>
    <row r="7" spans="1:15" s="556" customFormat="1" ht="54.75" customHeight="1">
      <c r="A7" s="1300" t="s">
        <v>18</v>
      </c>
      <c r="B7" s="1300" t="s">
        <v>347</v>
      </c>
      <c r="C7" s="1300" t="s">
        <v>241</v>
      </c>
      <c r="D7" s="1300" t="s">
        <v>169</v>
      </c>
      <c r="E7" s="1300" t="s">
        <v>376</v>
      </c>
      <c r="F7" s="1300" t="s">
        <v>377</v>
      </c>
      <c r="G7" s="1300"/>
      <c r="H7" s="1300" t="s">
        <v>146</v>
      </c>
      <c r="I7" s="1300" t="s">
        <v>49</v>
      </c>
      <c r="J7" s="1300" t="s">
        <v>348</v>
      </c>
      <c r="K7" s="1300"/>
      <c r="L7" s="1300"/>
      <c r="M7" s="1300"/>
      <c r="N7" s="1300"/>
      <c r="O7" s="1300" t="s">
        <v>349</v>
      </c>
    </row>
    <row r="8" spans="1:15" s="556" customFormat="1" ht="37.5" customHeight="1">
      <c r="A8" s="1300"/>
      <c r="B8" s="1300"/>
      <c r="C8" s="1300"/>
      <c r="D8" s="1300"/>
      <c r="E8" s="1300"/>
      <c r="F8" s="529" t="s">
        <v>170</v>
      </c>
      <c r="G8" s="529" t="s">
        <v>171</v>
      </c>
      <c r="H8" s="1300"/>
      <c r="I8" s="1300"/>
      <c r="J8" s="529">
        <v>2015</v>
      </c>
      <c r="K8" s="529">
        <v>2016</v>
      </c>
      <c r="L8" s="529">
        <v>2017</v>
      </c>
      <c r="M8" s="529">
        <v>2018</v>
      </c>
      <c r="N8" s="529">
        <v>2019</v>
      </c>
      <c r="O8" s="1300"/>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162" t="s">
        <v>350</v>
      </c>
      <c r="C10" s="1162"/>
      <c r="D10" s="1162"/>
      <c r="E10" s="1162"/>
      <c r="F10" s="1162"/>
      <c r="G10" s="1162"/>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162" t="s">
        <v>352</v>
      </c>
      <c r="C11" s="1162"/>
      <c r="D11" s="1162"/>
      <c r="E11" s="1162"/>
      <c r="F11" s="1162"/>
      <c r="G11" s="1162"/>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162" t="s">
        <v>354</v>
      </c>
      <c r="C12" s="1162"/>
      <c r="D12" s="1162"/>
      <c r="E12" s="1162"/>
      <c r="F12" s="1162"/>
      <c r="G12" s="1162"/>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294" t="s">
        <v>635</v>
      </c>
      <c r="C13" s="1294"/>
      <c r="D13" s="1294"/>
      <c r="E13" s="1294"/>
      <c r="F13" s="1294"/>
      <c r="G13" s="1294"/>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19" t="s">
        <v>355</v>
      </c>
      <c r="B14" s="1226" t="s">
        <v>352</v>
      </c>
      <c r="C14" s="1227"/>
      <c r="D14" s="1227"/>
      <c r="E14" s="1227"/>
      <c r="F14" s="1227"/>
      <c r="G14" s="1228"/>
      <c r="H14" s="514" t="s">
        <v>378</v>
      </c>
      <c r="I14" s="517">
        <v>0</v>
      </c>
      <c r="J14" s="517">
        <v>0</v>
      </c>
      <c r="K14" s="517">
        <v>0</v>
      </c>
      <c r="L14" s="517">
        <v>0</v>
      </c>
      <c r="M14" s="517">
        <v>0</v>
      </c>
      <c r="N14" s="517">
        <v>0</v>
      </c>
      <c r="O14" s="517">
        <v>0</v>
      </c>
    </row>
    <row r="15" spans="1:15" s="511" customFormat="1" ht="30" customHeight="1">
      <c r="A15" s="1220"/>
      <c r="B15" s="1229"/>
      <c r="C15" s="1230"/>
      <c r="D15" s="1230"/>
      <c r="E15" s="1230"/>
      <c r="F15" s="1230"/>
      <c r="G15" s="1231"/>
      <c r="H15" s="527" t="s">
        <v>166</v>
      </c>
      <c r="I15" s="518"/>
      <c r="J15" s="518"/>
      <c r="K15" s="518"/>
      <c r="L15" s="518"/>
      <c r="M15" s="518"/>
      <c r="N15" s="518"/>
      <c r="O15" s="518"/>
    </row>
    <row r="16" spans="1:15" s="511" customFormat="1" ht="30" customHeight="1">
      <c r="A16" s="1220"/>
      <c r="B16" s="1229"/>
      <c r="C16" s="1230"/>
      <c r="D16" s="1230"/>
      <c r="E16" s="1230"/>
      <c r="F16" s="1230"/>
      <c r="G16" s="1231"/>
      <c r="H16" s="527" t="s">
        <v>148</v>
      </c>
      <c r="I16" s="518"/>
      <c r="J16" s="518"/>
      <c r="K16" s="518"/>
      <c r="L16" s="518"/>
      <c r="M16" s="518"/>
      <c r="N16" s="518"/>
      <c r="O16" s="518"/>
    </row>
    <row r="17" spans="1:15" s="511" customFormat="1" ht="30" customHeight="1">
      <c r="A17" s="1221"/>
      <c r="B17" s="1232"/>
      <c r="C17" s="1233"/>
      <c r="D17" s="1233"/>
      <c r="E17" s="1233"/>
      <c r="F17" s="1233"/>
      <c r="G17" s="1234"/>
      <c r="H17" s="527" t="s">
        <v>380</v>
      </c>
      <c r="I17" s="518"/>
      <c r="J17" s="518"/>
      <c r="K17" s="518"/>
      <c r="L17" s="518"/>
      <c r="M17" s="518"/>
      <c r="N17" s="518"/>
      <c r="O17" s="518"/>
    </row>
    <row r="18" spans="1:15" s="559" customFormat="1" ht="12.75">
      <c r="A18" s="1207" t="s">
        <v>356</v>
      </c>
      <c r="B18" s="1204" t="s">
        <v>520</v>
      </c>
      <c r="C18" s="1207"/>
      <c r="D18" s="1207"/>
      <c r="E18" s="1207"/>
      <c r="F18" s="1207"/>
      <c r="G18" s="1207"/>
      <c r="H18" s="557" t="s">
        <v>378</v>
      </c>
      <c r="I18" s="558"/>
      <c r="J18" s="558"/>
      <c r="K18" s="558"/>
      <c r="L18" s="558"/>
      <c r="M18" s="558"/>
      <c r="N18" s="558"/>
      <c r="O18" s="558"/>
    </row>
    <row r="19" spans="1:15" s="559" customFormat="1" ht="12.75">
      <c r="A19" s="1208"/>
      <c r="B19" s="1205"/>
      <c r="C19" s="1208"/>
      <c r="D19" s="1208"/>
      <c r="E19" s="1208"/>
      <c r="F19" s="1208"/>
      <c r="G19" s="1208"/>
      <c r="H19" s="560" t="s">
        <v>166</v>
      </c>
      <c r="I19" s="542"/>
      <c r="J19" s="542"/>
      <c r="K19" s="542"/>
      <c r="L19" s="542"/>
      <c r="M19" s="542"/>
      <c r="N19" s="542"/>
      <c r="O19" s="542"/>
    </row>
    <row r="20" spans="1:15" s="559" customFormat="1" ht="12.75">
      <c r="A20" s="1208"/>
      <c r="B20" s="1205"/>
      <c r="C20" s="1208"/>
      <c r="D20" s="1208"/>
      <c r="E20" s="1208"/>
      <c r="F20" s="1208"/>
      <c r="G20" s="1208"/>
      <c r="H20" s="560" t="s">
        <v>148</v>
      </c>
      <c r="I20" s="542"/>
      <c r="J20" s="542"/>
      <c r="K20" s="542"/>
      <c r="L20" s="542"/>
      <c r="M20" s="542"/>
      <c r="N20" s="542"/>
      <c r="O20" s="542"/>
    </row>
    <row r="21" spans="1:15" s="559" customFormat="1" ht="12.75">
      <c r="A21" s="1209"/>
      <c r="B21" s="1206"/>
      <c r="C21" s="1209"/>
      <c r="D21" s="1209"/>
      <c r="E21" s="1209"/>
      <c r="F21" s="1209"/>
      <c r="G21" s="1209"/>
      <c r="H21" s="560" t="s">
        <v>380</v>
      </c>
      <c r="I21" s="542"/>
      <c r="J21" s="542"/>
      <c r="K21" s="542"/>
      <c r="L21" s="542"/>
      <c r="M21" s="542"/>
      <c r="N21" s="542"/>
      <c r="O21" s="542"/>
    </row>
    <row r="22" spans="1:15" s="559" customFormat="1" ht="12.75" customHeight="1">
      <c r="A22" s="1207" t="s">
        <v>357</v>
      </c>
      <c r="B22" s="1204" t="s">
        <v>520</v>
      </c>
      <c r="C22" s="1207"/>
      <c r="D22" s="1207"/>
      <c r="E22" s="1207"/>
      <c r="F22" s="1207"/>
      <c r="G22" s="1207"/>
      <c r="H22" s="557" t="s">
        <v>378</v>
      </c>
      <c r="I22" s="558"/>
      <c r="J22" s="558"/>
      <c r="K22" s="558"/>
      <c r="L22" s="558"/>
      <c r="M22" s="558"/>
      <c r="N22" s="558"/>
      <c r="O22" s="558"/>
    </row>
    <row r="23" spans="1:15" s="559" customFormat="1" ht="12.75">
      <c r="A23" s="1208"/>
      <c r="B23" s="1205"/>
      <c r="C23" s="1208"/>
      <c r="D23" s="1208"/>
      <c r="E23" s="1208"/>
      <c r="F23" s="1208"/>
      <c r="G23" s="1208"/>
      <c r="H23" s="560" t="s">
        <v>166</v>
      </c>
      <c r="I23" s="542"/>
      <c r="J23" s="542"/>
      <c r="K23" s="542"/>
      <c r="L23" s="542"/>
      <c r="M23" s="542"/>
      <c r="N23" s="542"/>
      <c r="O23" s="542"/>
    </row>
    <row r="24" spans="1:15" s="559" customFormat="1" ht="12.75">
      <c r="A24" s="1208"/>
      <c r="B24" s="1205"/>
      <c r="C24" s="1208"/>
      <c r="D24" s="1208"/>
      <c r="E24" s="1208"/>
      <c r="F24" s="1208"/>
      <c r="G24" s="1208"/>
      <c r="H24" s="560" t="s">
        <v>148</v>
      </c>
      <c r="I24" s="542"/>
      <c r="J24" s="542"/>
      <c r="K24" s="542"/>
      <c r="L24" s="542"/>
      <c r="M24" s="542"/>
      <c r="N24" s="542"/>
      <c r="O24" s="542"/>
    </row>
    <row r="25" spans="1:15" s="559" customFormat="1" ht="12.75">
      <c r="A25" s="1209"/>
      <c r="B25" s="1206"/>
      <c r="C25" s="1209"/>
      <c r="D25" s="1209"/>
      <c r="E25" s="1209"/>
      <c r="F25" s="1209"/>
      <c r="G25" s="1209"/>
      <c r="H25" s="560" t="s">
        <v>380</v>
      </c>
      <c r="I25" s="542"/>
      <c r="J25" s="542"/>
      <c r="K25" s="542"/>
      <c r="L25" s="542"/>
      <c r="M25" s="542"/>
      <c r="N25" s="542"/>
      <c r="O25" s="542"/>
    </row>
    <row r="26" spans="1:15" s="559" customFormat="1" ht="12.75" customHeight="1">
      <c r="A26" s="1207" t="s">
        <v>358</v>
      </c>
      <c r="B26" s="1204" t="s">
        <v>520</v>
      </c>
      <c r="C26" s="1207"/>
      <c r="D26" s="1207"/>
      <c r="E26" s="1207"/>
      <c r="F26" s="1207"/>
      <c r="G26" s="1207"/>
      <c r="H26" s="557" t="s">
        <v>378</v>
      </c>
      <c r="I26" s="558"/>
      <c r="J26" s="558"/>
      <c r="K26" s="558"/>
      <c r="L26" s="558"/>
      <c r="M26" s="558"/>
      <c r="N26" s="558"/>
      <c r="O26" s="558"/>
    </row>
    <row r="27" spans="1:15" s="559" customFormat="1" ht="12.75">
      <c r="A27" s="1208"/>
      <c r="B27" s="1205"/>
      <c r="C27" s="1208"/>
      <c r="D27" s="1208"/>
      <c r="E27" s="1208"/>
      <c r="F27" s="1208"/>
      <c r="G27" s="1208"/>
      <c r="H27" s="560" t="s">
        <v>166</v>
      </c>
      <c r="I27" s="542"/>
      <c r="J27" s="542"/>
      <c r="K27" s="542"/>
      <c r="L27" s="542"/>
      <c r="M27" s="542"/>
      <c r="N27" s="542"/>
      <c r="O27" s="542"/>
    </row>
    <row r="28" spans="1:15" s="559" customFormat="1" ht="12.75">
      <c r="A28" s="1208"/>
      <c r="B28" s="1205"/>
      <c r="C28" s="1208"/>
      <c r="D28" s="1208"/>
      <c r="E28" s="1208"/>
      <c r="F28" s="1208"/>
      <c r="G28" s="1208"/>
      <c r="H28" s="560" t="s">
        <v>148</v>
      </c>
      <c r="I28" s="542"/>
      <c r="J28" s="542"/>
      <c r="K28" s="542"/>
      <c r="L28" s="542"/>
      <c r="M28" s="542"/>
      <c r="N28" s="542"/>
      <c r="O28" s="542"/>
    </row>
    <row r="29" spans="1:15" s="559" customFormat="1" ht="12.75">
      <c r="A29" s="1209"/>
      <c r="B29" s="1206"/>
      <c r="C29" s="1209"/>
      <c r="D29" s="1209"/>
      <c r="E29" s="1209"/>
      <c r="F29" s="1209"/>
      <c r="G29" s="1209"/>
      <c r="H29" s="560" t="s">
        <v>380</v>
      </c>
      <c r="I29" s="542"/>
      <c r="J29" s="542"/>
      <c r="K29" s="542"/>
      <c r="L29" s="542"/>
      <c r="M29" s="542"/>
      <c r="N29" s="542"/>
      <c r="O29" s="542"/>
    </row>
    <row r="30" spans="1:15" s="511" customFormat="1" ht="32.25" customHeight="1">
      <c r="A30" s="1219" t="s">
        <v>359</v>
      </c>
      <c r="B30" s="1226" t="s">
        <v>360</v>
      </c>
      <c r="C30" s="1227"/>
      <c r="D30" s="1227"/>
      <c r="E30" s="1227"/>
      <c r="F30" s="1227"/>
      <c r="G30" s="1228"/>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20"/>
      <c r="B31" s="1229"/>
      <c r="C31" s="1230"/>
      <c r="D31" s="1230"/>
      <c r="E31" s="1230"/>
      <c r="F31" s="1230"/>
      <c r="G31" s="1231"/>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20"/>
      <c r="B32" s="1229"/>
      <c r="C32" s="1230"/>
      <c r="D32" s="1230"/>
      <c r="E32" s="1230"/>
      <c r="F32" s="1230"/>
      <c r="G32" s="1231"/>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21"/>
      <c r="B33" s="1232"/>
      <c r="C33" s="1233"/>
      <c r="D33" s="1233"/>
      <c r="E33" s="1233"/>
      <c r="F33" s="1233"/>
      <c r="G33" s="1234"/>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07" t="s">
        <v>361</v>
      </c>
      <c r="B34" s="1204" t="s">
        <v>905</v>
      </c>
      <c r="C34" s="1207" t="s">
        <v>853</v>
      </c>
      <c r="D34" s="1207" t="s">
        <v>904</v>
      </c>
      <c r="E34" s="1207" t="s">
        <v>766</v>
      </c>
      <c r="F34" s="1207">
        <v>2012</v>
      </c>
      <c r="G34" s="1207">
        <v>2016</v>
      </c>
      <c r="H34" s="557" t="s">
        <v>378</v>
      </c>
      <c r="I34" s="558">
        <f>I35+I36</f>
        <v>3200823</v>
      </c>
      <c r="J34" s="558">
        <f>J35+J36</f>
        <v>30000</v>
      </c>
      <c r="K34" s="558">
        <f>K35+K36</f>
        <v>3100000</v>
      </c>
      <c r="L34" s="542"/>
      <c r="M34" s="542"/>
      <c r="N34" s="542"/>
      <c r="O34" s="558">
        <f>O35+O36</f>
        <v>3130000</v>
      </c>
    </row>
    <row r="35" spans="1:15" s="559" customFormat="1" ht="12.75">
      <c r="A35" s="1208"/>
      <c r="B35" s="1205"/>
      <c r="C35" s="1208"/>
      <c r="D35" s="1208"/>
      <c r="E35" s="1208"/>
      <c r="F35" s="1208"/>
      <c r="G35" s="1208"/>
      <c r="H35" s="792" t="s">
        <v>166</v>
      </c>
      <c r="I35" s="542">
        <f>70823+J35+K35</f>
        <v>950823</v>
      </c>
      <c r="J35" s="542">
        <v>30000</v>
      </c>
      <c r="K35" s="542">
        <v>850000</v>
      </c>
      <c r="L35" s="542"/>
      <c r="M35" s="542"/>
      <c r="N35" s="542"/>
      <c r="O35" s="542">
        <v>880000</v>
      </c>
    </row>
    <row r="36" spans="1:15" s="559" customFormat="1" ht="12.75">
      <c r="A36" s="1208"/>
      <c r="B36" s="1205"/>
      <c r="C36" s="1208"/>
      <c r="D36" s="1208"/>
      <c r="E36" s="1208"/>
      <c r="F36" s="1208"/>
      <c r="G36" s="1208"/>
      <c r="H36" s="792" t="s">
        <v>148</v>
      </c>
      <c r="I36" s="542">
        <v>2250000</v>
      </c>
      <c r="J36" s="542"/>
      <c r="K36" s="542">
        <v>2250000</v>
      </c>
      <c r="L36" s="542"/>
      <c r="M36" s="542"/>
      <c r="N36" s="542"/>
      <c r="O36" s="542">
        <v>2250000</v>
      </c>
    </row>
    <row r="37" spans="1:15" s="559" customFormat="1" ht="12.75">
      <c r="A37" s="1209"/>
      <c r="B37" s="1206"/>
      <c r="C37" s="1209"/>
      <c r="D37" s="1209"/>
      <c r="E37" s="1209"/>
      <c r="F37" s="1209"/>
      <c r="G37" s="1209"/>
      <c r="H37" s="792" t="s">
        <v>380</v>
      </c>
      <c r="I37" s="542"/>
      <c r="J37" s="542"/>
      <c r="K37" s="542"/>
      <c r="L37" s="542"/>
      <c r="M37" s="542"/>
      <c r="N37" s="542"/>
      <c r="O37" s="542"/>
    </row>
    <row r="38" spans="1:15" s="559" customFormat="1" ht="12.75">
      <c r="A38" s="1207" t="s">
        <v>362</v>
      </c>
      <c r="B38" s="1204" t="s">
        <v>816</v>
      </c>
      <c r="C38" s="1207" t="s">
        <v>853</v>
      </c>
      <c r="D38" s="1207" t="s">
        <v>815</v>
      </c>
      <c r="E38" s="1207" t="s">
        <v>766</v>
      </c>
      <c r="F38" s="1207">
        <v>2013</v>
      </c>
      <c r="G38" s="1207">
        <v>2019</v>
      </c>
      <c r="H38" s="557" t="s">
        <v>378</v>
      </c>
      <c r="I38" s="558">
        <f>SUM(I39:I40)</f>
        <v>8916900</v>
      </c>
      <c r="J38" s="558"/>
      <c r="K38" s="558"/>
      <c r="L38" s="558"/>
      <c r="M38" s="558">
        <f>M39+M40</f>
        <v>7992000</v>
      </c>
      <c r="N38" s="558">
        <f>N39+N40</f>
        <v>888000</v>
      </c>
      <c r="O38" s="558">
        <f>M38+N38</f>
        <v>8880000</v>
      </c>
    </row>
    <row r="39" spans="1:15" s="559" customFormat="1" ht="12.75">
      <c r="A39" s="1208"/>
      <c r="B39" s="1205"/>
      <c r="C39" s="1208"/>
      <c r="D39" s="1208"/>
      <c r="E39" s="1208"/>
      <c r="F39" s="1208"/>
      <c r="G39" s="1208"/>
      <c r="H39" s="792" t="s">
        <v>166</v>
      </c>
      <c r="I39" s="542">
        <v>2279400</v>
      </c>
      <c r="J39" s="542"/>
      <c r="K39" s="542"/>
      <c r="L39" s="542"/>
      <c r="M39" s="542">
        <f>2242500-224250</f>
        <v>2018250</v>
      </c>
      <c r="N39" s="542">
        <v>224250</v>
      </c>
      <c r="O39" s="542">
        <v>2242500</v>
      </c>
    </row>
    <row r="40" spans="1:15" s="559" customFormat="1" ht="12.75">
      <c r="A40" s="1208"/>
      <c r="B40" s="1205"/>
      <c r="C40" s="1208"/>
      <c r="D40" s="1208"/>
      <c r="E40" s="1208"/>
      <c r="F40" s="1208"/>
      <c r="G40" s="1208"/>
      <c r="H40" s="792" t="s">
        <v>148</v>
      </c>
      <c r="I40" s="542">
        <v>6637500</v>
      </c>
      <c r="J40" s="542"/>
      <c r="K40" s="542"/>
      <c r="L40" s="542"/>
      <c r="M40" s="542">
        <f>6637500-663750</f>
        <v>5973750</v>
      </c>
      <c r="N40" s="542">
        <v>663750</v>
      </c>
      <c r="O40" s="542">
        <v>6637500</v>
      </c>
    </row>
    <row r="41" spans="1:15" s="559" customFormat="1" ht="12.75">
      <c r="A41" s="1209"/>
      <c r="B41" s="1206"/>
      <c r="C41" s="1209"/>
      <c r="D41" s="1209"/>
      <c r="E41" s="1209"/>
      <c r="F41" s="1209"/>
      <c r="G41" s="1209"/>
      <c r="H41" s="792" t="s">
        <v>380</v>
      </c>
      <c r="I41" s="542"/>
      <c r="J41" s="542"/>
      <c r="K41" s="542"/>
      <c r="L41" s="542"/>
      <c r="M41" s="542"/>
      <c r="N41" s="542"/>
      <c r="O41" s="542"/>
    </row>
    <row r="42" spans="1:15" s="559" customFormat="1" ht="12.75" customHeight="1">
      <c r="A42" s="1207" t="s">
        <v>828</v>
      </c>
      <c r="B42" s="1204" t="s">
        <v>861</v>
      </c>
      <c r="C42" s="1207" t="s">
        <v>827</v>
      </c>
      <c r="D42" s="1207" t="s">
        <v>812</v>
      </c>
      <c r="E42" s="1207" t="s">
        <v>766</v>
      </c>
      <c r="F42" s="1207">
        <v>2015</v>
      </c>
      <c r="G42" s="1207">
        <v>2016</v>
      </c>
      <c r="H42" s="557" t="s">
        <v>378</v>
      </c>
      <c r="I42" s="558">
        <v>1100000</v>
      </c>
      <c r="J42" s="558">
        <v>50000</v>
      </c>
      <c r="K42" s="558">
        <v>1050000</v>
      </c>
      <c r="L42" s="558"/>
      <c r="M42" s="558"/>
      <c r="N42" s="558"/>
      <c r="O42" s="558">
        <v>1100000</v>
      </c>
    </row>
    <row r="43" spans="1:15" s="559" customFormat="1" ht="12.75">
      <c r="A43" s="1208"/>
      <c r="B43" s="1205"/>
      <c r="C43" s="1208"/>
      <c r="D43" s="1208"/>
      <c r="E43" s="1208"/>
      <c r="F43" s="1208"/>
      <c r="G43" s="1208"/>
      <c r="H43" s="560" t="s">
        <v>166</v>
      </c>
      <c r="I43" s="542">
        <v>250000</v>
      </c>
      <c r="J43" s="542">
        <v>50000</v>
      </c>
      <c r="K43" s="542">
        <f>150000+50000</f>
        <v>200000</v>
      </c>
      <c r="L43" s="542"/>
      <c r="M43" s="542"/>
      <c r="N43" s="542"/>
      <c r="O43" s="542">
        <v>250000</v>
      </c>
    </row>
    <row r="44" spans="1:15" s="559" customFormat="1" ht="12.75">
      <c r="A44" s="1208"/>
      <c r="B44" s="1205"/>
      <c r="C44" s="1208"/>
      <c r="D44" s="1208"/>
      <c r="E44" s="1208"/>
      <c r="F44" s="1208"/>
      <c r="G44" s="1208"/>
      <c r="H44" s="560" t="s">
        <v>148</v>
      </c>
      <c r="I44" s="542">
        <v>850000</v>
      </c>
      <c r="J44" s="542"/>
      <c r="K44" s="542">
        <v>850000</v>
      </c>
      <c r="L44" s="542"/>
      <c r="M44" s="542"/>
      <c r="N44" s="542"/>
      <c r="O44" s="542">
        <v>850000</v>
      </c>
    </row>
    <row r="45" spans="1:15" s="559" customFormat="1" ht="12.75">
      <c r="A45" s="1209"/>
      <c r="B45" s="1206"/>
      <c r="C45" s="1209"/>
      <c r="D45" s="1209"/>
      <c r="E45" s="1209"/>
      <c r="F45" s="1209"/>
      <c r="G45" s="1209"/>
      <c r="H45" s="560" t="s">
        <v>380</v>
      </c>
      <c r="I45" s="542"/>
      <c r="J45" s="542"/>
      <c r="K45" s="542"/>
      <c r="L45" s="542"/>
      <c r="M45" s="542"/>
      <c r="N45" s="542"/>
      <c r="O45" s="542"/>
    </row>
    <row r="46" spans="1:15" s="559" customFormat="1" ht="12.75">
      <c r="A46" s="1207" t="s">
        <v>829</v>
      </c>
      <c r="B46" s="1204" t="s">
        <v>860</v>
      </c>
      <c r="C46" s="1207" t="s">
        <v>827</v>
      </c>
      <c r="D46" s="1207" t="s">
        <v>826</v>
      </c>
      <c r="E46" s="1207" t="s">
        <v>766</v>
      </c>
      <c r="F46" s="1207">
        <v>2010</v>
      </c>
      <c r="G46" s="1207">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08"/>
      <c r="B47" s="1205"/>
      <c r="C47" s="1208"/>
      <c r="D47" s="1208"/>
      <c r="E47" s="1208"/>
      <c r="F47" s="1208"/>
      <c r="G47" s="1208"/>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08"/>
      <c r="B48" s="1205"/>
      <c r="C48" s="1208"/>
      <c r="D48" s="1208"/>
      <c r="E48" s="1208"/>
      <c r="F48" s="1208"/>
      <c r="G48" s="1208"/>
      <c r="H48" s="754" t="s">
        <v>148</v>
      </c>
      <c r="I48" s="542">
        <f>K48+L48+M48+N48</f>
        <v>12750000</v>
      </c>
      <c r="J48" s="542"/>
      <c r="K48" s="542"/>
      <c r="L48" s="542">
        <v>3187500</v>
      </c>
      <c r="M48" s="542">
        <v>6375000</v>
      </c>
      <c r="N48" s="542">
        <v>3187500</v>
      </c>
      <c r="O48" s="542">
        <f>6375000+6375000</f>
        <v>12750000</v>
      </c>
    </row>
    <row r="49" spans="1:15" s="559" customFormat="1" ht="12" customHeight="1">
      <c r="A49" s="1209"/>
      <c r="B49" s="1206"/>
      <c r="C49" s="1209"/>
      <c r="D49" s="1209"/>
      <c r="E49" s="1209"/>
      <c r="F49" s="1209"/>
      <c r="G49" s="1209"/>
      <c r="H49" s="754" t="s">
        <v>380</v>
      </c>
      <c r="I49" s="542"/>
      <c r="J49" s="542"/>
      <c r="K49" s="542"/>
      <c r="L49" s="542"/>
      <c r="M49" s="542"/>
      <c r="N49" s="542"/>
      <c r="O49" s="542"/>
    </row>
    <row r="50" spans="1:15" s="559" customFormat="1" ht="12.75" customHeight="1">
      <c r="A50" s="1207" t="s">
        <v>903</v>
      </c>
      <c r="B50" s="1204" t="s">
        <v>859</v>
      </c>
      <c r="C50" s="1207" t="s">
        <v>830</v>
      </c>
      <c r="D50" s="1207" t="s">
        <v>822</v>
      </c>
      <c r="E50" s="1207" t="s">
        <v>766</v>
      </c>
      <c r="F50" s="1207">
        <v>2012</v>
      </c>
      <c r="G50" s="1207">
        <v>2017</v>
      </c>
      <c r="H50" s="557" t="s">
        <v>378</v>
      </c>
      <c r="I50" s="558">
        <f>I51+I52</f>
        <v>939560</v>
      </c>
      <c r="J50" s="558"/>
      <c r="K50" s="558">
        <v>450000</v>
      </c>
      <c r="L50" s="558">
        <v>450000</v>
      </c>
      <c r="M50" s="558"/>
      <c r="N50" s="558"/>
      <c r="O50" s="558">
        <v>900000</v>
      </c>
    </row>
    <row r="51" spans="1:15" s="559" customFormat="1" ht="12.75">
      <c r="A51" s="1208"/>
      <c r="B51" s="1205"/>
      <c r="C51" s="1208"/>
      <c r="D51" s="1208"/>
      <c r="E51" s="1208"/>
      <c r="F51" s="1208"/>
      <c r="G51" s="1208"/>
      <c r="H51" s="560" t="s">
        <v>166</v>
      </c>
      <c r="I51" s="542">
        <f>39560+J51+K51+L51</f>
        <v>339560</v>
      </c>
      <c r="J51" s="542"/>
      <c r="K51" s="542">
        <v>150000</v>
      </c>
      <c r="L51" s="542">
        <v>150000</v>
      </c>
      <c r="M51" s="542"/>
      <c r="N51" s="542"/>
      <c r="O51" s="542">
        <v>300000</v>
      </c>
    </row>
    <row r="52" spans="1:15" s="559" customFormat="1" ht="12.75">
      <c r="A52" s="1208"/>
      <c r="B52" s="1205"/>
      <c r="C52" s="1208"/>
      <c r="D52" s="1208"/>
      <c r="E52" s="1208"/>
      <c r="F52" s="1208"/>
      <c r="G52" s="1208"/>
      <c r="H52" s="560" t="s">
        <v>148</v>
      </c>
      <c r="I52" s="542">
        <v>600000</v>
      </c>
      <c r="J52" s="542"/>
      <c r="K52" s="542">
        <v>300000</v>
      </c>
      <c r="L52" s="542">
        <v>300000</v>
      </c>
      <c r="M52" s="542"/>
      <c r="N52" s="542"/>
      <c r="O52" s="542">
        <v>600000</v>
      </c>
    </row>
    <row r="53" spans="1:15" s="559" customFormat="1" ht="12.75">
      <c r="A53" s="1209"/>
      <c r="B53" s="1206"/>
      <c r="C53" s="1209"/>
      <c r="D53" s="1209"/>
      <c r="E53" s="1209"/>
      <c r="F53" s="1209"/>
      <c r="G53" s="1209"/>
      <c r="H53" s="560" t="s">
        <v>380</v>
      </c>
      <c r="I53" s="542"/>
      <c r="J53" s="542"/>
      <c r="K53" s="542"/>
      <c r="L53" s="542"/>
      <c r="M53" s="542"/>
      <c r="N53" s="542"/>
      <c r="O53" s="542"/>
    </row>
    <row r="54" spans="1:15" s="556" customFormat="1" ht="47.25" customHeight="1">
      <c r="A54" s="1300" t="s">
        <v>18</v>
      </c>
      <c r="B54" s="1295" t="s">
        <v>347</v>
      </c>
      <c r="C54" s="1296"/>
      <c r="D54" s="1300" t="s">
        <v>169</v>
      </c>
      <c r="E54" s="1300" t="s">
        <v>376</v>
      </c>
      <c r="F54" s="1300" t="s">
        <v>377</v>
      </c>
      <c r="G54" s="1300"/>
      <c r="H54" s="1300" t="s">
        <v>146</v>
      </c>
      <c r="I54" s="1300" t="s">
        <v>49</v>
      </c>
      <c r="J54" s="1300" t="s">
        <v>348</v>
      </c>
      <c r="K54" s="1300"/>
      <c r="L54" s="1300"/>
      <c r="M54" s="1300"/>
      <c r="N54" s="1300"/>
      <c r="O54" s="1300" t="s">
        <v>349</v>
      </c>
    </row>
    <row r="55" spans="1:15" s="556" customFormat="1" ht="23.25" customHeight="1">
      <c r="A55" s="1300"/>
      <c r="B55" s="1297"/>
      <c r="C55" s="1298"/>
      <c r="D55" s="1300"/>
      <c r="E55" s="1300"/>
      <c r="F55" s="588" t="s">
        <v>170</v>
      </c>
      <c r="G55" s="588" t="s">
        <v>171</v>
      </c>
      <c r="H55" s="1300"/>
      <c r="I55" s="1300"/>
      <c r="J55" s="588">
        <v>2015</v>
      </c>
      <c r="K55" s="588">
        <v>2016</v>
      </c>
      <c r="L55" s="588">
        <v>2017</v>
      </c>
      <c r="M55" s="588">
        <v>2018</v>
      </c>
      <c r="N55" s="588" t="s">
        <v>381</v>
      </c>
      <c r="O55" s="1300"/>
    </row>
    <row r="56" spans="1:15" s="508" customFormat="1" ht="12.75">
      <c r="A56" s="506">
        <v>1</v>
      </c>
      <c r="B56" s="1301">
        <v>2</v>
      </c>
      <c r="C56" s="1302"/>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294" t="s">
        <v>620</v>
      </c>
      <c r="C57" s="1294"/>
      <c r="D57" s="1294"/>
      <c r="E57" s="1294"/>
      <c r="F57" s="1294"/>
      <c r="G57" s="1294"/>
      <c r="H57" s="528"/>
      <c r="I57" s="516">
        <v>0</v>
      </c>
      <c r="J57" s="516">
        <v>0</v>
      </c>
      <c r="K57" s="516">
        <v>0</v>
      </c>
      <c r="L57" s="516">
        <v>0</v>
      </c>
      <c r="M57" s="516">
        <v>0</v>
      </c>
      <c r="N57" s="516" t="s">
        <v>777</v>
      </c>
      <c r="O57" s="516" t="s">
        <v>777</v>
      </c>
    </row>
    <row r="58" spans="1:15" s="559" customFormat="1" ht="27.75" customHeight="1">
      <c r="A58" s="513" t="s">
        <v>364</v>
      </c>
      <c r="B58" s="1299" t="s">
        <v>352</v>
      </c>
      <c r="C58" s="1299"/>
      <c r="D58" s="1299"/>
      <c r="E58" s="1299"/>
      <c r="F58" s="1299"/>
      <c r="G58" s="1299"/>
      <c r="H58" s="527"/>
      <c r="I58" s="541"/>
      <c r="J58" s="541"/>
      <c r="K58" s="541"/>
      <c r="L58" s="541"/>
      <c r="M58" s="541"/>
      <c r="N58" s="541"/>
      <c r="O58" s="541"/>
    </row>
    <row r="59" spans="1:15" s="559" customFormat="1" ht="51" customHeight="1">
      <c r="A59" s="561" t="s">
        <v>365</v>
      </c>
      <c r="B59" s="1144" t="s">
        <v>520</v>
      </c>
      <c r="C59" s="1146"/>
      <c r="D59" s="560"/>
      <c r="E59" s="561"/>
      <c r="F59" s="561"/>
      <c r="G59" s="561"/>
      <c r="H59" s="561"/>
      <c r="I59" s="542"/>
      <c r="J59" s="542"/>
      <c r="K59" s="542"/>
      <c r="L59" s="542"/>
      <c r="M59" s="542"/>
      <c r="N59" s="542"/>
      <c r="O59" s="542"/>
    </row>
    <row r="60" spans="1:15" s="559" customFormat="1" ht="51" customHeight="1">
      <c r="A60" s="561" t="s">
        <v>366</v>
      </c>
      <c r="B60" s="1144" t="s">
        <v>520</v>
      </c>
      <c r="C60" s="1146"/>
      <c r="D60" s="560"/>
      <c r="E60" s="561"/>
      <c r="F60" s="561"/>
      <c r="G60" s="561"/>
      <c r="H60" s="561"/>
      <c r="I60" s="542"/>
      <c r="J60" s="542"/>
      <c r="K60" s="542"/>
      <c r="L60" s="542"/>
      <c r="M60" s="542"/>
      <c r="N60" s="542"/>
      <c r="O60" s="542"/>
    </row>
    <row r="61" spans="1:15" s="559" customFormat="1" ht="51" customHeight="1">
      <c r="A61" s="561" t="s">
        <v>358</v>
      </c>
      <c r="B61" s="1144" t="s">
        <v>520</v>
      </c>
      <c r="C61" s="1146"/>
      <c r="D61" s="560"/>
      <c r="E61" s="561"/>
      <c r="F61" s="561"/>
      <c r="G61" s="561"/>
      <c r="H61" s="561"/>
      <c r="I61" s="542"/>
      <c r="J61" s="542"/>
      <c r="K61" s="542"/>
      <c r="L61" s="542"/>
      <c r="M61" s="542"/>
      <c r="N61" s="542"/>
      <c r="O61" s="542"/>
    </row>
    <row r="62" spans="1:15" s="559" customFormat="1" ht="30" customHeight="1">
      <c r="A62" s="513" t="s">
        <v>367</v>
      </c>
      <c r="B62" s="1299" t="s">
        <v>360</v>
      </c>
      <c r="C62" s="1299"/>
      <c r="D62" s="1299"/>
      <c r="E62" s="1299"/>
      <c r="F62" s="1299"/>
      <c r="G62" s="1299"/>
      <c r="H62" s="527"/>
      <c r="I62" s="541">
        <v>0</v>
      </c>
      <c r="J62" s="541">
        <v>0</v>
      </c>
      <c r="K62" s="541">
        <v>0</v>
      </c>
      <c r="L62" s="541">
        <v>0</v>
      </c>
      <c r="M62" s="541">
        <v>0</v>
      </c>
      <c r="N62" s="541">
        <v>0</v>
      </c>
      <c r="O62" s="541">
        <v>0</v>
      </c>
    </row>
    <row r="63" spans="1:15" s="559" customFormat="1" ht="51" customHeight="1">
      <c r="A63" s="561" t="s">
        <v>368</v>
      </c>
      <c r="B63" s="1144" t="s">
        <v>520</v>
      </c>
      <c r="C63" s="1146"/>
      <c r="D63" s="560"/>
      <c r="E63" s="543"/>
      <c r="F63" s="543"/>
      <c r="G63" s="543"/>
      <c r="H63" s="543"/>
      <c r="I63" s="542"/>
      <c r="J63" s="542"/>
      <c r="K63" s="542"/>
      <c r="L63" s="542"/>
      <c r="M63" s="542"/>
      <c r="N63" s="542"/>
      <c r="O63" s="542"/>
    </row>
    <row r="64" spans="1:15" s="559" customFormat="1" ht="51" customHeight="1">
      <c r="A64" s="561" t="s">
        <v>369</v>
      </c>
      <c r="B64" s="1144" t="s">
        <v>520</v>
      </c>
      <c r="C64" s="1146"/>
      <c r="D64" s="560"/>
      <c r="E64" s="561"/>
      <c r="F64" s="561"/>
      <c r="G64" s="561"/>
      <c r="H64" s="561"/>
      <c r="I64" s="542"/>
      <c r="J64" s="542"/>
      <c r="K64" s="542"/>
      <c r="L64" s="542"/>
      <c r="M64" s="542"/>
      <c r="N64" s="542"/>
      <c r="O64" s="542"/>
    </row>
    <row r="65" spans="1:15" s="559" customFormat="1" ht="51" customHeight="1">
      <c r="A65" s="561" t="s">
        <v>363</v>
      </c>
      <c r="B65" s="1144" t="s">
        <v>520</v>
      </c>
      <c r="C65" s="1146"/>
      <c r="D65" s="560"/>
      <c r="E65" s="561"/>
      <c r="F65" s="561"/>
      <c r="G65" s="561"/>
      <c r="H65" s="561"/>
      <c r="I65" s="542"/>
      <c r="J65" s="542"/>
      <c r="K65" s="542"/>
      <c r="L65" s="542"/>
      <c r="M65" s="542"/>
      <c r="N65" s="542"/>
      <c r="O65" s="542"/>
    </row>
    <row r="66" spans="1:15" s="559" customFormat="1" ht="41.25" customHeight="1">
      <c r="A66" s="512" t="s">
        <v>370</v>
      </c>
      <c r="B66" s="1294" t="s">
        <v>621</v>
      </c>
      <c r="C66" s="1294"/>
      <c r="D66" s="1294"/>
      <c r="E66" s="1294"/>
      <c r="F66" s="1294"/>
      <c r="G66" s="1294"/>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19" t="s">
        <v>371</v>
      </c>
      <c r="B67" s="1226" t="s">
        <v>352</v>
      </c>
      <c r="C67" s="1227"/>
      <c r="D67" s="1227"/>
      <c r="E67" s="1227"/>
      <c r="F67" s="1227"/>
      <c r="G67" s="1228"/>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20"/>
      <c r="B68" s="1229"/>
      <c r="C68" s="1230"/>
      <c r="D68" s="1230"/>
      <c r="E68" s="1230"/>
      <c r="F68" s="1230"/>
      <c r="G68" s="1231"/>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21"/>
      <c r="B69" s="1232"/>
      <c r="C69" s="1233"/>
      <c r="D69" s="1233"/>
      <c r="E69" s="1233"/>
      <c r="F69" s="1233"/>
      <c r="G69" s="1234"/>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07" t="s">
        <v>372</v>
      </c>
      <c r="B70" s="1246" t="s">
        <v>811</v>
      </c>
      <c r="C70" s="1247"/>
      <c r="D70" s="1207" t="s">
        <v>813</v>
      </c>
      <c r="E70" s="1207" t="s">
        <v>766</v>
      </c>
      <c r="F70" s="1207">
        <v>2014</v>
      </c>
      <c r="G70" s="1207">
        <v>2017</v>
      </c>
      <c r="H70" s="557" t="s">
        <v>378</v>
      </c>
      <c r="I70" s="558">
        <v>680000</v>
      </c>
      <c r="J70" s="558">
        <v>170000</v>
      </c>
      <c r="K70" s="558">
        <v>170000</v>
      </c>
      <c r="L70" s="558">
        <v>170000</v>
      </c>
      <c r="M70" s="558"/>
      <c r="N70" s="558"/>
      <c r="O70" s="558"/>
    </row>
    <row r="71" spans="1:15" s="559" customFormat="1" ht="12.75" customHeight="1">
      <c r="A71" s="1208"/>
      <c r="B71" s="1248"/>
      <c r="C71" s="1249"/>
      <c r="D71" s="1208"/>
      <c r="E71" s="1208"/>
      <c r="F71" s="1208"/>
      <c r="G71" s="1208"/>
      <c r="H71" s="560" t="s">
        <v>166</v>
      </c>
      <c r="I71" s="542">
        <v>680000</v>
      </c>
      <c r="J71" s="542">
        <v>170000</v>
      </c>
      <c r="K71" s="542">
        <v>170000</v>
      </c>
      <c r="L71" s="542">
        <v>170000</v>
      </c>
      <c r="M71" s="542"/>
      <c r="N71" s="542"/>
      <c r="O71" s="542"/>
    </row>
    <row r="72" spans="1:15" s="559" customFormat="1" ht="12.75" customHeight="1">
      <c r="A72" s="1209"/>
      <c r="B72" s="1250"/>
      <c r="C72" s="1251"/>
      <c r="D72" s="1209"/>
      <c r="E72" s="1209"/>
      <c r="F72" s="1209"/>
      <c r="G72" s="1209"/>
      <c r="H72" s="560" t="s">
        <v>380</v>
      </c>
      <c r="I72" s="542"/>
      <c r="J72" s="542"/>
      <c r="K72" s="542"/>
      <c r="L72" s="542"/>
      <c r="M72" s="542"/>
      <c r="N72" s="542"/>
      <c r="O72" s="542"/>
    </row>
    <row r="73" spans="1:15" s="559" customFormat="1" ht="25.5" customHeight="1">
      <c r="A73" s="1219" t="s">
        <v>373</v>
      </c>
      <c r="B73" s="1226" t="s">
        <v>360</v>
      </c>
      <c r="C73" s="1227"/>
      <c r="D73" s="1227"/>
      <c r="E73" s="1227"/>
      <c r="F73" s="1227"/>
      <c r="G73" s="1228"/>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20"/>
      <c r="B74" s="1229"/>
      <c r="C74" s="1230"/>
      <c r="D74" s="1230"/>
      <c r="E74" s="1230"/>
      <c r="F74" s="1230"/>
      <c r="G74" s="1231"/>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21"/>
      <c r="B75" s="1232"/>
      <c r="C75" s="1233"/>
      <c r="D75" s="1233"/>
      <c r="E75" s="1233"/>
      <c r="F75" s="1233"/>
      <c r="G75" s="1234"/>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16" t="s">
        <v>374</v>
      </c>
      <c r="B76" s="1210" t="s">
        <v>818</v>
      </c>
      <c r="C76" s="1211"/>
      <c r="D76" s="1216" t="s">
        <v>901</v>
      </c>
      <c r="E76" s="1216" t="s">
        <v>766</v>
      </c>
      <c r="F76" s="1216">
        <v>2013</v>
      </c>
      <c r="G76" s="1216">
        <v>2016</v>
      </c>
      <c r="H76" s="807" t="s">
        <v>378</v>
      </c>
      <c r="I76" s="804">
        <f>I77+I78</f>
        <v>5221838</v>
      </c>
      <c r="J76" s="804">
        <f>J77+J78</f>
        <v>1889548</v>
      </c>
      <c r="K76" s="804">
        <f>K77+K78</f>
        <v>3208803</v>
      </c>
      <c r="L76" s="804"/>
      <c r="M76" s="804"/>
      <c r="N76" s="804"/>
      <c r="O76" s="804">
        <f>O77+O78</f>
        <v>5098351</v>
      </c>
    </row>
    <row r="77" spans="1:15" s="559" customFormat="1" ht="12.75">
      <c r="A77" s="1217"/>
      <c r="B77" s="1212"/>
      <c r="C77" s="1213"/>
      <c r="D77" s="1217"/>
      <c r="E77" s="1217"/>
      <c r="F77" s="1217"/>
      <c r="G77" s="1217"/>
      <c r="H77" s="808" t="s">
        <v>166</v>
      </c>
      <c r="I77" s="803">
        <f>123487+J77+K77-23887</f>
        <v>2683598</v>
      </c>
      <c r="J77" s="803">
        <f>313192+549935</f>
        <v>863127</v>
      </c>
      <c r="K77" s="803">
        <f>2516199-J77+67799</f>
        <v>1720871</v>
      </c>
      <c r="L77" s="803"/>
      <c r="M77" s="803"/>
      <c r="N77" s="803"/>
      <c r="O77" s="803">
        <f>J77+K77</f>
        <v>2583998</v>
      </c>
    </row>
    <row r="78" spans="1:15" s="559" customFormat="1" ht="12.75">
      <c r="A78" s="1218"/>
      <c r="B78" s="1214"/>
      <c r="C78" s="1215"/>
      <c r="D78" s="1218"/>
      <c r="E78" s="1218"/>
      <c r="F78" s="1218"/>
      <c r="G78" s="1218"/>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07" t="s">
        <v>375</v>
      </c>
      <c r="B79" s="1246" t="s">
        <v>821</v>
      </c>
      <c r="C79" s="1247"/>
      <c r="D79" s="1207" t="s">
        <v>814</v>
      </c>
      <c r="E79" s="1207" t="s">
        <v>766</v>
      </c>
      <c r="F79" s="1207">
        <v>2013</v>
      </c>
      <c r="G79" s="1207">
        <v>2017</v>
      </c>
      <c r="H79" s="557" t="s">
        <v>378</v>
      </c>
      <c r="I79" s="558">
        <f>1355379</f>
        <v>1355379</v>
      </c>
      <c r="J79" s="558">
        <v>350000</v>
      </c>
      <c r="K79" s="558">
        <f>500000</f>
        <v>500000</v>
      </c>
      <c r="L79" s="558">
        <v>470000</v>
      </c>
      <c r="M79" s="558"/>
      <c r="N79" s="558"/>
      <c r="O79" s="558">
        <f>1320000</f>
        <v>1320000</v>
      </c>
    </row>
    <row r="80" spans="1:15" s="559" customFormat="1" ht="12.75">
      <c r="A80" s="1208"/>
      <c r="B80" s="1248"/>
      <c r="C80" s="1249"/>
      <c r="D80" s="1208"/>
      <c r="E80" s="1208"/>
      <c r="F80" s="1208"/>
      <c r="G80" s="1208"/>
      <c r="H80" s="814" t="s">
        <v>166</v>
      </c>
      <c r="I80" s="542">
        <f>1355379</f>
        <v>1355379</v>
      </c>
      <c r="J80" s="542">
        <v>350000</v>
      </c>
      <c r="K80" s="542">
        <f>500000</f>
        <v>500000</v>
      </c>
      <c r="L80" s="542">
        <v>470000</v>
      </c>
      <c r="M80" s="542"/>
      <c r="N80" s="542"/>
      <c r="O80" s="542">
        <f>1320000</f>
        <v>1320000</v>
      </c>
    </row>
    <row r="81" spans="1:15" s="559" customFormat="1" ht="12.75">
      <c r="A81" s="1209"/>
      <c r="B81" s="1250"/>
      <c r="C81" s="1251"/>
      <c r="D81" s="1209"/>
      <c r="E81" s="1209"/>
      <c r="F81" s="1209"/>
      <c r="G81" s="1209"/>
      <c r="H81" s="814" t="s">
        <v>380</v>
      </c>
      <c r="I81" s="542"/>
      <c r="J81" s="542"/>
      <c r="K81" s="542"/>
      <c r="L81" s="542"/>
      <c r="M81" s="542"/>
      <c r="N81" s="542"/>
      <c r="O81" s="542"/>
    </row>
    <row r="82" spans="1:15" s="559" customFormat="1" ht="12.75" customHeight="1">
      <c r="A82" s="1293" t="s">
        <v>817</v>
      </c>
      <c r="B82" s="1246" t="s">
        <v>819</v>
      </c>
      <c r="C82" s="1247"/>
      <c r="D82" s="1207" t="s">
        <v>820</v>
      </c>
      <c r="E82" s="1207" t="s">
        <v>766</v>
      </c>
      <c r="F82" s="1207">
        <v>2015</v>
      </c>
      <c r="G82" s="1207">
        <v>2017</v>
      </c>
      <c r="H82" s="557" t="s">
        <v>378</v>
      </c>
      <c r="I82" s="558">
        <f>I83+I84</f>
        <v>4367000</v>
      </c>
      <c r="J82" s="558">
        <v>150000</v>
      </c>
      <c r="K82" s="558">
        <v>2100000</v>
      </c>
      <c r="L82" s="558">
        <v>2100000</v>
      </c>
      <c r="M82" s="558"/>
      <c r="N82" s="558"/>
      <c r="O82" s="558">
        <v>4350000</v>
      </c>
    </row>
    <row r="83" spans="1:15" s="559" customFormat="1" ht="12.75">
      <c r="A83" s="1293"/>
      <c r="B83" s="1248"/>
      <c r="C83" s="1249"/>
      <c r="D83" s="1208"/>
      <c r="E83" s="1208"/>
      <c r="F83" s="1208"/>
      <c r="G83" s="1208"/>
      <c r="H83" s="560" t="s">
        <v>166</v>
      </c>
      <c r="I83" s="542">
        <f>17000+J83+K83+L83</f>
        <v>2367000</v>
      </c>
      <c r="J83" s="542">
        <v>150000</v>
      </c>
      <c r="K83" s="542">
        <v>1100000</v>
      </c>
      <c r="L83" s="542">
        <v>1100000</v>
      </c>
      <c r="M83" s="542"/>
      <c r="N83" s="542"/>
      <c r="O83" s="542">
        <v>2350000</v>
      </c>
    </row>
    <row r="84" spans="1:15" s="559" customFormat="1" ht="12.75">
      <c r="A84" s="1293"/>
      <c r="B84" s="1250"/>
      <c r="C84" s="1251"/>
      <c r="D84" s="1209"/>
      <c r="E84" s="1209"/>
      <c r="F84" s="1209"/>
      <c r="G84" s="1209"/>
      <c r="H84" s="560" t="s">
        <v>380</v>
      </c>
      <c r="I84" s="542">
        <v>2000000</v>
      </c>
      <c r="J84" s="542"/>
      <c r="K84" s="542">
        <v>1000000</v>
      </c>
      <c r="L84" s="542">
        <v>1000000</v>
      </c>
      <c r="M84" s="542"/>
      <c r="N84" s="542"/>
      <c r="O84" s="542">
        <v>2000000</v>
      </c>
    </row>
    <row r="85" spans="1:15" ht="17.25">
      <c r="A85" s="1283" t="s">
        <v>496</v>
      </c>
      <c r="B85" s="1283"/>
      <c r="C85" s="1283"/>
      <c r="D85" s="1283"/>
      <c r="E85" s="1283"/>
      <c r="F85" s="1283"/>
      <c r="G85" s="1283"/>
      <c r="H85" s="1283"/>
      <c r="I85" s="1283"/>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41" t="s">
        <v>172</v>
      </c>
      <c r="M87" s="1141"/>
    </row>
    <row r="88" spans="1:13" ht="12.75">
      <c r="A88" s="565"/>
      <c r="B88" s="565"/>
      <c r="C88" s="565"/>
      <c r="D88" s="565"/>
      <c r="E88" s="565"/>
      <c r="F88" s="565"/>
      <c r="G88" s="565"/>
      <c r="H88" s="565"/>
      <c r="L88" s="1170" t="s">
        <v>173</v>
      </c>
      <c r="M88" s="1170"/>
    </row>
    <row r="89" spans="2:15" ht="15">
      <c r="B89" s="606" t="s">
        <v>168</v>
      </c>
      <c r="C89" s="519"/>
      <c r="D89" s="519"/>
      <c r="E89" s="519"/>
      <c r="N89" s="1235"/>
      <c r="O89" s="1235"/>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22" t="s">
        <v>645</v>
      </c>
      <c r="B93" s="1222"/>
      <c r="C93" s="1222"/>
      <c r="D93" s="1222"/>
      <c r="E93" s="1222"/>
      <c r="F93" s="1222"/>
      <c r="G93" s="1222"/>
      <c r="H93" s="1222"/>
      <c r="I93" s="1222"/>
      <c r="J93" s="1222"/>
      <c r="K93" s="1222"/>
      <c r="L93" s="1222"/>
      <c r="M93" s="1222"/>
      <c r="N93" s="1222"/>
      <c r="O93" s="1222"/>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275" t="s">
        <v>18</v>
      </c>
      <c r="B95" s="1223" t="s">
        <v>151</v>
      </c>
      <c r="C95" s="1223"/>
      <c r="D95" s="1223" t="s">
        <v>241</v>
      </c>
      <c r="E95" s="1223" t="s">
        <v>169</v>
      </c>
      <c r="F95" s="1284" t="s">
        <v>640</v>
      </c>
      <c r="G95" s="1285"/>
      <c r="H95" s="1223" t="s">
        <v>636</v>
      </c>
      <c r="I95" s="1267" t="s">
        <v>653</v>
      </c>
      <c r="J95" s="619"/>
    </row>
    <row r="96" spans="1:31" s="620" customFormat="1" ht="43.5" customHeight="1">
      <c r="A96" s="1276"/>
      <c r="B96" s="1224"/>
      <c r="C96" s="1224"/>
      <c r="D96" s="1224"/>
      <c r="E96" s="1224"/>
      <c r="F96" s="1286"/>
      <c r="G96" s="1287"/>
      <c r="H96" s="1224"/>
      <c r="I96" s="1268"/>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225">
        <v>2</v>
      </c>
      <c r="C97" s="1225"/>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236" t="s">
        <v>637</v>
      </c>
      <c r="B98" s="1237"/>
      <c r="C98" s="1237"/>
      <c r="D98" s="1237"/>
      <c r="E98" s="1237"/>
      <c r="F98" s="1237"/>
      <c r="G98" s="1237"/>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238"/>
      <c r="B99" s="1239"/>
      <c r="C99" s="1239"/>
      <c r="D99" s="1239"/>
      <c r="E99" s="1239"/>
      <c r="F99" s="1239"/>
      <c r="G99" s="1239"/>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238"/>
      <c r="B100" s="1239"/>
      <c r="C100" s="1239"/>
      <c r="D100" s="1239"/>
      <c r="E100" s="1239"/>
      <c r="F100" s="1239"/>
      <c r="G100" s="1239"/>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240"/>
      <c r="B101" s="1241"/>
      <c r="C101" s="1241"/>
      <c r="D101" s="1241"/>
      <c r="E101" s="1241"/>
      <c r="F101" s="1241"/>
      <c r="G101" s="1241"/>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277" t="s">
        <v>638</v>
      </c>
      <c r="B102" s="1278"/>
      <c r="C102" s="1278"/>
      <c r="D102" s="1278"/>
      <c r="E102" s="1278"/>
      <c r="F102" s="1278"/>
      <c r="G102" s="1278"/>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279"/>
      <c r="B103" s="1280"/>
      <c r="C103" s="1280"/>
      <c r="D103" s="1280"/>
      <c r="E103" s="1280"/>
      <c r="F103" s="1280"/>
      <c r="G103" s="1280"/>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279"/>
      <c r="B104" s="1280"/>
      <c r="C104" s="1280"/>
      <c r="D104" s="1280"/>
      <c r="E104" s="1280"/>
      <c r="F104" s="1280"/>
      <c r="G104" s="1280"/>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281"/>
      <c r="B105" s="1282"/>
      <c r="C105" s="1282"/>
      <c r="D105" s="1282"/>
      <c r="E105" s="1282"/>
      <c r="F105" s="1282"/>
      <c r="G105" s="1282"/>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44" t="s">
        <v>298</v>
      </c>
      <c r="B106" s="1264"/>
      <c r="C106" s="1265"/>
      <c r="D106" s="1252"/>
      <c r="E106" s="1242"/>
      <c r="F106" s="1254"/>
      <c r="G106" s="1255"/>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45"/>
      <c r="B107" s="1264"/>
      <c r="C107" s="1265"/>
      <c r="D107" s="1252"/>
      <c r="E107" s="1242"/>
      <c r="F107" s="1254"/>
      <c r="G107" s="1255"/>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45"/>
      <c r="B108" s="1264"/>
      <c r="C108" s="1265"/>
      <c r="D108" s="1252"/>
      <c r="E108" s="1242"/>
      <c r="F108" s="1254"/>
      <c r="G108" s="1255"/>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45"/>
      <c r="B109" s="1271"/>
      <c r="C109" s="1272"/>
      <c r="D109" s="1252"/>
      <c r="E109" s="1243"/>
      <c r="F109" s="1254"/>
      <c r="G109" s="1255"/>
      <c r="H109" s="624" t="s">
        <v>642</v>
      </c>
      <c r="I109" s="635"/>
      <c r="J109" s="627"/>
      <c r="K109" s="627"/>
      <c r="L109" s="627"/>
    </row>
    <row r="110" spans="1:12" s="621" customFormat="1" ht="21" customHeight="1">
      <c r="A110" s="1245" t="s">
        <v>299</v>
      </c>
      <c r="B110" s="1273"/>
      <c r="C110" s="1274"/>
      <c r="D110" s="1270"/>
      <c r="E110" s="1266"/>
      <c r="F110" s="1253"/>
      <c r="G110" s="1253"/>
      <c r="H110" s="625" t="s">
        <v>147</v>
      </c>
      <c r="I110" s="636">
        <f>SUM(I111:I113)</f>
        <v>0</v>
      </c>
      <c r="J110" s="623"/>
      <c r="K110" s="623"/>
      <c r="L110" s="623"/>
    </row>
    <row r="111" spans="1:12" s="621" customFormat="1" ht="21" customHeight="1">
      <c r="A111" s="1245"/>
      <c r="B111" s="1264"/>
      <c r="C111" s="1265"/>
      <c r="D111" s="1270"/>
      <c r="E111" s="1242"/>
      <c r="F111" s="1253"/>
      <c r="G111" s="1253"/>
      <c r="H111" s="624" t="s">
        <v>166</v>
      </c>
      <c r="I111" s="635"/>
      <c r="J111" s="623"/>
      <c r="K111" s="623"/>
      <c r="L111" s="623"/>
    </row>
    <row r="112" spans="1:12" s="621" customFormat="1" ht="21" customHeight="1">
      <c r="A112" s="1245"/>
      <c r="B112" s="1264"/>
      <c r="C112" s="1265"/>
      <c r="D112" s="1270"/>
      <c r="E112" s="1242"/>
      <c r="F112" s="1253"/>
      <c r="G112" s="1253"/>
      <c r="H112" s="624" t="s">
        <v>148</v>
      </c>
      <c r="I112" s="635"/>
      <c r="J112" s="623"/>
      <c r="K112" s="623"/>
      <c r="L112" s="623"/>
    </row>
    <row r="113" spans="1:12" s="621" customFormat="1" ht="21" customHeight="1">
      <c r="A113" s="1245"/>
      <c r="B113" s="1271"/>
      <c r="C113" s="1272"/>
      <c r="D113" s="1270"/>
      <c r="E113" s="1243"/>
      <c r="F113" s="1253"/>
      <c r="G113" s="1253"/>
      <c r="H113" s="624" t="s">
        <v>642</v>
      </c>
      <c r="I113" s="635"/>
      <c r="J113" s="623"/>
      <c r="K113" s="623"/>
      <c r="L113" s="623"/>
    </row>
    <row r="114" spans="1:12" s="621" customFormat="1" ht="21" customHeight="1">
      <c r="A114" s="1244" t="s">
        <v>358</v>
      </c>
      <c r="B114" s="1264"/>
      <c r="C114" s="1265"/>
      <c r="D114" s="1269"/>
      <c r="E114" s="1242"/>
      <c r="F114" s="1254"/>
      <c r="G114" s="1255"/>
      <c r="H114" s="626" t="s">
        <v>147</v>
      </c>
      <c r="I114" s="634">
        <f>SUM(I115:I117)</f>
        <v>0</v>
      </c>
      <c r="J114" s="623"/>
      <c r="K114" s="623"/>
      <c r="L114" s="623"/>
    </row>
    <row r="115" spans="1:12" s="621" customFormat="1" ht="21" customHeight="1">
      <c r="A115" s="1245"/>
      <c r="B115" s="1264"/>
      <c r="C115" s="1265"/>
      <c r="D115" s="1270"/>
      <c r="E115" s="1242"/>
      <c r="F115" s="1254"/>
      <c r="G115" s="1255"/>
      <c r="H115" s="624" t="s">
        <v>166</v>
      </c>
      <c r="I115" s="635"/>
      <c r="J115" s="623"/>
      <c r="K115" s="623"/>
      <c r="L115" s="623"/>
    </row>
    <row r="116" spans="1:12" s="621" customFormat="1" ht="21" customHeight="1">
      <c r="A116" s="1245"/>
      <c r="B116" s="1264"/>
      <c r="C116" s="1265"/>
      <c r="D116" s="1270"/>
      <c r="E116" s="1242"/>
      <c r="F116" s="1254"/>
      <c r="G116" s="1255"/>
      <c r="H116" s="624" t="s">
        <v>148</v>
      </c>
      <c r="I116" s="635"/>
      <c r="J116" s="623"/>
      <c r="K116" s="623"/>
      <c r="L116" s="623"/>
    </row>
    <row r="117" spans="1:12" s="621" customFormat="1" ht="21" customHeight="1" thickBot="1">
      <c r="A117" s="1292"/>
      <c r="B117" s="1264"/>
      <c r="C117" s="1265"/>
      <c r="D117" s="1270"/>
      <c r="E117" s="1242"/>
      <c r="F117" s="1256"/>
      <c r="G117" s="1257"/>
      <c r="H117" s="624" t="s">
        <v>642</v>
      </c>
      <c r="I117" s="637"/>
      <c r="J117" s="623"/>
      <c r="K117" s="623"/>
      <c r="L117" s="623"/>
    </row>
    <row r="118" spans="1:13" s="641" customFormat="1" ht="16.5" customHeight="1">
      <c r="A118" s="1277" t="s">
        <v>639</v>
      </c>
      <c r="B118" s="1278"/>
      <c r="C118" s="1278"/>
      <c r="D118" s="1278"/>
      <c r="E118" s="1278"/>
      <c r="F118" s="1278"/>
      <c r="G118" s="1278"/>
      <c r="H118" s="655" t="s">
        <v>147</v>
      </c>
      <c r="I118" s="650">
        <f>SUM(I119:I121)</f>
        <v>6126000</v>
      </c>
      <c r="J118" s="642"/>
      <c r="K118" s="642"/>
      <c r="L118" s="642"/>
      <c r="M118" s="643"/>
    </row>
    <row r="119" spans="1:13" s="641" customFormat="1" ht="16.5" customHeight="1">
      <c r="A119" s="1279"/>
      <c r="B119" s="1280"/>
      <c r="C119" s="1280"/>
      <c r="D119" s="1280"/>
      <c r="E119" s="1280"/>
      <c r="F119" s="1280"/>
      <c r="G119" s="1280"/>
      <c r="H119" s="656" t="s">
        <v>166</v>
      </c>
      <c r="I119" s="652">
        <f>I123+I127+I131</f>
        <v>3127000</v>
      </c>
      <c r="J119" s="642"/>
      <c r="K119" s="642"/>
      <c r="L119" s="642"/>
      <c r="M119" s="643"/>
    </row>
    <row r="120" spans="1:12" s="641" customFormat="1" ht="16.5" customHeight="1">
      <c r="A120" s="1279"/>
      <c r="B120" s="1280"/>
      <c r="C120" s="1280"/>
      <c r="D120" s="1280"/>
      <c r="E120" s="1280"/>
      <c r="F120" s="1280"/>
      <c r="G120" s="1280"/>
      <c r="H120" s="656" t="s">
        <v>148</v>
      </c>
      <c r="I120" s="652">
        <f>I124+I128+I132</f>
        <v>1009500</v>
      </c>
      <c r="J120" s="642"/>
      <c r="K120" s="642"/>
      <c r="L120" s="642"/>
    </row>
    <row r="121" spans="1:12" s="641" customFormat="1" ht="15.75" thickBot="1">
      <c r="A121" s="1281"/>
      <c r="B121" s="1282"/>
      <c r="C121" s="1282"/>
      <c r="D121" s="1282"/>
      <c r="E121" s="1282"/>
      <c r="F121" s="1282"/>
      <c r="G121" s="1282"/>
      <c r="H121" s="657" t="s">
        <v>643</v>
      </c>
      <c r="I121" s="654">
        <f>I125+I129+I133</f>
        <v>1989500</v>
      </c>
      <c r="J121" s="642"/>
      <c r="K121" s="642"/>
      <c r="L121" s="642"/>
    </row>
    <row r="122" spans="1:12" s="628" customFormat="1" ht="16.5" customHeight="1">
      <c r="A122" s="1244" t="s">
        <v>84</v>
      </c>
      <c r="B122" s="1264" t="s">
        <v>823</v>
      </c>
      <c r="C122" s="1265"/>
      <c r="D122" s="1288" t="s">
        <v>831</v>
      </c>
      <c r="E122" s="1242" t="s">
        <v>815</v>
      </c>
      <c r="F122" s="1258" t="s">
        <v>766</v>
      </c>
      <c r="G122" s="1259"/>
      <c r="H122" s="626" t="s">
        <v>147</v>
      </c>
      <c r="I122" s="634">
        <f>SUM(I123:I125)</f>
        <v>1446000</v>
      </c>
      <c r="J122" s="627"/>
      <c r="K122" s="627"/>
      <c r="L122" s="627"/>
    </row>
    <row r="123" spans="1:12" s="628" customFormat="1" ht="15">
      <c r="A123" s="1245"/>
      <c r="B123" s="1264"/>
      <c r="C123" s="1265"/>
      <c r="D123" s="1288"/>
      <c r="E123" s="1242"/>
      <c r="F123" s="1260"/>
      <c r="G123" s="1261"/>
      <c r="H123" s="624" t="s">
        <v>166</v>
      </c>
      <c r="I123" s="635">
        <v>436500</v>
      </c>
      <c r="J123" s="627"/>
      <c r="K123" s="627"/>
      <c r="L123" s="627"/>
    </row>
    <row r="124" spans="1:12" s="628" customFormat="1" ht="15">
      <c r="A124" s="1245"/>
      <c r="B124" s="1264"/>
      <c r="C124" s="1265"/>
      <c r="D124" s="1288"/>
      <c r="E124" s="1242"/>
      <c r="F124" s="1260"/>
      <c r="G124" s="1261"/>
      <c r="H124" s="624" t="s">
        <v>148</v>
      </c>
      <c r="I124" s="635">
        <v>1009500</v>
      </c>
      <c r="J124" s="627"/>
      <c r="K124" s="627"/>
      <c r="L124" s="627"/>
    </row>
    <row r="125" spans="1:12" s="628" customFormat="1" ht="15">
      <c r="A125" s="1245"/>
      <c r="B125" s="1271"/>
      <c r="C125" s="1272"/>
      <c r="D125" s="1288"/>
      <c r="E125" s="1243"/>
      <c r="F125" s="1262"/>
      <c r="G125" s="1263"/>
      <c r="H125" s="624" t="s">
        <v>642</v>
      </c>
      <c r="I125" s="635"/>
      <c r="J125" s="627"/>
      <c r="K125" s="627"/>
      <c r="L125" s="627"/>
    </row>
    <row r="126" spans="1:12" s="628" customFormat="1" ht="15">
      <c r="A126" s="1245" t="s">
        <v>90</v>
      </c>
      <c r="B126" s="1273" t="s">
        <v>898</v>
      </c>
      <c r="C126" s="1274"/>
      <c r="D126" s="1289" t="s">
        <v>900</v>
      </c>
      <c r="E126" s="1266" t="s">
        <v>815</v>
      </c>
      <c r="F126" s="1290" t="s">
        <v>766</v>
      </c>
      <c r="G126" s="1291"/>
      <c r="H126" s="626" t="s">
        <v>147</v>
      </c>
      <c r="I126" s="636">
        <f>SUM(I127:I129)</f>
        <v>3900000</v>
      </c>
      <c r="J126" s="627"/>
      <c r="K126" s="627"/>
      <c r="L126" s="627"/>
    </row>
    <row r="127" spans="1:12" s="628" customFormat="1" ht="15">
      <c r="A127" s="1245"/>
      <c r="B127" s="1264"/>
      <c r="C127" s="1265"/>
      <c r="D127" s="1289"/>
      <c r="E127" s="1242"/>
      <c r="F127" s="1260"/>
      <c r="G127" s="1261"/>
      <c r="H127" s="624" t="s">
        <v>166</v>
      </c>
      <c r="I127" s="635">
        <v>2250000</v>
      </c>
      <c r="J127" s="627"/>
      <c r="K127" s="627"/>
      <c r="L127" s="627"/>
    </row>
    <row r="128" spans="1:12" s="628" customFormat="1" ht="15">
      <c r="A128" s="1245"/>
      <c r="B128" s="1264"/>
      <c r="C128" s="1265"/>
      <c r="D128" s="1289"/>
      <c r="E128" s="1242"/>
      <c r="F128" s="1260"/>
      <c r="G128" s="1261"/>
      <c r="H128" s="624" t="s">
        <v>148</v>
      </c>
      <c r="I128" s="635"/>
      <c r="J128" s="627"/>
      <c r="K128" s="627"/>
      <c r="L128" s="627"/>
    </row>
    <row r="129" spans="1:12" s="628" customFormat="1" ht="15">
      <c r="A129" s="1245"/>
      <c r="B129" s="1271"/>
      <c r="C129" s="1272"/>
      <c r="D129" s="1289"/>
      <c r="E129" s="1243"/>
      <c r="F129" s="1262"/>
      <c r="G129" s="1263"/>
      <c r="H129" s="624" t="s">
        <v>642</v>
      </c>
      <c r="I129" s="635">
        <v>1650000</v>
      </c>
      <c r="J129" s="627"/>
      <c r="K129" s="627"/>
      <c r="L129" s="627"/>
    </row>
    <row r="130" spans="1:12" s="621" customFormat="1" ht="15">
      <c r="A130" s="1245" t="s">
        <v>97</v>
      </c>
      <c r="B130" s="1273" t="s">
        <v>910</v>
      </c>
      <c r="C130" s="1274"/>
      <c r="D130" s="1289" t="s">
        <v>899</v>
      </c>
      <c r="E130" s="1266" t="s">
        <v>844</v>
      </c>
      <c r="F130" s="1290" t="s">
        <v>766</v>
      </c>
      <c r="G130" s="1291"/>
      <c r="H130" s="626" t="s">
        <v>147</v>
      </c>
      <c r="I130" s="636">
        <f>SUM(I131:I133)</f>
        <v>780000</v>
      </c>
      <c r="J130" s="623"/>
      <c r="K130" s="623"/>
      <c r="L130" s="623"/>
    </row>
    <row r="131" spans="1:12" s="621" customFormat="1" ht="15">
      <c r="A131" s="1245"/>
      <c r="B131" s="1264"/>
      <c r="C131" s="1265"/>
      <c r="D131" s="1289"/>
      <c r="E131" s="1242"/>
      <c r="F131" s="1260"/>
      <c r="G131" s="1261"/>
      <c r="H131" s="624" t="s">
        <v>166</v>
      </c>
      <c r="I131" s="635">
        <v>440500</v>
      </c>
      <c r="J131" s="623"/>
      <c r="K131" s="623"/>
      <c r="L131" s="623"/>
    </row>
    <row r="132" spans="1:12" s="621" customFormat="1" ht="15">
      <c r="A132" s="1245"/>
      <c r="B132" s="1264"/>
      <c r="C132" s="1265"/>
      <c r="D132" s="1289"/>
      <c r="E132" s="1242"/>
      <c r="F132" s="1260"/>
      <c r="G132" s="1261"/>
      <c r="H132" s="624" t="s">
        <v>148</v>
      </c>
      <c r="I132" s="635"/>
      <c r="J132" s="623"/>
      <c r="K132" s="623"/>
      <c r="L132" s="623"/>
    </row>
    <row r="133" spans="1:12" s="621" customFormat="1" ht="15">
      <c r="A133" s="1245"/>
      <c r="B133" s="1271"/>
      <c r="C133" s="1272"/>
      <c r="D133" s="1289"/>
      <c r="E133" s="1243"/>
      <c r="F133" s="1262"/>
      <c r="G133" s="1263"/>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41" t="s">
        <v>172</v>
      </c>
      <c r="M136" s="1141"/>
    </row>
    <row r="137" spans="1:13" ht="12.75">
      <c r="A137" s="605"/>
      <c r="B137" s="605"/>
      <c r="C137" s="605"/>
      <c r="D137" s="605"/>
      <c r="E137" s="605"/>
      <c r="F137" s="605"/>
      <c r="G137" s="605"/>
      <c r="H137" s="605"/>
      <c r="L137" s="1170" t="s">
        <v>173</v>
      </c>
      <c r="M137" s="1170"/>
    </row>
  </sheetData>
  <sheetProtection/>
  <mergeCells count="172">
    <mergeCell ref="B18:B21"/>
    <mergeCell ref="O7:O8"/>
    <mergeCell ref="B10:G10"/>
    <mergeCell ref="A67:A69"/>
    <mergeCell ref="B67:G69"/>
    <mergeCell ref="B60:C60"/>
    <mergeCell ref="D18:D21"/>
    <mergeCell ref="D7:D8"/>
    <mergeCell ref="A30:A33"/>
    <mergeCell ref="A26:A29"/>
    <mergeCell ref="N1:O1"/>
    <mergeCell ref="I7:I8"/>
    <mergeCell ref="A14:A17"/>
    <mergeCell ref="B14:G17"/>
    <mergeCell ref="B30:G33"/>
    <mergeCell ref="B63:C63"/>
    <mergeCell ref="C18:C21"/>
    <mergeCell ref="A5:O5"/>
    <mergeCell ref="B62:G62"/>
    <mergeCell ref="B61:C61"/>
    <mergeCell ref="A18:A21"/>
    <mergeCell ref="B7:B8"/>
    <mergeCell ref="D42:D45"/>
    <mergeCell ref="E7:E8"/>
    <mergeCell ref="F7:G7"/>
    <mergeCell ref="B59:C59"/>
    <mergeCell ref="B57:G57"/>
    <mergeCell ref="B56:C56"/>
    <mergeCell ref="D54:D55"/>
    <mergeCell ref="D50:D53"/>
    <mergeCell ref="H7:H8"/>
    <mergeCell ref="B11:G11"/>
    <mergeCell ref="B12:G12"/>
    <mergeCell ref="A42:A45"/>
    <mergeCell ref="C42:C45"/>
    <mergeCell ref="F42:F45"/>
    <mergeCell ref="E42:E45"/>
    <mergeCell ref="B22:B25"/>
    <mergeCell ref="B26:B29"/>
    <mergeCell ref="A7:A8"/>
    <mergeCell ref="C7:C8"/>
    <mergeCell ref="F18:F21"/>
    <mergeCell ref="E26:E29"/>
    <mergeCell ref="F26:F29"/>
    <mergeCell ref="G26:G29"/>
    <mergeCell ref="A54:A55"/>
    <mergeCell ref="A34:A37"/>
    <mergeCell ref="A22:A25"/>
    <mergeCell ref="B42:B45"/>
    <mergeCell ref="A46:A49"/>
    <mergeCell ref="C34:C37"/>
    <mergeCell ref="E34:E37"/>
    <mergeCell ref="D34:D37"/>
    <mergeCell ref="C22:C25"/>
    <mergeCell ref="D22:D25"/>
    <mergeCell ref="C26:C29"/>
    <mergeCell ref="D26:D29"/>
    <mergeCell ref="J7:N7"/>
    <mergeCell ref="F34:F37"/>
    <mergeCell ref="G34:G37"/>
    <mergeCell ref="B34:B37"/>
    <mergeCell ref="G18:G21"/>
    <mergeCell ref="E22:E25"/>
    <mergeCell ref="F22:F25"/>
    <mergeCell ref="G22:G25"/>
    <mergeCell ref="B13:G13"/>
    <mergeCell ref="E18:E21"/>
    <mergeCell ref="G82:G84"/>
    <mergeCell ref="L88:M88"/>
    <mergeCell ref="J54:N54"/>
    <mergeCell ref="F79:F81"/>
    <mergeCell ref="G79:G81"/>
    <mergeCell ref="H54:H55"/>
    <mergeCell ref="I54:I55"/>
    <mergeCell ref="F76:F78"/>
    <mergeCell ref="G76:G78"/>
    <mergeCell ref="G42:G45"/>
    <mergeCell ref="F46:F49"/>
    <mergeCell ref="G46:G49"/>
    <mergeCell ref="E54:E55"/>
    <mergeCell ref="F54:G54"/>
    <mergeCell ref="O54:O55"/>
    <mergeCell ref="F50:F53"/>
    <mergeCell ref="E70:E72"/>
    <mergeCell ref="F70:F72"/>
    <mergeCell ref="B46:B49"/>
    <mergeCell ref="E79:E81"/>
    <mergeCell ref="C46:C49"/>
    <mergeCell ref="D46:D49"/>
    <mergeCell ref="C50:C53"/>
    <mergeCell ref="B58:G58"/>
    <mergeCell ref="B70:C72"/>
    <mergeCell ref="A82:A84"/>
    <mergeCell ref="L87:M87"/>
    <mergeCell ref="E46:E49"/>
    <mergeCell ref="B66:G66"/>
    <mergeCell ref="G50:G53"/>
    <mergeCell ref="B54:C55"/>
    <mergeCell ref="E50:E53"/>
    <mergeCell ref="D70:D72"/>
    <mergeCell ref="E76:E78"/>
    <mergeCell ref="A70:A72"/>
    <mergeCell ref="L137:M137"/>
    <mergeCell ref="D110:D113"/>
    <mergeCell ref="E110:E113"/>
    <mergeCell ref="A130:A133"/>
    <mergeCell ref="B130:C133"/>
    <mergeCell ref="D130:D133"/>
    <mergeCell ref="E130:E133"/>
    <mergeCell ref="F130:G133"/>
    <mergeCell ref="E114:E117"/>
    <mergeCell ref="A114:A117"/>
    <mergeCell ref="L136:M136"/>
    <mergeCell ref="A118:G121"/>
    <mergeCell ref="A122:A125"/>
    <mergeCell ref="B122:C125"/>
    <mergeCell ref="D122:D125"/>
    <mergeCell ref="E122:E125"/>
    <mergeCell ref="A126:A129"/>
    <mergeCell ref="B126:C129"/>
    <mergeCell ref="D126:D129"/>
    <mergeCell ref="F126:G129"/>
    <mergeCell ref="A110:A113"/>
    <mergeCell ref="B110:C113"/>
    <mergeCell ref="A95:A96"/>
    <mergeCell ref="B95:C96"/>
    <mergeCell ref="F82:F84"/>
    <mergeCell ref="D79:D81"/>
    <mergeCell ref="A102:G105"/>
    <mergeCell ref="A85:I85"/>
    <mergeCell ref="F95:G96"/>
    <mergeCell ref="F106:G109"/>
    <mergeCell ref="F110:G113"/>
    <mergeCell ref="F114:G117"/>
    <mergeCell ref="F122:G125"/>
    <mergeCell ref="B114:C117"/>
    <mergeCell ref="E126:E129"/>
    <mergeCell ref="I95:I96"/>
    <mergeCell ref="D114:D117"/>
    <mergeCell ref="D95:D96"/>
    <mergeCell ref="E95:E96"/>
    <mergeCell ref="B106:C109"/>
    <mergeCell ref="A98:G101"/>
    <mergeCell ref="E106:E109"/>
    <mergeCell ref="A106:A109"/>
    <mergeCell ref="A76:A78"/>
    <mergeCell ref="A79:A81"/>
    <mergeCell ref="B79:C81"/>
    <mergeCell ref="E82:E84"/>
    <mergeCell ref="B82:C84"/>
    <mergeCell ref="D106:D109"/>
    <mergeCell ref="D82:D84"/>
    <mergeCell ref="A93:O93"/>
    <mergeCell ref="H95:H96"/>
    <mergeCell ref="G38:G41"/>
    <mergeCell ref="B97:C97"/>
    <mergeCell ref="E38:E41"/>
    <mergeCell ref="F38:F41"/>
    <mergeCell ref="G70:G72"/>
    <mergeCell ref="B73:G75"/>
    <mergeCell ref="A38:A41"/>
    <mergeCell ref="N89:O89"/>
    <mergeCell ref="B38:B41"/>
    <mergeCell ref="C38:C41"/>
    <mergeCell ref="D38:D41"/>
    <mergeCell ref="B76:C78"/>
    <mergeCell ref="D76:D78"/>
    <mergeCell ref="A73:A75"/>
    <mergeCell ref="B64:C64"/>
    <mergeCell ref="B65:C65"/>
    <mergeCell ref="A50:A53"/>
    <mergeCell ref="B50:B53"/>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22" t="s">
        <v>505</v>
      </c>
      <c r="B1" s="1322"/>
      <c r="C1" s="1322"/>
      <c r="D1" s="1322"/>
      <c r="Q1" s="1096" t="s">
        <v>731</v>
      </c>
      <c r="R1" s="1096"/>
    </row>
    <row r="2" spans="1:4" ht="32.25" customHeight="1">
      <c r="A2" s="1316" t="s">
        <v>504</v>
      </c>
      <c r="B2" s="1139"/>
      <c r="C2" s="1139"/>
      <c r="D2" s="1139"/>
    </row>
    <row r="3" spans="1:2" ht="12.75">
      <c r="A3" s="209"/>
      <c r="B3" s="209"/>
    </row>
    <row r="4" spans="1:2" ht="12.75">
      <c r="A4" s="209"/>
      <c r="B4" s="209"/>
    </row>
    <row r="5" spans="1:18" ht="46.5" customHeight="1">
      <c r="A5" s="1323" t="s">
        <v>644</v>
      </c>
      <c r="B5" s="1323"/>
      <c r="C5" s="1323"/>
      <c r="D5" s="1323"/>
      <c r="E5" s="1323"/>
      <c r="F5" s="1323"/>
      <c r="G5" s="1323"/>
      <c r="H5" s="1323"/>
      <c r="I5" s="1323"/>
      <c r="J5" s="1323"/>
      <c r="K5" s="1323"/>
      <c r="L5" s="1323"/>
      <c r="M5" s="1323"/>
      <c r="N5" s="1323"/>
      <c r="O5" s="1323"/>
      <c r="P5" s="1323"/>
      <c r="Q5" s="1323"/>
      <c r="R5" s="1323"/>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24" t="s">
        <v>18</v>
      </c>
      <c r="B7" s="1303" t="s">
        <v>5</v>
      </c>
      <c r="C7" s="1309" t="s">
        <v>6</v>
      </c>
      <c r="D7" s="1309" t="s">
        <v>7</v>
      </c>
      <c r="E7" s="1309" t="s">
        <v>151</v>
      </c>
      <c r="F7" s="1303" t="s">
        <v>345</v>
      </c>
      <c r="G7" s="1314" t="s">
        <v>344</v>
      </c>
      <c r="H7" s="1315"/>
      <c r="I7" s="1314" t="s">
        <v>622</v>
      </c>
      <c r="J7" s="1315"/>
      <c r="K7" s="1314" t="s">
        <v>851</v>
      </c>
      <c r="L7" s="1315"/>
      <c r="M7" s="1314" t="s">
        <v>852</v>
      </c>
      <c r="N7" s="1315"/>
      <c r="O7" s="1314" t="s">
        <v>895</v>
      </c>
      <c r="P7" s="1315"/>
      <c r="Q7" s="1314" t="s">
        <v>895</v>
      </c>
      <c r="R7" s="1315"/>
      <c r="S7" s="21"/>
    </row>
    <row r="8" spans="1:19" ht="51" customHeight="1">
      <c r="A8" s="1325"/>
      <c r="B8" s="1304"/>
      <c r="C8" s="1310"/>
      <c r="D8" s="1310"/>
      <c r="E8" s="1310"/>
      <c r="F8" s="1304"/>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902</v>
      </c>
      <c r="F10" s="799" t="s">
        <v>855</v>
      </c>
      <c r="G10" s="797"/>
      <c r="H10" s="800"/>
      <c r="I10" s="801"/>
      <c r="J10" s="800"/>
      <c r="K10" s="802">
        <v>2250000</v>
      </c>
      <c r="L10" s="800"/>
      <c r="M10" s="583"/>
      <c r="N10" s="800"/>
      <c r="O10" s="583"/>
      <c r="P10" s="800"/>
      <c r="Q10" s="583"/>
      <c r="R10" s="800"/>
    </row>
    <row r="11" spans="1:18" ht="32.25" customHeight="1">
      <c r="A11" s="1318" t="s">
        <v>45</v>
      </c>
      <c r="B11" s="1307">
        <v>600</v>
      </c>
      <c r="C11" s="1307">
        <v>60016</v>
      </c>
      <c r="D11" s="755">
        <v>2007</v>
      </c>
      <c r="E11" s="1326" t="s">
        <v>836</v>
      </c>
      <c r="F11" s="1320" t="s">
        <v>806</v>
      </c>
      <c r="G11" s="793">
        <v>2019</v>
      </c>
      <c r="H11" s="794"/>
      <c r="I11" s="795"/>
      <c r="J11" s="794"/>
      <c r="K11" s="796"/>
      <c r="L11" s="794"/>
      <c r="M11" s="796"/>
      <c r="N11" s="794"/>
      <c r="O11" s="796"/>
      <c r="P11" s="794"/>
      <c r="Q11" s="796"/>
      <c r="R11" s="794"/>
    </row>
    <row r="12" spans="1:18" ht="36" customHeight="1">
      <c r="A12" s="1319"/>
      <c r="B12" s="1308"/>
      <c r="C12" s="1308"/>
      <c r="D12" s="177">
        <v>6207</v>
      </c>
      <c r="E12" s="893"/>
      <c r="F12" s="1313"/>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757</v>
      </c>
      <c r="F13" s="752" t="s">
        <v>806</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837</v>
      </c>
      <c r="F14" s="752" t="s">
        <v>807</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854</v>
      </c>
      <c r="F15" s="752" t="s">
        <v>855</v>
      </c>
      <c r="G15" s="136"/>
      <c r="H15" s="751"/>
      <c r="I15" s="587"/>
      <c r="J15" s="751"/>
      <c r="K15" s="771"/>
      <c r="L15" s="751"/>
      <c r="M15" s="771"/>
      <c r="N15" s="751">
        <v>3000000</v>
      </c>
      <c r="O15" s="771">
        <v>3637500</v>
      </c>
      <c r="P15" s="751"/>
      <c r="Q15" s="771"/>
      <c r="R15" s="751"/>
    </row>
    <row r="16" spans="1:18" ht="36" customHeight="1">
      <c r="A16" s="1321" t="s">
        <v>158</v>
      </c>
      <c r="B16" s="1311">
        <v>630</v>
      </c>
      <c r="C16" s="1311">
        <v>63003</v>
      </c>
      <c r="D16" s="177">
        <v>2708</v>
      </c>
      <c r="E16" s="1305" t="s">
        <v>838</v>
      </c>
      <c r="F16" s="1312" t="s">
        <v>808</v>
      </c>
      <c r="G16" s="750">
        <v>21250</v>
      </c>
      <c r="H16" s="751"/>
      <c r="I16" s="587"/>
      <c r="J16" s="284"/>
      <c r="K16" s="584"/>
      <c r="L16" s="284"/>
      <c r="M16" s="584"/>
      <c r="N16" s="284"/>
      <c r="O16" s="584"/>
      <c r="P16" s="284"/>
      <c r="Q16" s="584"/>
      <c r="R16" s="284"/>
    </row>
    <row r="17" spans="1:18" ht="36" customHeight="1">
      <c r="A17" s="1319"/>
      <c r="B17" s="1308"/>
      <c r="C17" s="1308"/>
      <c r="D17" s="177">
        <v>6298</v>
      </c>
      <c r="E17" s="893"/>
      <c r="F17" s="1313"/>
      <c r="G17" s="750">
        <v>2332699</v>
      </c>
      <c r="H17" s="751"/>
      <c r="I17" s="587"/>
      <c r="J17" s="284"/>
      <c r="K17" s="584"/>
      <c r="L17" s="284"/>
      <c r="M17" s="584"/>
      <c r="N17" s="284"/>
      <c r="O17" s="584"/>
      <c r="P17" s="284"/>
      <c r="Q17" s="584"/>
      <c r="R17" s="284"/>
    </row>
    <row r="18" spans="1:18" ht="36" customHeight="1">
      <c r="A18" s="1321" t="s">
        <v>631</v>
      </c>
      <c r="B18" s="1311">
        <v>630</v>
      </c>
      <c r="C18" s="1311">
        <v>63003</v>
      </c>
      <c r="D18" s="177">
        <v>2007</v>
      </c>
      <c r="E18" s="1305" t="s">
        <v>835</v>
      </c>
      <c r="F18" s="1320" t="s">
        <v>806</v>
      </c>
      <c r="G18" s="750">
        <v>13059</v>
      </c>
      <c r="H18" s="751"/>
      <c r="I18" s="587"/>
      <c r="J18" s="284"/>
      <c r="K18" s="584"/>
      <c r="L18" s="284"/>
      <c r="M18" s="584"/>
      <c r="N18" s="284"/>
      <c r="O18" s="584"/>
      <c r="P18" s="284"/>
      <c r="Q18" s="584"/>
      <c r="R18" s="284"/>
    </row>
    <row r="19" spans="1:18" ht="36" customHeight="1">
      <c r="A19" s="1319"/>
      <c r="B19" s="1308"/>
      <c r="C19" s="1308"/>
      <c r="D19" s="177">
        <v>6207</v>
      </c>
      <c r="E19" s="893"/>
      <c r="F19" s="1313"/>
      <c r="G19" s="750">
        <v>173577</v>
      </c>
      <c r="H19" s="751"/>
      <c r="I19" s="587"/>
      <c r="J19" s="284"/>
      <c r="K19" s="584"/>
      <c r="L19" s="284"/>
      <c r="M19" s="584"/>
      <c r="N19" s="284"/>
      <c r="O19" s="584"/>
      <c r="P19" s="284"/>
      <c r="Q19" s="584"/>
      <c r="R19" s="284"/>
    </row>
    <row r="20" spans="1:18" ht="36" customHeight="1">
      <c r="A20" s="285" t="s">
        <v>809</v>
      </c>
      <c r="B20" s="755">
        <v>754</v>
      </c>
      <c r="C20" s="574">
        <v>75412</v>
      </c>
      <c r="D20" s="177">
        <v>6298</v>
      </c>
      <c r="E20" s="765" t="s">
        <v>824</v>
      </c>
      <c r="F20" s="770" t="s">
        <v>827</v>
      </c>
      <c r="G20" s="750"/>
      <c r="H20" s="751"/>
      <c r="I20" s="587"/>
      <c r="J20" s="284"/>
      <c r="K20" s="771">
        <v>850000</v>
      </c>
      <c r="L20" s="284"/>
      <c r="M20" s="771"/>
      <c r="N20" s="284"/>
      <c r="O20" s="771"/>
      <c r="P20" s="284"/>
      <c r="Q20" s="771"/>
      <c r="R20" s="284"/>
    </row>
    <row r="21" spans="1:18" ht="36" customHeight="1">
      <c r="A21" s="1321" t="s">
        <v>845</v>
      </c>
      <c r="B21" s="1311">
        <v>852</v>
      </c>
      <c r="C21" s="1311">
        <v>85295</v>
      </c>
      <c r="D21" s="177">
        <v>6280</v>
      </c>
      <c r="E21" s="1305" t="s">
        <v>759</v>
      </c>
      <c r="F21" s="770" t="s">
        <v>842</v>
      </c>
      <c r="G21" s="750"/>
      <c r="H21" s="751">
        <f>253545+320547</f>
        <v>574092</v>
      </c>
      <c r="I21" s="587"/>
      <c r="J21" s="786">
        <v>506184</v>
      </c>
      <c r="K21" s="771">
        <v>500000</v>
      </c>
      <c r="L21" s="284"/>
      <c r="M21" s="584"/>
      <c r="N21" s="284"/>
      <c r="O21" s="584"/>
      <c r="P21" s="284"/>
      <c r="Q21" s="584"/>
      <c r="R21" s="284"/>
    </row>
    <row r="22" spans="1:18" ht="36" customHeight="1">
      <c r="A22" s="1319"/>
      <c r="B22" s="1308"/>
      <c r="C22" s="1308"/>
      <c r="D22" s="177">
        <v>6290</v>
      </c>
      <c r="E22" s="893"/>
      <c r="F22" s="752" t="s">
        <v>858</v>
      </c>
      <c r="G22" s="805"/>
      <c r="H22" s="786">
        <v>452329</v>
      </c>
      <c r="I22" s="806"/>
      <c r="J22" s="786">
        <v>449579</v>
      </c>
      <c r="K22" s="584"/>
      <c r="L22" s="284"/>
      <c r="M22" s="584"/>
      <c r="N22" s="284"/>
      <c r="O22" s="584"/>
      <c r="P22" s="284"/>
      <c r="Q22" s="584"/>
      <c r="R22" s="284"/>
    </row>
    <row r="23" spans="1:18" ht="39" customHeight="1">
      <c r="A23" s="781" t="s">
        <v>846</v>
      </c>
      <c r="B23" s="782">
        <v>900</v>
      </c>
      <c r="C23" s="764">
        <v>90001</v>
      </c>
      <c r="D23" s="783">
        <v>6298</v>
      </c>
      <c r="E23" s="784" t="s">
        <v>825</v>
      </c>
      <c r="F23" s="772" t="s">
        <v>827</v>
      </c>
      <c r="G23" s="785"/>
      <c r="H23" s="786"/>
      <c r="I23" s="787"/>
      <c r="J23" s="786"/>
      <c r="K23" s="788"/>
      <c r="L23" s="786"/>
      <c r="M23" s="788">
        <v>3187500</v>
      </c>
      <c r="N23" s="786"/>
      <c r="O23" s="788">
        <v>6375000</v>
      </c>
      <c r="P23" s="786"/>
      <c r="Q23" s="788">
        <v>3187500</v>
      </c>
      <c r="R23" s="786"/>
    </row>
    <row r="24" spans="1:18" ht="36" customHeight="1">
      <c r="A24" s="1321" t="s">
        <v>847</v>
      </c>
      <c r="B24" s="1311">
        <v>900</v>
      </c>
      <c r="C24" s="1311">
        <v>90095</v>
      </c>
      <c r="D24" s="177">
        <v>2007</v>
      </c>
      <c r="E24" s="1305" t="s">
        <v>841</v>
      </c>
      <c r="F24" s="1312" t="s">
        <v>806</v>
      </c>
      <c r="G24" s="750">
        <v>2249</v>
      </c>
      <c r="H24" s="751"/>
      <c r="I24" s="587"/>
      <c r="J24" s="284"/>
      <c r="K24" s="584"/>
      <c r="L24" s="284"/>
      <c r="M24" s="584"/>
      <c r="N24" s="284"/>
      <c r="O24" s="584"/>
      <c r="P24" s="284"/>
      <c r="Q24" s="584"/>
      <c r="R24" s="284"/>
    </row>
    <row r="25" spans="1:18" ht="36" customHeight="1">
      <c r="A25" s="1319"/>
      <c r="B25" s="1308"/>
      <c r="C25" s="1308"/>
      <c r="D25" s="177">
        <v>6207</v>
      </c>
      <c r="E25" s="893"/>
      <c r="F25" s="1313"/>
      <c r="G25" s="750">
        <v>101003</v>
      </c>
      <c r="H25" s="751"/>
      <c r="I25" s="587"/>
      <c r="J25" s="284"/>
      <c r="K25" s="584"/>
      <c r="L25" s="284"/>
      <c r="M25" s="584"/>
      <c r="N25" s="284"/>
      <c r="O25" s="584"/>
      <c r="P25" s="284"/>
      <c r="Q25" s="584"/>
      <c r="R25" s="284"/>
    </row>
    <row r="26" spans="1:18" ht="36" customHeight="1">
      <c r="A26" s="1321" t="s">
        <v>848</v>
      </c>
      <c r="B26" s="1311">
        <v>900</v>
      </c>
      <c r="C26" s="1311">
        <v>90095</v>
      </c>
      <c r="D26" s="177">
        <v>2007</v>
      </c>
      <c r="E26" s="1305" t="s">
        <v>840</v>
      </c>
      <c r="F26" s="1312" t="s">
        <v>806</v>
      </c>
      <c r="G26" s="750">
        <v>1249</v>
      </c>
      <c r="H26" s="751"/>
      <c r="I26" s="587"/>
      <c r="J26" s="284"/>
      <c r="K26" s="584"/>
      <c r="L26" s="284"/>
      <c r="M26" s="584"/>
      <c r="N26" s="284"/>
      <c r="O26" s="584"/>
      <c r="P26" s="284"/>
      <c r="Q26" s="584"/>
      <c r="R26" s="284"/>
    </row>
    <row r="27" spans="1:18" ht="36" customHeight="1">
      <c r="A27" s="1319"/>
      <c r="B27" s="1308"/>
      <c r="C27" s="1308"/>
      <c r="D27" s="177">
        <v>6207</v>
      </c>
      <c r="E27" s="893"/>
      <c r="F27" s="1313"/>
      <c r="G27" s="750">
        <v>112969</v>
      </c>
      <c r="H27" s="751"/>
      <c r="I27" s="587"/>
      <c r="J27" s="284"/>
      <c r="K27" s="584"/>
      <c r="L27" s="284"/>
      <c r="M27" s="584"/>
      <c r="N27" s="284"/>
      <c r="O27" s="584"/>
      <c r="P27" s="284"/>
      <c r="Q27" s="584"/>
      <c r="R27" s="284"/>
    </row>
    <row r="28" spans="1:18" ht="39" customHeight="1">
      <c r="A28" s="790" t="s">
        <v>849</v>
      </c>
      <c r="B28" s="755">
        <v>921</v>
      </c>
      <c r="C28" s="177">
        <v>92109</v>
      </c>
      <c r="D28" s="789">
        <v>6207</v>
      </c>
      <c r="E28" s="789" t="s">
        <v>896</v>
      </c>
      <c r="F28" s="770" t="s">
        <v>830</v>
      </c>
      <c r="G28" s="750"/>
      <c r="H28" s="751"/>
      <c r="I28" s="587"/>
      <c r="J28" s="284"/>
      <c r="K28" s="771">
        <v>300000</v>
      </c>
      <c r="L28" s="791"/>
      <c r="M28" s="771">
        <v>300000</v>
      </c>
      <c r="N28" s="284"/>
      <c r="O28" s="584"/>
      <c r="P28" s="284"/>
      <c r="Q28" s="584"/>
      <c r="R28" s="284"/>
    </row>
    <row r="29" spans="1:18" ht="51.75" customHeight="1">
      <c r="A29" s="136" t="s">
        <v>850</v>
      </c>
      <c r="B29" s="177">
        <v>926</v>
      </c>
      <c r="C29" s="177">
        <v>92601</v>
      </c>
      <c r="D29" s="177">
        <v>6330</v>
      </c>
      <c r="E29" s="761" t="s">
        <v>843</v>
      </c>
      <c r="F29" s="762" t="s">
        <v>839</v>
      </c>
      <c r="G29" s="586"/>
      <c r="H29" s="751">
        <v>339500</v>
      </c>
      <c r="I29" s="587"/>
      <c r="J29" s="284"/>
      <c r="K29" s="584"/>
      <c r="L29" s="284"/>
      <c r="M29" s="584"/>
      <c r="N29" s="284"/>
      <c r="O29" s="584"/>
      <c r="P29" s="284"/>
      <c r="Q29" s="584"/>
      <c r="R29" s="284"/>
    </row>
    <row r="30" spans="1:18" ht="35.25" customHeight="1" thickBot="1">
      <c r="A30" s="285" t="s">
        <v>897</v>
      </c>
      <c r="B30" s="574">
        <v>926</v>
      </c>
      <c r="C30" s="574">
        <v>92604</v>
      </c>
      <c r="D30" s="764">
        <v>6330</v>
      </c>
      <c r="E30" s="765" t="s">
        <v>776</v>
      </c>
      <c r="F30" s="763" t="s">
        <v>839</v>
      </c>
      <c r="G30" s="285"/>
      <c r="H30" s="766"/>
      <c r="I30" s="767"/>
      <c r="J30" s="768">
        <v>1000000</v>
      </c>
      <c r="K30" s="769"/>
      <c r="L30" s="768">
        <v>1000000</v>
      </c>
      <c r="M30" s="769"/>
      <c r="N30" s="768"/>
      <c r="O30" s="769"/>
      <c r="P30" s="768"/>
      <c r="Q30" s="769"/>
      <c r="R30" s="768"/>
    </row>
    <row r="31" spans="1:18" s="61" customFormat="1" ht="35.25" customHeight="1" thickBot="1">
      <c r="A31" s="963" t="s">
        <v>150</v>
      </c>
      <c r="B31" s="964"/>
      <c r="C31" s="964"/>
      <c r="D31" s="964"/>
      <c r="E31" s="964"/>
      <c r="F31" s="1327"/>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06"/>
      <c r="B32" s="1306"/>
      <c r="C32" s="1306"/>
      <c r="D32" s="1306"/>
      <c r="E32" s="1306"/>
      <c r="F32" s="1306"/>
    </row>
    <row r="33" spans="1:6" ht="12.75">
      <c r="A33" s="1317" t="s">
        <v>346</v>
      </c>
      <c r="B33" s="1317"/>
      <c r="C33" s="1317"/>
      <c r="D33" s="1317"/>
      <c r="E33" s="1317"/>
      <c r="F33" s="1317"/>
    </row>
    <row r="34" spans="1:6" ht="4.5" customHeight="1">
      <c r="A34" s="174"/>
      <c r="B34" s="174"/>
      <c r="C34" s="174"/>
      <c r="D34" s="174"/>
      <c r="E34" s="174"/>
      <c r="F34" s="174"/>
    </row>
    <row r="35" spans="1:18" ht="39" customHeight="1">
      <c r="A35" s="174"/>
      <c r="B35" s="174"/>
      <c r="C35" s="174"/>
      <c r="D35" s="174"/>
      <c r="E35" s="174"/>
      <c r="F35" s="174"/>
      <c r="I35" s="1168" t="s">
        <v>499</v>
      </c>
      <c r="J35" s="1168"/>
      <c r="K35" s="1168"/>
      <c r="L35" s="1168"/>
      <c r="M35" s="1168"/>
      <c r="N35" s="1168"/>
      <c r="O35" s="1168"/>
      <c r="P35" s="1168"/>
      <c r="Q35" s="1168"/>
      <c r="R35" s="1168"/>
    </row>
    <row r="36" spans="1:18" ht="21" customHeight="1">
      <c r="A36" s="174"/>
      <c r="B36" s="1141" t="s">
        <v>172</v>
      </c>
      <c r="C36" s="1141"/>
      <c r="D36" s="1141"/>
      <c r="E36" s="1141"/>
      <c r="H36" s="286"/>
      <c r="I36" s="1168"/>
      <c r="J36" s="1168"/>
      <c r="K36" s="1168"/>
      <c r="L36" s="1168"/>
      <c r="M36" s="1168"/>
      <c r="N36" s="1168"/>
      <c r="O36" s="1168"/>
      <c r="P36" s="1168"/>
      <c r="Q36" s="1168"/>
      <c r="R36" s="1168"/>
    </row>
    <row r="37" spans="1:18" ht="12.75">
      <c r="A37" s="174"/>
      <c r="B37" s="1170" t="s">
        <v>173</v>
      </c>
      <c r="C37" s="1170"/>
      <c r="D37" s="1170"/>
      <c r="E37" s="1170"/>
      <c r="H37" s="287"/>
      <c r="I37" s="1168"/>
      <c r="J37" s="1168"/>
      <c r="K37" s="1168"/>
      <c r="L37" s="1168"/>
      <c r="M37" s="1168"/>
      <c r="N37" s="1168"/>
      <c r="O37" s="1168"/>
      <c r="P37" s="1168"/>
      <c r="Q37" s="1168"/>
      <c r="R37" s="1168"/>
    </row>
    <row r="38" spans="1:5" ht="12.75">
      <c r="A38" s="174"/>
      <c r="B38" s="174"/>
      <c r="C38" s="174"/>
      <c r="D38" s="174"/>
      <c r="E38" s="174"/>
    </row>
    <row r="39" spans="1:22" ht="24" customHeight="1">
      <c r="A39" s="1330" t="s">
        <v>606</v>
      </c>
      <c r="B39" s="1330"/>
      <c r="C39" s="1330"/>
      <c r="D39" s="1330"/>
      <c r="E39" s="1330"/>
      <c r="F39" s="1330"/>
      <c r="G39" s="1330"/>
      <c r="H39" s="1330"/>
      <c r="I39" s="1330"/>
      <c r="J39" s="1330"/>
      <c r="K39" s="1330"/>
      <c r="L39" s="1330"/>
      <c r="M39" s="1330"/>
      <c r="N39" s="1330"/>
      <c r="O39" s="1330"/>
      <c r="P39" s="1330"/>
      <c r="Q39" s="1330"/>
      <c r="R39" s="1330"/>
      <c r="S39" s="287"/>
      <c r="T39" s="287"/>
      <c r="U39" s="287"/>
      <c r="V39" s="287"/>
    </row>
    <row r="40" spans="7:18" ht="12.75">
      <c r="G40" s="1328">
        <f>G31+H31</f>
        <v>6826517</v>
      </c>
      <c r="H40" s="1329"/>
      <c r="I40" s="1328">
        <f>I31+J31</f>
        <v>2465263</v>
      </c>
      <c r="J40" s="1329"/>
      <c r="K40" s="1328">
        <f>K31+L31</f>
        <v>4900000</v>
      </c>
      <c r="L40" s="1329"/>
      <c r="M40" s="1328">
        <f>M31+N31</f>
        <v>6487500</v>
      </c>
      <c r="N40" s="1329"/>
      <c r="O40" s="1328"/>
      <c r="P40" s="1328"/>
      <c r="Q40" s="1328">
        <f>Q31+R31</f>
        <v>3187500</v>
      </c>
      <c r="R40" s="1329"/>
    </row>
    <row r="41" ht="12.75">
      <c r="H41" s="777">
        <f>G40-39826</f>
        <v>6786691</v>
      </c>
    </row>
  </sheetData>
  <sheetProtection/>
  <mergeCells count="58">
    <mergeCell ref="D7:D8"/>
    <mergeCell ref="A16:A17"/>
    <mergeCell ref="M40:N40"/>
    <mergeCell ref="Q40:R40"/>
    <mergeCell ref="O40:P40"/>
    <mergeCell ref="K40:L40"/>
    <mergeCell ref="I40:J40"/>
    <mergeCell ref="A39:R39"/>
    <mergeCell ref="G40:H40"/>
    <mergeCell ref="A21:A22"/>
    <mergeCell ref="C26:C27"/>
    <mergeCell ref="B21:B22"/>
    <mergeCell ref="C21:C22"/>
    <mergeCell ref="C24:C25"/>
    <mergeCell ref="B37:E37"/>
    <mergeCell ref="A31:F31"/>
    <mergeCell ref="F26:F27"/>
    <mergeCell ref="B24:B25"/>
    <mergeCell ref="A5:R5"/>
    <mergeCell ref="M7:N7"/>
    <mergeCell ref="B18:B19"/>
    <mergeCell ref="C16:C17"/>
    <mergeCell ref="C11:C12"/>
    <mergeCell ref="A18:A19"/>
    <mergeCell ref="E18:E19"/>
    <mergeCell ref="O7:P7"/>
    <mergeCell ref="A7:A8"/>
    <mergeCell ref="E11:E12"/>
    <mergeCell ref="E16:E17"/>
    <mergeCell ref="A26:A27"/>
    <mergeCell ref="E21:E22"/>
    <mergeCell ref="C18:C19"/>
    <mergeCell ref="A24:A25"/>
    <mergeCell ref="Q1:R1"/>
    <mergeCell ref="A1:D1"/>
    <mergeCell ref="G7:H7"/>
    <mergeCell ref="Q7:R7"/>
    <mergeCell ref="I7:J7"/>
    <mergeCell ref="F16:F17"/>
    <mergeCell ref="F24:F25"/>
    <mergeCell ref="K7:L7"/>
    <mergeCell ref="C7:C8"/>
    <mergeCell ref="A2:D2"/>
    <mergeCell ref="A33:F33"/>
    <mergeCell ref="A11:A12"/>
    <mergeCell ref="F18:F19"/>
    <mergeCell ref="E26:E27"/>
    <mergeCell ref="F11:F12"/>
    <mergeCell ref="F7:F8"/>
    <mergeCell ref="B36:E36"/>
    <mergeCell ref="E24:E25"/>
    <mergeCell ref="A32:F32"/>
    <mergeCell ref="I35:R37"/>
    <mergeCell ref="B11:B12"/>
    <mergeCell ref="B7:B8"/>
    <mergeCell ref="E7:E8"/>
    <mergeCell ref="B16:B17"/>
    <mergeCell ref="B26:B27"/>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076" t="s">
        <v>677</v>
      </c>
      <c r="B3" s="1076"/>
      <c r="C3" s="1076"/>
      <c r="D3" s="1076"/>
      <c r="E3" s="1076"/>
    </row>
    <row r="5" spans="1:14" s="195" customFormat="1" ht="15.75">
      <c r="A5" s="1337" t="s">
        <v>242</v>
      </c>
      <c r="B5" s="1337"/>
      <c r="C5" s="1337"/>
      <c r="D5" s="1337"/>
      <c r="E5" s="1337"/>
      <c r="M5" s="434"/>
      <c r="N5" s="434"/>
    </row>
    <row r="6" spans="1:14" s="195" customFormat="1" ht="15.75">
      <c r="A6" s="196"/>
      <c r="B6" s="196"/>
      <c r="C6" s="196"/>
      <c r="D6" s="196"/>
      <c r="E6" s="196"/>
      <c r="M6" s="434"/>
      <c r="N6" s="434"/>
    </row>
    <row r="7" spans="1:14" s="195" customFormat="1" ht="82.5" customHeight="1">
      <c r="A7" s="1341" t="s">
        <v>553</v>
      </c>
      <c r="B7" s="1341"/>
      <c r="C7" s="1341"/>
      <c r="D7" s="1341"/>
      <c r="E7" s="1341"/>
      <c r="M7" s="434"/>
      <c r="N7" s="434"/>
    </row>
    <row r="8" spans="1:15" s="195" customFormat="1" ht="15.75">
      <c r="A8" s="1342" t="s">
        <v>478</v>
      </c>
      <c r="B8" s="1343"/>
      <c r="C8" s="1343"/>
      <c r="D8" s="1343"/>
      <c r="E8" s="1343"/>
      <c r="F8" s="435"/>
      <c r="G8" s="435"/>
      <c r="H8" s="435"/>
      <c r="I8" s="435"/>
      <c r="J8" s="435"/>
      <c r="K8" s="435"/>
      <c r="L8" s="435"/>
      <c r="M8" s="435"/>
      <c r="N8" s="435"/>
      <c r="O8" s="435"/>
    </row>
    <row r="9" spans="1:15" s="195" customFormat="1" ht="39" customHeight="1">
      <c r="A9" s="436" t="s">
        <v>174</v>
      </c>
      <c r="B9" s="1344" t="s">
        <v>480</v>
      </c>
      <c r="C9" s="1344"/>
      <c r="D9" s="1344"/>
      <c r="E9" s="1344"/>
      <c r="F9" s="437"/>
      <c r="G9" s="437"/>
      <c r="H9" s="437"/>
      <c r="I9" s="437"/>
      <c r="J9" s="437"/>
      <c r="K9" s="437"/>
      <c r="L9" s="437"/>
      <c r="M9" s="437"/>
      <c r="N9" s="437"/>
      <c r="O9" s="437"/>
    </row>
    <row r="10" spans="1:15" s="195" customFormat="1" ht="15.75">
      <c r="A10" s="436" t="s">
        <v>175</v>
      </c>
      <c r="B10" s="1344" t="s">
        <v>479</v>
      </c>
      <c r="C10" s="1344"/>
      <c r="D10" s="1344"/>
      <c r="E10" s="1344"/>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45" t="s">
        <v>554</v>
      </c>
      <c r="B12" s="1346"/>
      <c r="C12" s="1346"/>
      <c r="D12" s="1346"/>
      <c r="E12" s="1346"/>
      <c r="F12" s="438"/>
      <c r="G12" s="438"/>
      <c r="H12" s="438"/>
      <c r="I12" s="438"/>
      <c r="J12" s="438"/>
      <c r="K12" s="438"/>
      <c r="L12" s="438"/>
      <c r="M12" s="438"/>
      <c r="N12" s="438"/>
      <c r="O12" s="438"/>
    </row>
    <row r="13" spans="1:15" s="195" customFormat="1" ht="15.75">
      <c r="A13" s="1340" t="s">
        <v>176</v>
      </c>
      <c r="B13" s="1340"/>
      <c r="C13" s="1347"/>
      <c r="D13" s="1340"/>
      <c r="E13" s="1340"/>
      <c r="F13" s="439"/>
      <c r="G13" s="439"/>
      <c r="H13" s="439"/>
      <c r="I13" s="439"/>
      <c r="J13" s="439"/>
      <c r="K13" s="439"/>
      <c r="L13" s="439"/>
      <c r="M13" s="439"/>
      <c r="N13" s="439"/>
      <c r="O13" s="439"/>
    </row>
    <row r="14" spans="1:15" s="195" customFormat="1" ht="15.75">
      <c r="A14" s="1340" t="s">
        <v>177</v>
      </c>
      <c r="B14" s="1340"/>
      <c r="C14" s="1340"/>
      <c r="D14" s="1340"/>
      <c r="E14" s="1340"/>
      <c r="F14" s="439"/>
      <c r="G14" s="439"/>
      <c r="H14" s="439"/>
      <c r="I14" s="439"/>
      <c r="J14" s="439"/>
      <c r="K14" s="439"/>
      <c r="L14" s="439"/>
      <c r="M14" s="439"/>
      <c r="N14" s="439"/>
      <c r="O14" s="439"/>
    </row>
    <row r="15" spans="1:15" s="195" customFormat="1" ht="33.75" customHeight="1">
      <c r="A15" s="1339" t="s">
        <v>178</v>
      </c>
      <c r="B15" s="1339"/>
      <c r="C15" s="1339"/>
      <c r="D15" s="1339"/>
      <c r="E15" s="1339"/>
      <c r="F15" s="440"/>
      <c r="G15" s="440"/>
      <c r="H15" s="440"/>
      <c r="I15" s="440"/>
      <c r="J15" s="440"/>
      <c r="K15" s="440"/>
      <c r="L15" s="440"/>
      <c r="M15" s="440"/>
      <c r="N15" s="440"/>
      <c r="O15" s="440"/>
    </row>
    <row r="16" spans="1:15" s="195" customFormat="1" ht="31.5" customHeight="1">
      <c r="A16" s="1339" t="s">
        <v>199</v>
      </c>
      <c r="B16" s="1339"/>
      <c r="C16" s="1339"/>
      <c r="D16" s="1339"/>
      <c r="E16" s="1339"/>
      <c r="F16" s="441"/>
      <c r="G16" s="441"/>
      <c r="H16" s="441"/>
      <c r="I16" s="441"/>
      <c r="J16" s="441"/>
      <c r="K16" s="441"/>
      <c r="L16" s="441"/>
      <c r="M16" s="441"/>
      <c r="N16" s="441"/>
      <c r="O16" s="441"/>
    </row>
    <row r="17" spans="1:15" s="195" customFormat="1" ht="32.25" customHeight="1">
      <c r="A17" s="1336" t="s">
        <v>179</v>
      </c>
      <c r="B17" s="1336"/>
      <c r="C17" s="1336"/>
      <c r="D17" s="1336"/>
      <c r="E17" s="1336"/>
      <c r="F17" s="439"/>
      <c r="G17" s="439"/>
      <c r="H17" s="439"/>
      <c r="I17" s="439"/>
      <c r="J17" s="439"/>
      <c r="K17" s="439"/>
      <c r="L17" s="439"/>
      <c r="M17" s="439"/>
      <c r="N17" s="439"/>
      <c r="O17" s="439"/>
    </row>
    <row r="18" spans="1:15" s="195" customFormat="1" ht="15.75">
      <c r="A18" s="526"/>
      <c r="B18" s="1336" t="s">
        <v>180</v>
      </c>
      <c r="C18" s="1336"/>
      <c r="D18" s="1336"/>
      <c r="E18" s="1336"/>
      <c r="F18" s="439"/>
      <c r="G18" s="439"/>
      <c r="H18" s="439"/>
      <c r="I18" s="439"/>
      <c r="J18" s="439"/>
      <c r="K18" s="439"/>
      <c r="L18" s="439"/>
      <c r="M18" s="439"/>
      <c r="N18" s="439"/>
      <c r="O18" s="439"/>
    </row>
    <row r="19" spans="1:15" s="195" customFormat="1" ht="35.25" customHeight="1">
      <c r="A19" s="526"/>
      <c r="B19" s="1336" t="s">
        <v>181</v>
      </c>
      <c r="C19" s="1336"/>
      <c r="D19" s="1336"/>
      <c r="E19" s="1336"/>
      <c r="F19" s="439"/>
      <c r="G19" s="439"/>
      <c r="H19" s="439"/>
      <c r="I19" s="439"/>
      <c r="J19" s="439"/>
      <c r="K19" s="439"/>
      <c r="L19" s="439"/>
      <c r="M19" s="439"/>
      <c r="N19" s="439"/>
      <c r="O19" s="439"/>
    </row>
    <row r="20" spans="1:15" s="195" customFormat="1" ht="15.75">
      <c r="A20" s="526"/>
      <c r="B20" s="1336" t="s">
        <v>182</v>
      </c>
      <c r="C20" s="1336"/>
      <c r="D20" s="1336"/>
      <c r="E20" s="1336"/>
      <c r="F20" s="439"/>
      <c r="G20" s="439"/>
      <c r="H20" s="439"/>
      <c r="I20" s="439"/>
      <c r="J20" s="439"/>
      <c r="K20" s="439"/>
      <c r="L20" s="439"/>
      <c r="M20" s="439"/>
      <c r="N20" s="439"/>
      <c r="O20" s="439"/>
    </row>
    <row r="21" spans="1:15" s="195" customFormat="1" ht="15.75">
      <c r="A21" s="526"/>
      <c r="B21" s="1336" t="s">
        <v>183</v>
      </c>
      <c r="C21" s="1336"/>
      <c r="D21" s="1336"/>
      <c r="E21" s="1336"/>
      <c r="F21" s="439"/>
      <c r="G21" s="439"/>
      <c r="H21" s="439"/>
      <c r="I21" s="439"/>
      <c r="J21" s="439"/>
      <c r="K21" s="439"/>
      <c r="L21" s="439"/>
      <c r="M21" s="439"/>
      <c r="N21" s="439"/>
      <c r="O21" s="439"/>
    </row>
    <row r="22" spans="1:15" s="195" customFormat="1" ht="15.75">
      <c r="A22" s="526"/>
      <c r="B22" s="1336" t="s">
        <v>184</v>
      </c>
      <c r="C22" s="1336"/>
      <c r="D22" s="1336"/>
      <c r="E22" s="1336"/>
      <c r="F22" s="439"/>
      <c r="G22" s="439"/>
      <c r="H22" s="439"/>
      <c r="I22" s="439"/>
      <c r="J22" s="439"/>
      <c r="K22" s="439"/>
      <c r="L22" s="439"/>
      <c r="M22" s="439"/>
      <c r="N22" s="439"/>
      <c r="O22" s="439"/>
    </row>
    <row r="23" spans="1:15" s="195" customFormat="1" ht="33.75" customHeight="1">
      <c r="A23" s="1336" t="s">
        <v>185</v>
      </c>
      <c r="B23" s="1336"/>
      <c r="C23" s="1336"/>
      <c r="D23" s="1336"/>
      <c r="E23" s="1336"/>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34" t="s">
        <v>488</v>
      </c>
      <c r="B25" s="1335"/>
      <c r="C25" s="1335"/>
      <c r="D25" s="1335"/>
      <c r="E25" s="1335"/>
      <c r="F25" s="439"/>
      <c r="G25" s="439"/>
      <c r="H25" s="439"/>
      <c r="I25" s="439"/>
      <c r="J25" s="439"/>
      <c r="K25" s="439"/>
      <c r="L25" s="439"/>
      <c r="M25" s="439"/>
      <c r="N25" s="439"/>
      <c r="O25" s="439"/>
    </row>
    <row r="26" spans="1:15" s="195" customFormat="1" ht="21" customHeight="1">
      <c r="A26" s="1334" t="s">
        <v>483</v>
      </c>
      <c r="B26" s="1335"/>
      <c r="C26" s="1335"/>
      <c r="D26" s="1335"/>
      <c r="E26" s="1335"/>
      <c r="F26" s="439"/>
      <c r="G26" s="439"/>
      <c r="H26" s="439"/>
      <c r="I26" s="439"/>
      <c r="J26" s="439"/>
      <c r="K26" s="439"/>
      <c r="L26" s="439"/>
      <c r="M26" s="439"/>
      <c r="N26" s="439"/>
      <c r="O26" s="439"/>
    </row>
    <row r="27" spans="1:15" s="195" customFormat="1" ht="33.75" customHeight="1">
      <c r="A27" s="1334" t="s">
        <v>482</v>
      </c>
      <c r="B27" s="1335"/>
      <c r="C27" s="1335"/>
      <c r="D27" s="1335"/>
      <c r="E27" s="1335"/>
      <c r="F27" s="439"/>
      <c r="G27" s="439"/>
      <c r="H27" s="439"/>
      <c r="I27" s="439"/>
      <c r="J27" s="439"/>
      <c r="K27" s="439"/>
      <c r="L27" s="439"/>
      <c r="M27" s="439"/>
      <c r="N27" s="439"/>
      <c r="O27" s="439"/>
    </row>
    <row r="28" spans="1:15" s="195" customFormat="1" ht="15.75">
      <c r="A28" s="1334" t="s">
        <v>481</v>
      </c>
      <c r="B28" s="1335"/>
      <c r="C28" s="1335"/>
      <c r="D28" s="1335"/>
      <c r="E28" s="1335"/>
      <c r="F28" s="439"/>
      <c r="G28" s="439"/>
      <c r="H28" s="439"/>
      <c r="I28" s="439"/>
      <c r="J28" s="439"/>
      <c r="K28" s="439"/>
      <c r="L28" s="439"/>
      <c r="M28" s="439"/>
      <c r="N28" s="439"/>
      <c r="O28" s="439"/>
    </row>
    <row r="29" spans="1:15" s="195" customFormat="1" ht="15.75">
      <c r="A29" s="1334" t="s">
        <v>484</v>
      </c>
      <c r="B29" s="1335"/>
      <c r="C29" s="1335"/>
      <c r="D29" s="1335"/>
      <c r="E29" s="1335"/>
      <c r="F29" s="439"/>
      <c r="G29" s="439"/>
      <c r="H29" s="439"/>
      <c r="I29" s="439"/>
      <c r="J29" s="439"/>
      <c r="K29" s="439"/>
      <c r="L29" s="439"/>
      <c r="M29" s="439"/>
      <c r="N29" s="439"/>
      <c r="O29" s="439"/>
    </row>
    <row r="30" spans="1:15" s="195" customFormat="1" ht="15.75">
      <c r="A30" s="1334" t="s">
        <v>485</v>
      </c>
      <c r="B30" s="1335"/>
      <c r="C30" s="1335"/>
      <c r="D30" s="1335"/>
      <c r="E30" s="1335"/>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32" t="s">
        <v>555</v>
      </c>
      <c r="B32" s="1332"/>
      <c r="C32" s="1332"/>
      <c r="D32" s="1332"/>
      <c r="E32" s="1332"/>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37" t="s">
        <v>243</v>
      </c>
      <c r="B34" s="1337"/>
      <c r="C34" s="1337"/>
      <c r="D34" s="1337"/>
      <c r="E34" s="1337"/>
    </row>
    <row r="35" s="195" customFormat="1" ht="15.75"/>
    <row r="36" spans="1:5" s="195" customFormat="1" ht="15.75">
      <c r="A36" s="1338" t="s">
        <v>556</v>
      </c>
      <c r="B36" s="1338"/>
      <c r="C36" s="1338"/>
      <c r="D36" s="1338"/>
      <c r="E36" s="1338"/>
    </row>
    <row r="37" s="195" customFormat="1" ht="15.75"/>
    <row r="38" spans="1:5" s="195" customFormat="1" ht="33" customHeight="1">
      <c r="A38" s="1331" t="s">
        <v>486</v>
      </c>
      <c r="B38" s="1331"/>
      <c r="C38" s="1331"/>
      <c r="D38" s="1331"/>
      <c r="E38" s="1331"/>
    </row>
    <row r="39" spans="1:5" s="195" customFormat="1" ht="53.25" customHeight="1">
      <c r="A39" s="1331" t="s">
        <v>489</v>
      </c>
      <c r="B39" s="1331"/>
      <c r="C39" s="1331"/>
      <c r="D39" s="1331"/>
      <c r="E39" s="1331"/>
    </row>
    <row r="40" spans="1:5" s="195" customFormat="1" ht="104.25" customHeight="1">
      <c r="A40" s="1331" t="s">
        <v>654</v>
      </c>
      <c r="B40" s="1331"/>
      <c r="C40" s="1331"/>
      <c r="D40" s="1331"/>
      <c r="E40" s="1331"/>
    </row>
    <row r="41" spans="1:5" s="195" customFormat="1" ht="87" customHeight="1">
      <c r="A41" s="1331" t="s">
        <v>623</v>
      </c>
      <c r="B41" s="1331"/>
      <c r="C41" s="1331"/>
      <c r="D41" s="1331"/>
      <c r="E41" s="1331"/>
    </row>
    <row r="42" spans="1:5" s="195" customFormat="1" ht="50.25" customHeight="1">
      <c r="A42" s="1331" t="s">
        <v>624</v>
      </c>
      <c r="B42" s="1331"/>
      <c r="C42" s="1331"/>
      <c r="D42" s="1331"/>
      <c r="E42" s="1331"/>
    </row>
    <row r="43" spans="1:5" s="195" customFormat="1" ht="33" customHeight="1">
      <c r="A43" s="1331" t="s">
        <v>625</v>
      </c>
      <c r="B43" s="1331"/>
      <c r="C43" s="1331"/>
      <c r="D43" s="1331"/>
      <c r="E43" s="1331"/>
    </row>
    <row r="44" spans="1:5" s="195" customFormat="1" ht="50.25" customHeight="1">
      <c r="A44" s="1331" t="s">
        <v>676</v>
      </c>
      <c r="B44" s="1331"/>
      <c r="C44" s="1331"/>
      <c r="D44" s="1331"/>
      <c r="E44" s="1331"/>
    </row>
    <row r="45" spans="1:5" s="195" customFormat="1" ht="15.75">
      <c r="A45" s="1331"/>
      <c r="B45" s="1331"/>
      <c r="C45" s="1331"/>
      <c r="D45" s="1331"/>
      <c r="E45" s="1331"/>
    </row>
    <row r="46" spans="1:5" s="195" customFormat="1" ht="24" customHeight="1">
      <c r="A46" s="1333" t="s">
        <v>647</v>
      </c>
      <c r="B46" s="1333"/>
      <c r="C46" s="1333"/>
      <c r="D46" s="1333"/>
      <c r="E46" s="1333"/>
    </row>
    <row r="47" spans="1:5" s="195" customFormat="1" ht="24" customHeight="1">
      <c r="A47" s="1333" t="s">
        <v>646</v>
      </c>
      <c r="B47" s="1333"/>
      <c r="C47" s="1333"/>
      <c r="D47" s="1333"/>
      <c r="E47" s="1333"/>
    </row>
    <row r="48" spans="1:5" s="195" customFormat="1" ht="24.75" customHeight="1">
      <c r="A48" s="1332" t="s">
        <v>648</v>
      </c>
      <c r="B48" s="1332"/>
      <c r="C48" s="1332"/>
      <c r="D48" s="1332"/>
      <c r="E48" s="1332"/>
    </row>
    <row r="49" spans="1:5" s="195" customFormat="1" ht="39" customHeight="1">
      <c r="A49" s="1331" t="s">
        <v>626</v>
      </c>
      <c r="B49" s="1331"/>
      <c r="C49" s="1331"/>
      <c r="D49" s="1331"/>
      <c r="E49" s="1331"/>
    </row>
    <row r="50" spans="1:5" s="195" customFormat="1" ht="34.5" customHeight="1">
      <c r="A50" s="1331" t="s">
        <v>627</v>
      </c>
      <c r="B50" s="1331"/>
      <c r="C50" s="1331"/>
      <c r="D50" s="1331"/>
      <c r="E50" s="1331"/>
    </row>
    <row r="51" spans="1:5" s="195" customFormat="1" ht="70.5" customHeight="1">
      <c r="A51" s="1334" t="s">
        <v>628</v>
      </c>
      <c r="B51" s="1334"/>
      <c r="C51" s="1334"/>
      <c r="D51" s="1334"/>
      <c r="E51" s="1334"/>
    </row>
    <row r="52" spans="1:5" s="195" customFormat="1" ht="24" customHeight="1">
      <c r="A52" s="1332" t="s">
        <v>244</v>
      </c>
      <c r="B52" s="1332"/>
      <c r="C52" s="1332"/>
      <c r="D52" s="1332"/>
      <c r="E52" s="1332"/>
    </row>
    <row r="53" spans="1:5" s="195" customFormat="1" ht="15.75">
      <c r="A53" s="1331" t="s">
        <v>271</v>
      </c>
      <c r="B53" s="1331"/>
      <c r="C53" s="1331"/>
      <c r="D53" s="1331"/>
      <c r="E53" s="1331"/>
    </row>
    <row r="54" spans="1:5" s="195" customFormat="1" ht="38.25" customHeight="1">
      <c r="A54" s="1331" t="s">
        <v>245</v>
      </c>
      <c r="B54" s="1331"/>
      <c r="C54" s="1331"/>
      <c r="D54" s="1331"/>
      <c r="E54" s="1331"/>
    </row>
    <row r="55" spans="1:5" s="195" customFormat="1" ht="53.25" customHeight="1">
      <c r="A55" s="1331" t="s">
        <v>246</v>
      </c>
      <c r="B55" s="1331"/>
      <c r="C55" s="1331"/>
      <c r="D55" s="1331"/>
      <c r="E55" s="1331"/>
    </row>
    <row r="56" spans="1:5" s="195" customFormat="1" ht="9.75" customHeight="1">
      <c r="A56" s="446"/>
      <c r="B56" s="446"/>
      <c r="C56" s="446"/>
      <c r="D56" s="446"/>
      <c r="E56" s="446"/>
    </row>
    <row r="57" spans="1:5" s="195" customFormat="1" ht="39.75" customHeight="1">
      <c r="A57" s="1332" t="s">
        <v>487</v>
      </c>
      <c r="B57" s="1332"/>
      <c r="C57" s="1332"/>
      <c r="D57" s="1332"/>
      <c r="E57" s="1332"/>
    </row>
    <row r="58" spans="1:5" s="195" customFormat="1" ht="49.5" customHeight="1">
      <c r="A58" s="1333" t="s">
        <v>651</v>
      </c>
      <c r="B58" s="1333"/>
      <c r="C58" s="1333"/>
      <c r="D58" s="1333"/>
      <c r="E58" s="1333"/>
    </row>
    <row r="59" spans="1:5" s="195" customFormat="1" ht="24.75" customHeight="1">
      <c r="A59" s="1332" t="s">
        <v>652</v>
      </c>
      <c r="B59" s="1332"/>
      <c r="C59" s="1332"/>
      <c r="D59" s="1332"/>
      <c r="E59" s="1332"/>
    </row>
    <row r="60" spans="1:5" s="195" customFormat="1" ht="30" customHeight="1">
      <c r="A60" s="1331" t="s">
        <v>649</v>
      </c>
      <c r="B60" s="1331"/>
      <c r="C60" s="1331"/>
      <c r="D60" s="1331"/>
      <c r="E60" s="1331"/>
    </row>
    <row r="61" spans="1:5" s="195" customFormat="1" ht="24" customHeight="1">
      <c r="A61" s="1331" t="s">
        <v>650</v>
      </c>
      <c r="B61" s="1331"/>
      <c r="C61" s="1331"/>
      <c r="D61" s="1331"/>
      <c r="E61" s="1331"/>
    </row>
    <row r="62" spans="1:5" s="195" customFormat="1" ht="15.75">
      <c r="A62" s="1331"/>
      <c r="B62" s="1331"/>
      <c r="C62" s="1331"/>
      <c r="D62" s="1331"/>
      <c r="E62" s="1331"/>
    </row>
    <row r="63" spans="1:5" ht="51" customHeight="1">
      <c r="A63" s="1333" t="s">
        <v>629</v>
      </c>
      <c r="B63" s="1333"/>
      <c r="C63" s="1333"/>
      <c r="D63" s="1333"/>
      <c r="E63" s="1333"/>
    </row>
    <row r="65" spans="1:5" ht="132" customHeight="1">
      <c r="A65" s="1334" t="s">
        <v>630</v>
      </c>
      <c r="B65" s="1334"/>
      <c r="C65" s="1334"/>
      <c r="D65" s="1334"/>
      <c r="E65" s="1334"/>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48" t="s">
        <v>552</v>
      </c>
      <c r="B1" s="1348"/>
      <c r="C1" s="1348"/>
      <c r="D1" s="430"/>
      <c r="E1" s="430"/>
      <c r="F1" s="430"/>
    </row>
    <row r="2" ht="12.75">
      <c r="A2" s="214"/>
    </row>
    <row r="3" spans="1:6" ht="33" customHeight="1">
      <c r="A3" s="1349" t="s">
        <v>191</v>
      </c>
      <c r="B3" s="1349"/>
      <c r="C3" s="1349"/>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50" t="s">
        <v>119</v>
      </c>
      <c r="B11" s="1350"/>
      <c r="C11" s="1350"/>
    </row>
    <row r="12" spans="1:3" ht="89.25">
      <c r="A12" s="432" t="s">
        <v>43</v>
      </c>
      <c r="B12" s="433" t="s">
        <v>252</v>
      </c>
      <c r="C12" s="607" t="s">
        <v>661</v>
      </c>
    </row>
    <row r="13" spans="1:3" ht="29.25" customHeight="1">
      <c r="A13" s="1351" t="s">
        <v>498</v>
      </c>
      <c r="B13" s="1352"/>
      <c r="C13" s="1353"/>
    </row>
    <row r="14" spans="1:3" ht="97.5" customHeight="1">
      <c r="A14" s="1354" t="s">
        <v>685</v>
      </c>
      <c r="B14" s="1354"/>
      <c r="C14" s="1354"/>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42" t="s">
        <v>713</v>
      </c>
      <c r="G1" s="942"/>
    </row>
    <row r="3" spans="1:7" ht="33" customHeight="1">
      <c r="A3" s="951" t="s">
        <v>525</v>
      </c>
      <c r="B3" s="952"/>
      <c r="C3" s="952"/>
      <c r="D3" s="952"/>
      <c r="E3" s="952"/>
      <c r="F3" s="952"/>
      <c r="G3" s="952"/>
    </row>
    <row r="4" spans="1:7" ht="14.25" customHeight="1" thickBot="1">
      <c r="A4" s="29"/>
      <c r="F4" s="30"/>
      <c r="G4" s="31" t="s">
        <v>37</v>
      </c>
    </row>
    <row r="5" spans="1:7" ht="12" customHeight="1">
      <c r="A5" s="953" t="s">
        <v>18</v>
      </c>
      <c r="B5" s="955" t="s">
        <v>53</v>
      </c>
      <c r="C5" s="937" t="s">
        <v>5</v>
      </c>
      <c r="D5" s="939" t="s">
        <v>6</v>
      </c>
      <c r="E5" s="949" t="s">
        <v>55</v>
      </c>
      <c r="F5" s="949" t="s">
        <v>203</v>
      </c>
      <c r="G5" s="943" t="s">
        <v>208</v>
      </c>
    </row>
    <row r="6" spans="1:7" ht="12" customHeight="1">
      <c r="A6" s="954"/>
      <c r="B6" s="956"/>
      <c r="C6" s="938"/>
      <c r="D6" s="940"/>
      <c r="E6" s="950"/>
      <c r="F6" s="950"/>
      <c r="G6" s="944"/>
    </row>
    <row r="7" spans="1:7" ht="94.5" customHeight="1">
      <c r="A7" s="954"/>
      <c r="B7" s="956"/>
      <c r="C7" s="938"/>
      <c r="D7" s="940"/>
      <c r="E7" s="950"/>
      <c r="F7" s="950"/>
      <c r="G7" s="945"/>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46" t="s">
        <v>59</v>
      </c>
      <c r="B22" s="947"/>
      <c r="C22" s="947"/>
      <c r="D22" s="948"/>
      <c r="E22" s="596"/>
      <c r="F22" s="596"/>
      <c r="G22" s="597"/>
      <c r="H22" s="35"/>
    </row>
    <row r="23" ht="12">
      <c r="H23" s="35"/>
    </row>
    <row r="24" spans="1:8" ht="12">
      <c r="A24" s="941" t="s">
        <v>156</v>
      </c>
      <c r="B24" s="941"/>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B5:B7"/>
    <mergeCell ref="C5:C7"/>
    <mergeCell ref="D5:D7"/>
    <mergeCell ref="A24:B24"/>
    <mergeCell ref="F1:G1"/>
    <mergeCell ref="G5:G7"/>
    <mergeCell ref="A22:D22"/>
    <mergeCell ref="E5:E7"/>
    <mergeCell ref="F5:F7"/>
    <mergeCell ref="A3:G3"/>
    <mergeCell ref="A5:A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60" t="s">
        <v>276</v>
      </c>
      <c r="B3" s="960"/>
      <c r="C3" s="960"/>
      <c r="D3" s="960"/>
      <c r="E3" s="960"/>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57" t="s">
        <v>278</v>
      </c>
      <c r="B12" s="958"/>
      <c r="C12" s="958"/>
      <c r="D12" s="959"/>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60" t="s">
        <v>279</v>
      </c>
      <c r="B3" s="961"/>
      <c r="C3" s="961"/>
      <c r="D3" s="961"/>
      <c r="E3" s="961"/>
      <c r="F3" s="962"/>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57" t="s">
        <v>278</v>
      </c>
      <c r="B12" s="958"/>
      <c r="C12" s="958"/>
      <c r="D12" s="958"/>
      <c r="E12" s="958"/>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42" t="s">
        <v>716</v>
      </c>
      <c r="F1" s="966"/>
    </row>
    <row r="2" spans="4:6" ht="12.75">
      <c r="D2" s="99"/>
      <c r="E2" s="99"/>
      <c r="F2" s="99"/>
    </row>
    <row r="3" spans="1:6" ht="39" customHeight="1">
      <c r="A3" s="960" t="s">
        <v>282</v>
      </c>
      <c r="B3" s="960"/>
      <c r="C3" s="960"/>
      <c r="D3" s="960"/>
      <c r="E3" s="960"/>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963" t="s">
        <v>278</v>
      </c>
      <c r="B12" s="964"/>
      <c r="C12" s="964"/>
      <c r="D12" s="965"/>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60" t="s">
        <v>560</v>
      </c>
      <c r="B3" s="960"/>
      <c r="C3" s="960"/>
      <c r="D3" s="960"/>
      <c r="E3" s="960"/>
      <c r="F3" s="960"/>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57" t="s">
        <v>278</v>
      </c>
      <c r="B12" s="958"/>
      <c r="C12" s="958"/>
      <c r="D12" s="958"/>
      <c r="E12" s="959"/>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60" t="s">
        <v>285</v>
      </c>
      <c r="B3" s="960"/>
      <c r="C3" s="960"/>
      <c r="D3" s="960"/>
      <c r="E3" s="960"/>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963" t="s">
        <v>278</v>
      </c>
      <c r="B12" s="964"/>
      <c r="C12" s="964"/>
      <c r="D12" s="965"/>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60" t="s">
        <v>286</v>
      </c>
      <c r="B3" s="960"/>
      <c r="C3" s="960"/>
      <c r="D3" s="960"/>
      <c r="E3" s="960"/>
      <c r="F3" s="960"/>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57" t="s">
        <v>278</v>
      </c>
      <c r="B12" s="958"/>
      <c r="C12" s="958"/>
      <c r="D12" s="958"/>
      <c r="E12" s="959"/>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2015-01-12T12:34:15Z</cp:lastPrinted>
  <dcterms:created xsi:type="dcterms:W3CDTF">1997-02-26T13:46:56Z</dcterms:created>
  <dcterms:modified xsi:type="dcterms:W3CDTF">2015-01-12T12:41:48Z</dcterms:modified>
  <cp:category/>
  <cp:version/>
  <cp:contentType/>
  <cp:contentStatus/>
</cp:coreProperties>
</file>