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835" activeTab="0"/>
  </bookViews>
  <sheets>
    <sheet name="Załącznik C" sheetId="1" r:id="rId1"/>
    <sheet name="Arkusz2" sheetId="2" r:id="rId2"/>
    <sheet name="Arkusz3" sheetId="3" r:id="rId3"/>
  </sheets>
  <externalReferences>
    <externalReference r:id="rId6"/>
  </externalReferences>
  <definedNames>
    <definedName name="_xlnm.Print_Area" localSheetId="0">'Załącznik C'!$A$1:$H$242</definedName>
    <definedName name="_xlnm.Print_Titles" localSheetId="0">'Załącznik C'!$3:$3</definedName>
  </definedNames>
  <calcPr fullCalcOnLoad="1"/>
</workbook>
</file>

<file path=xl/sharedStrings.xml><?xml version="1.0" encoding="utf-8"?>
<sst xmlns="http://schemas.openxmlformats.org/spreadsheetml/2006/main" count="598" uniqueCount="374">
  <si>
    <t>B. parterowy, wolnostojący, nie podpiwniczony i bez strychu, fundamenty i ławy betonowe, ściany zewnętrzne z pustaków Alfa gr. 40 cm, stropodach z płyt żelbetowych. Rok budowy 1983-1985, 1998 – remont i przekształcenie na typową świetlicę.</t>
  </si>
  <si>
    <t>Świetlica RS-Tatynia</t>
  </si>
  <si>
    <t>B. mieszk-użytkowy Dębostrów 30</t>
  </si>
  <si>
    <t>Lokal użytkowy RO-7, Police, ul. Roweckiego 40</t>
  </si>
  <si>
    <t>Wejście do lokalu bezpośrednio z zewnątrz budynku. Lokal wydzielony jest trwałymi ścianami w obrębie budynku.</t>
  </si>
  <si>
    <t>B. RS Drogoradz</t>
  </si>
  <si>
    <t>Remiza-Tatynia 33</t>
  </si>
  <si>
    <t>Budowany w latach 40-tych, 2000 r. Modernizacja (docieplenie stropu i budynku).</t>
  </si>
  <si>
    <t>Garaż OSP Tanowo, ul. Szczecińska 4a</t>
  </si>
  <si>
    <t>Świetlica OSP-Tanowo, ul. Szczecińska 4a</t>
  </si>
  <si>
    <t>B.gospod-OSP Tanowo</t>
  </si>
  <si>
    <t>Remiza Police</t>
  </si>
  <si>
    <t>Zbiornik wody pitnej w Trzebieży</t>
  </si>
  <si>
    <t>Budynek gospodarczy, murowany niepodpiwniczony.</t>
  </si>
  <si>
    <t>Budynek Klubu RO-3</t>
  </si>
  <si>
    <t>Zakład Wodociągów i Kanalizacji</t>
  </si>
  <si>
    <t>Zbiornik wyrównawczy-SUW Tanowo</t>
  </si>
  <si>
    <t>Zbiornik kontaktowy-SUW Tanowo</t>
  </si>
  <si>
    <t>Odstojnik popłuczyn-SUW Tanowo</t>
  </si>
  <si>
    <t>Zakład Odzysku i Składowania Odpadów Komunalnych w Leśnie Górnym</t>
  </si>
  <si>
    <t>Ośrodek Sportu i Rekreacji</t>
  </si>
  <si>
    <t>Garaż murowany 5-boksowy</t>
  </si>
  <si>
    <t>Budynek murowany wybudowany w technologii tradycyjnej.</t>
  </si>
  <si>
    <t>Garaż murowany 3-boksowy</t>
  </si>
  <si>
    <t>Budynek użytkowy – szatnie + zaplecze</t>
  </si>
  <si>
    <t>Budynek użytkowy – siłownia</t>
  </si>
  <si>
    <t>Budynek murowany wybudowany w 1983r.</t>
  </si>
  <si>
    <t>Hala sportowa</t>
  </si>
  <si>
    <t>Budynek wybudowany w 1983r. Ściany konstrukcyjne zewnętrzne przyziemia do wys. 4m wykonane z cegły klinkierowej. Fundamenty – stopy i ławy fundamentowe – żelbetowe, ściany fundamentowe z betonu żwirowego. Stropy żelbetowe z prefabrykowanych płyt kanałowych. Dach z płyt fałdowych stalowych, ocynkowanych, ocieplony płytami „LAMELKA” oraz warstwą miękkiej płyty pilśniowej.</t>
  </si>
  <si>
    <t>Budynek jednokondygnacyjny, ściany zewnętrzne z elementów prefabrykowanych typu Namysłów. Dobudówka jest wykonana z cegły. Budynek wybudowany w 1974r.</t>
  </si>
  <si>
    <t>Budynek WC</t>
  </si>
  <si>
    <t>Budynek wolnostojący, murowany na ławach fundamentowych betonowych. Budynek wybudowany w 1974r.</t>
  </si>
  <si>
    <t>Budynek gospodarczy</t>
  </si>
  <si>
    <t>Budynek parterowy bez podpiwniczenia, jednokondygnacyjny, wolnostojący, ściany zewnętrzne z bloczków z betonu komórkowego, posadowiony na ławach fundamentowych z bloczków betonowych.</t>
  </si>
  <si>
    <t>Budynek węzła cieplnego</t>
  </si>
  <si>
    <t>Budynek kasy biletowej</t>
  </si>
  <si>
    <t>Budynek hotelowo-administracyjny</t>
  </si>
  <si>
    <t>Budynek dwukondygnacyjny murowany wraz ze świetlicą.</t>
  </si>
  <si>
    <t>Budynek kotłowni</t>
  </si>
  <si>
    <t>Budynek jednokondygnacyjny murowany.</t>
  </si>
  <si>
    <t>Budynek jednokondygnacyjny murowany z magazynem żywnościowym</t>
  </si>
  <si>
    <t>Budynek kawiarni</t>
  </si>
  <si>
    <t>Budynek magazynu</t>
  </si>
  <si>
    <t>Budynek trafostacji</t>
  </si>
  <si>
    <t>Sanitariat</t>
  </si>
  <si>
    <t>Jednokondygnacyjny murowany sanitariat.</t>
  </si>
  <si>
    <t>Jednokondygnacyjne murowane domki typu „BONIN”.</t>
  </si>
  <si>
    <t>Budynek stacji uzdatniania wody</t>
  </si>
  <si>
    <t>Budynek typu BUŃKI „A”</t>
  </si>
  <si>
    <t>Stanowisko dowodzenia</t>
  </si>
  <si>
    <t>Dwukondygnacyjny, murowany, do oglądania wydarzeń sportowych</t>
  </si>
  <si>
    <t>Nr inwentarzowy 94. Rodzaj konstrukcji ścian: murowane, rodzaj pokrycia dachu: papa, rok budowy: lata 70-te.</t>
  </si>
  <si>
    <t>Nr inwentarzowy 99. Rodzaj konstrukcji ścian: murowane, rodzaj pokrycia dachu: papa.</t>
  </si>
  <si>
    <t>Nr inwentarzowy 301, 366, 463. Rodzaj konstrukcji ścian: murowane, rodzaj pokrycia dachu: papa, rok budowy: lata 70-te.</t>
  </si>
  <si>
    <t>Nr inwentarzowy 203. Rodzaj konstrukcji ścian: murowane, rodzaj pokrycia dachu: papa, rok budowy: 1961.</t>
  </si>
  <si>
    <t>Nr inwentarzowy 769. Rodzaj konstrukcji ścian: murowane, rodzaj pokrycia dachu: papa, rok budowy: 2004.</t>
  </si>
  <si>
    <t>Nr inwentarzowy 135. Rodzaj konstrukcji ścian: murowane, rodzaj pokrycia dachu: papa, rok budowy: lata 70-te.</t>
  </si>
  <si>
    <t>Nr inwentarzowy 487. Rodzaj konstrukcji ścian: żelbetowa - monolityczna, rodzaj pokrycia dachu: papa, rok budowy: 1998.</t>
  </si>
  <si>
    <t>Nr inwentarzowy 34. Rodzaj konstrukcji ścian: drewniane, rodzaj pokrycia dachu: papa, rok budowy: lata 70-te.</t>
  </si>
  <si>
    <t>Nr inwentarzowy 639. Rodzaj konstrukcji ścian: murowane, rodzaj pokrycia dachu: blacha, rok budowy: 2003.</t>
  </si>
  <si>
    <t>Budynek warsztatowo-magazynowy wraz z zapleczem socjalnym ul. Tanowska 8</t>
  </si>
  <si>
    <t>Garaże ul. Tanowska 3</t>
  </si>
  <si>
    <t>Nr inwentarzowy 249. Rodzaj konstrukcji ścian: Przepompownia – żelbetowe, Trafostacja - murowane, rodzaj pokrycia dachu: Papa, rok budowy: 1998.</t>
  </si>
  <si>
    <t>Nr inwentarzowy 403. Rodzaj konstrukcji ścian: elementy żelbetowe, rodzaj pokrycia dachu: papa, rok budowy: lata 70-te.</t>
  </si>
  <si>
    <t xml:space="preserve">KB </t>
  </si>
  <si>
    <t>Ul. Barnimia 26-Kl. Naucz.</t>
  </si>
  <si>
    <t>Budynek gospod. RS Uniemyśl</t>
  </si>
  <si>
    <t>Garaże z bud. socjalnym Kołłątaja</t>
  </si>
  <si>
    <t>Bud. Użytkowo- mieszkaniowy RS. Uniemyśl</t>
  </si>
  <si>
    <t>Nr inw. 50. Murowany, parterowy, 6 boksów, ul. Niedziałkowskiego r.1974.</t>
  </si>
  <si>
    <t>Budynek socjalno - usługowy</t>
  </si>
  <si>
    <t>WYKAZ BUDYNKÓW WRAZ Z OPISEM</t>
  </si>
  <si>
    <t>Lp.</t>
  </si>
  <si>
    <t>Budynek</t>
  </si>
  <si>
    <t>Suma ubezpieczenia</t>
  </si>
  <si>
    <t>Opis budynku</t>
  </si>
  <si>
    <t>Urząd Gminy w Policach</t>
  </si>
  <si>
    <t>2001 rok. Konstrukcja stalowa, ramowa, ściany wysokość  3 m z bloczków betonowych M6 powyżej blacha trapezowa.Pokrycie dachu wiat - blacha trapezowa. Zasieki - bez dachu.</t>
  </si>
  <si>
    <t>Budynek szkoły</t>
  </si>
  <si>
    <t>Gimnazjum Nr 3</t>
  </si>
  <si>
    <t>B. Urzędu Miasta</t>
  </si>
  <si>
    <t>Szkoła Podstawowa Nr 1 im. Tadeusz Kościuszki</t>
  </si>
  <si>
    <t>Budynek szkoły wraz z budynkiem sali gimnastycznej</t>
  </si>
  <si>
    <t>Szkoła Podstawowa Nr 2, Szkoła Filialna w Przęsocinie</t>
  </si>
  <si>
    <t>Szkoła Podstawowa Nr 3</t>
  </si>
  <si>
    <t>Budynek szkolny</t>
  </si>
  <si>
    <t>Pawilon noclegowy</t>
  </si>
  <si>
    <t>Szkoła Podstawowa Nr 8, Szkoła Filialna</t>
  </si>
  <si>
    <t>Budynek filialny</t>
  </si>
  <si>
    <t>Budynek A1</t>
  </si>
  <si>
    <t>Budynek A2</t>
  </si>
  <si>
    <t>Budynek B</t>
  </si>
  <si>
    <t>Budynek C</t>
  </si>
  <si>
    <t>Szkoła Podstawowa w Tanowie, Szkoła Filialna w Pilchowie</t>
  </si>
  <si>
    <t>Tanowo</t>
  </si>
  <si>
    <t>Pilchowo A</t>
  </si>
  <si>
    <t>Pilchowo B</t>
  </si>
  <si>
    <t>Przedszkole Publiczne Nr 1</t>
  </si>
  <si>
    <t>Budynki przedszkola</t>
  </si>
  <si>
    <t>Przedszkole Publiczne Nr 5</t>
  </si>
  <si>
    <t>B.przedszkola</t>
  </si>
  <si>
    <t>B.gospodarczy</t>
  </si>
  <si>
    <t>Przedszkole Publiczne Nr 6</t>
  </si>
  <si>
    <t>Przedszkole Publiczne Nr 8</t>
  </si>
  <si>
    <t>B. przedszkola</t>
  </si>
  <si>
    <t>Przedszkole Publiczne Nr 9</t>
  </si>
  <si>
    <t>Przedszkole Publiczne Nr 10</t>
  </si>
  <si>
    <t>Przedszkole Publiczne Nr 11</t>
  </si>
  <si>
    <t>Przedszkole Publiczne w Tanowie</t>
  </si>
  <si>
    <t>Przedszkole Publiczne w Trzebieży</t>
  </si>
  <si>
    <t>KB - wartość księgowa brutto</t>
  </si>
  <si>
    <t>Pow   użytkowa w m2</t>
  </si>
  <si>
    <t xml:space="preserve">143,23 pow całk </t>
  </si>
  <si>
    <t xml:space="preserve">99,77 1szt </t>
  </si>
  <si>
    <t>razem</t>
  </si>
  <si>
    <t>Budynek stołówki + magazyn</t>
  </si>
  <si>
    <t>Pawilon higieniczno-sanitarny</t>
  </si>
  <si>
    <t>Pawilon małej gastronomii i pierwszej pomocy</t>
  </si>
  <si>
    <t>Pawilon altana na polu campin.</t>
  </si>
  <si>
    <t>Pawilon recepcji na polu camping.</t>
  </si>
  <si>
    <t>Zadaszona oslona pojemnika na odpady</t>
  </si>
  <si>
    <t>Budynek socjalny</t>
  </si>
  <si>
    <t>Wiata rekreacyjna</t>
  </si>
  <si>
    <t>Budynek śmietnika Siedlecka</t>
  </si>
  <si>
    <t xml:space="preserve">Budynek archiwum ul. Grzybowa 50 </t>
  </si>
  <si>
    <t>Przepompownia ścieków i trafostacja przy ul. Dębowej 2 w Policach</t>
  </si>
  <si>
    <t>SP Niekłończyca i Sala gimnastyczna</t>
  </si>
  <si>
    <t>Remiza Trzebież pow.zabudowy</t>
  </si>
  <si>
    <t>We wszystkich budynkach dokonywane są bieżące naprawy i konserwacje. Wszystkie budynki przedwojenne od czasu budowy miały wymienione poszycia dachowe.</t>
  </si>
  <si>
    <t>WO</t>
  </si>
  <si>
    <t xml:space="preserve">1968 r.,  modernizacje – wymiana podłóg  w budynku A w  2004 r. na kwotę 20.000 zł. Budynek z pustaków, konstrukcja dachu drewniana, kryty blachą.; 2005r. – remont podłogi; wymiana ościeżnic, wymiana wykładziny podłogowej; 2007r.-  remont sali gimnastycznej, remont zadaszenia stołówki, wymiana styczników w tablicy głównej.W 2012r. dokonano następujących remontów: remont oraz przebudowa części pomieszczeń budynku Szkoły – 123.988,33; wymiana rynien budynku Szkoły Filialnej w bud. A i B -19.192,83. W 2013r. dokonano: remont elewacji wejściowej 8.322,41zł; remont kominów 8.597,20 </t>
  </si>
  <si>
    <t xml:space="preserve">Budynek przedwojenny, z cegły, konstrukcja dachu drewniana, pokryty dachówką ceramiczną. 2009- remont dachu- 79.226,00. W 2012r. dokonano następujących remontów: wymiana rynien budynku Szkoły Filialnej w bud. Ai B -19.192,83. W 2013r. dokonano: remont Sali gimnastycznej 38.500,00  </t>
  </si>
  <si>
    <r>
      <t xml:space="preserve">Budynek wybudowany w 1986 r. Budynek parterowy, jednokondygnacyjny, kryty dachem dwuspadowym, niepodpiwniczony, ze skrzydłami o różnej wielkości, połączonymi ze sobą, z terenem zielonym przeznaczonym do zabaw dzieci z umieszczonym na nim sprzętem zabawowym. Technologia szkieletu drewnianego z elementów drewnopodobnych, pokryty stropodachem wentylowanym i papą, okna i drzwi z profili PCV. 01.08.2008- remont kuchni przedszkolnej, 21.08.2008- docieplenie dachu budynku wraz z wzmocnienim konstrukcji dachowej- 196.876,47, 12.08.2009- rozbudowa placówki- dobudowa sali zabaw dziecięcych wraz z zapleczem sanitarnym i szatnią dziecięcą       </t>
    </r>
    <r>
      <rPr>
        <b/>
        <sz val="9"/>
        <rFont val="Times New Roman"/>
        <family val="1"/>
      </rPr>
      <t>Aktualna powierzchnia - 955,14</t>
    </r>
  </si>
  <si>
    <r>
      <t xml:space="preserve">Budynek wybudowany w 1984 r. W roku 1997 – docieplenie budynku, w 2002 – wymiana stolarki okiennej i drzwiowej. 2009- inwestycja na wartość 219.414,13. </t>
    </r>
    <r>
      <rPr>
        <b/>
        <sz val="9"/>
        <rFont val="Times New Roman"/>
        <family val="1"/>
      </rPr>
      <t>AKtualna powierzchnia - 1292 m2</t>
    </r>
  </si>
  <si>
    <t>opis wysłany do potwierdzenia potw. Telefonicznie ale pisemne bez odpowiedzi, modernizacja z 2012 dopisana na podsatwie zmian w KST</t>
  </si>
  <si>
    <t>Budynek przedszkolny</t>
  </si>
  <si>
    <t xml:space="preserve">Budynek wybudowany w 2002r  dwukondygnacyjny, niepodpiwniczony, ławy fundamentowe żelbetowe, ściany murowane z bloczków betonowych i pustaków ceramicznych, elewacja z tynku cienkowarstwowego, tynki wewnętrzne cementowo-wapienne, stropy żelbetowe prefabrykowane, stropodach z płyt korytkowych kryty papą, stolarka okienna drewniana jednoramowa, stolarka drzwiowa płytowa okleinowa, drzwi główne zewnętrzne z profili aluminiowych                                                                                                   </t>
  </si>
  <si>
    <t>Bud. Socjalny - SP Niekłończyca</t>
  </si>
  <si>
    <t xml:space="preserve">W roku 2005 wykonano generalny remont sanitariatów dziewcząt i chłopców na I i II piętrze i WC personelu( 58 tys.zł). W 2006r. wymiana posadzki na korytarzu na parterze na TARKET ( 32 tys. zł).  W 2007 roku wykonano remont łaźni szkolnych w bloku sportowym – 41 tys. zł.),wyremontowano pomieszczenie księgowości na kwotę 13.796,76 zł , wymieniono dwa okienka w podpiwniczeniu (magazyn i kotłownia) – 1570,85 zł. i z ogrzewania gazowego Szkoła przeszła na ogrzewanie z PEC- u w Policach ( PEC zamontował węzeł grzewczy w kotłowni szkoły ).
Założono drzwi antywłamaniowe do biblioteki szkolnej (5.734 zł) i do klasy nr „32” - 2.939,99 zł. W roku 2008 wymieniono na nowe lampy( 9 szt.) typu raster w kl. „47” – pracownia języka angielskiego – 1730 zł. Wymieniono na nowe drzwi do księgowość ( 442 zł) do pokoju nauczycieli (799 zł). Przeprowadzono generalny remont klasy nr „26 ( oddział przedszkolny)” na kwotę 4.144 zł (cyklinowanie i lakierowanie parkietu, malowanie ścian i sufitu oraz wymiana drzwi).Wycyklinowano i wylakierowano parkiet w klasach nr „43” i „ 47” na kwotę 7822 zł
</t>
  </si>
  <si>
    <t>W roku 2009 roku wymieniono lampy na nowe w klasach „49” i „43” na kwotę 3.718,39 zł. oraz wymieniono lampy w wydawalni i stołówce na kwotę 1500 zł. Wymieniono nawierzchnię przed Szkołą i przed boiskiem Orlik na kostkę brukową typu Polbruk na kwotę 96.435,30 złotych. Wymieniono dwa duże okna na Sali gimnastycznej na kwotę 9.079,24 zł. Zastąpiono w ramach z PCV szkło przeźroczyste na poliwęglan mleczny. W roku 2010  wymienione zostało kolejne trzecie okno na Sali gimnastycznej.
Zastąpiono w ramach z PCV również szkło przeźroczyste poliwęglanem mlecznym - kwota 4 867,80 zł. W roku 2010 – wrzesień wymieniono na nowy daszek nad wyjściem z Sali gimnastycznej na kwotę 4 999,93 zł. W roku 2010 – wrzesień położono nową papę termozgrzewalną na dachu łącznika w ilości 135 m kw. na kwotę  4 714,99 zł. W roku 2010 zorganizowano plac zabaw z urządzeniami na kwotę 16 254,06 zł. W latach 2010 – 2013 obudowano kaloryfery osłonami z drewna w klasie Nr”20”, w holu szkoły  przed szatnią, na korytarzu parteru i półpiętrach 2 klatek schodowych na kwotę – 7 978,80 zł a w kl. Nr „49” obudowano 3 kaloryfery osłonami z płyty na kwotę 1050 zł.</t>
  </si>
  <si>
    <t xml:space="preserve">W roku 2011 wymieniono na nowe , jezdne bramy wjazdowe od ul. Sikorskiego i Szkolnej. W roku 2011 zamocowano do podłoża 14 ławek parkowych bez oparcia na kwotę 6 540 zł. i  zakupiono piaskownicę z ogrodzeniem na kwotę 2800 zł. W roku 2011 wymieniono na nowe drzwi w sekretariacie szkoły z dwoma zamkami na kwotę 2 160 zł. W roku 2011 przeprowadzono remont nawierzchni wokół szkoły w il. 320 m kw. na kwotę 34 278,55 zł.( kostka Polbruk). W roku 2011 wymieniono na nowe lampy rastrowe w bibliotece, w kl. Nr „20”  i w holu szkoły przy szatni odzieżowej na kwotę 5 650 zł. W roku 2011 wykonano renowację parkietów w klasach nr „45” i „46” oraz przeprowadzono remont  gabinetu pedagoga i klasy muzycznej z ułożeniem paneli podłogowych w klasie muzyki na kwotę razem15 476,07 zł. W roku 2012 – została wymieniona wykładzina z PCV na korytarzu  I piętra  na typu Tarket na kwotę – 17 859,60 zł. oraz przeprowadzono remont ścian i sufitów korytarzy I piętra i parteru z wymianą 8 sztuk drzwi w klasach na kwotę 40 011,90 zł. W roku 2012 budynek szkoły z salą gimnastyczną został docieplony wraz z wymianą rynien  i rur spustowych (jedynie na budynku głównym nie wymieniono rynien).  </t>
  </si>
  <si>
    <t>Wymieniono na nowe drzwi wejściowe główne do szkoły i wyjściowe na boisko z bloku sportowego i drzwi do kotłowni, nawierzchnia przed szkołą i schody wyłożone zostały płytkami gresowymi.  Koszt robót wyniósł 397 416,48 zł .</t>
  </si>
  <si>
    <t xml:space="preserve">Elementy konstrukcyjne budynku – ściany nośne – są murowane z cegły ceramicznej , stropy nad piwnicą – strop ceramiczny z cegły przesklepionej, pozostałe drewniane. Ściany działowe – drewniane , konstrukcji płytowejStropodach – dach konstrukcji drewnianej , kryty dachówką ( remont w 1999r.)
</t>
  </si>
  <si>
    <t>Budynek sanitarno-szatniowy Filia Przęsocin</t>
  </si>
  <si>
    <t xml:space="preserve">Budynek ok.. 50-letni, 1997- kotłownia gazowa, wymiana dachu, 2002- remont wszystkich pomieszczen, 2003-wymiana okien, remont łazienek, 2008- remont łazienki "0",wymiana drzwi wejściowych,remont Sali 5,6, 2009-  monitoring wizyjny , remont sali 1 kuchni,korytarza, gab.pielęgniarki,2010-wymiana przewodów wentylacyjnych.  Modernizacja korytarza. poddasza i klatki schodowej - montaż instalacji p. poż. </t>
  </si>
  <si>
    <t>Budynek ok.. 40-letni, remonty bieżące, wymiana dachu, okien, wykonanie łazienek, kotłownia gazowa, 2006-2009- remonty pokój naucz., sala 1, 2, 3, gab. Dyrektora, 2009- wymiana C. O., 2010- wymiana podłogi</t>
  </si>
  <si>
    <r>
      <t>Budynek wybudowany w latach 1985-90 w uprzemysłowionej technologii wykonawstwa (szkielet, stropy i klatki schodowe żelbetowe prefabrykowane) z częścią ścian murowanych lub betonowych wylewanych. W 2005r. wykonano remont dachu budynku. W 2009r. Wykonano docieplenie budynku, wymianę stolarki okiennej.Budynek murowany, jednokondygnacyjny, dach pokryty papą, ostatnia modernizacja.</t>
    </r>
    <r>
      <rPr>
        <b/>
        <sz val="9"/>
        <rFont val="Times New Roman"/>
        <family val="1"/>
      </rPr>
      <t>Wartość budynku pomniejszona o elektronikę (UPS) ubezp. odrębnie.</t>
    </r>
  </si>
  <si>
    <r>
      <t>Budynek użytkowy w zabudowie wolnostojącej, parterowy z poddaszem użytkowym. Powierzchnia użytkowa - 188,3m2, pow. Całkowita - 236,5 m2.Fundamenty - kamienno-ceglane, ściany piwnic wykonane z cegły pełnej.  Sciany parteru w części środkowe i ściany szczytowe murowane z cegły. Ściany frontowa i tylna wykonane z konstrukcji drewnianej szkieletowej tzw. ryglówka, wypełnione cegłą - tzw. mur pruski. Schody i stropy drewniane. Więźba dachowa drewniana konstrukcji płatwiowo-kleszczowej pokryta dachówką zakładkową. Okna - białe PCV, w części tylnej zakratowane. Cokół wykonany z kamienia.</t>
    </r>
    <r>
      <rPr>
        <b/>
        <sz val="9"/>
        <rFont val="Times New Roman"/>
        <family val="1"/>
      </rPr>
      <t xml:space="preserve">Budynek w części parterowej pełni funkcję domu kultury, natomiast na piętrze mieści się mieszkanie funkcyjne - obecnie nieużytkowane. </t>
    </r>
    <r>
      <rPr>
        <sz val="9"/>
        <rFont val="Times New Roman"/>
        <family val="1"/>
      </rPr>
      <t xml:space="preserve">W pomieszczeniu piwnicy ściany wykonane z kamienia naturalnego i cegły. </t>
    </r>
  </si>
  <si>
    <t>2011 rok. Wymiary zewnętrzne: długość 3,20 m, wysokość 2,80 m, szerokość 2,44 m. Rama stalowa (profile stalowe zimnogięte). Podłoga poszycie dolne - blacha stalowa ocynkowana, poszycie górne płyta wiórowa zwykła. Ściany zewnetrzne - blacha stalowa profilowana, wełna mineralna, folia polietylenowa, płyta wiórowa laminowana obustronnie. Dach blacha stalowa ocynkowana, wełna mineralna, folia polietylenowa, płyta wiórowa laminowana obustronnie.</t>
  </si>
  <si>
    <t>2013 rok. Konstrukcja kontenera stalowa szkieletowa.Konstrukcję szkieletu stanowią słupy stalowe.Budynek został posadowiony na betonowych bloczkach fundamentowych.Pdloga i ściany zewnetrzne 2  warstwowe ( blacha stalowa, płyta wiorowa).Stropodach  dwuspadowy. Powierzchnia zabudowy 14,76 m2, powierzchnia użytkowa 11,56 m2. Kubatura budynku -41,84m  ,długość  6,05 m, szerokość 2,44 m, wysokość maksymalna 2,95 m, wysokość wewnetrzna 2,50 m.</t>
  </si>
  <si>
    <t>Wiaty przystankowe/ autobusowe sz. 96+11</t>
  </si>
  <si>
    <t>Budynek portierni- mieszkanie ul. Licealna, Police</t>
  </si>
  <si>
    <t>nr. inw. 109-1, umiejscowienie: Trzebież, przyjęty 15.12.2009, wiata rekreacyjna o konstrukcji drewnianej z dachem dwuspadowym przykrytym blachą dachówkopodobną.</t>
  </si>
  <si>
    <t>Jednokonygnacyjny, na fundamentach betonowych, szkielet z ram stalowych.</t>
  </si>
  <si>
    <t xml:space="preserve">Jednokonygnacyjny, na fundamentach betonowych, szkielet z ram stalowych. Domki połączone w 2 segmenty, jeden segment tworzą 2 domku, drugi segment tworzą 3 domki, między domkami ściany ogniowe. </t>
  </si>
  <si>
    <t>We wszystkich budynkach dokonywane są bieżące naprawy i konserwacje. Wszystkie budynki przedwojenne od czasu budowy miały wymienione poszycia dachowe. Sumy ubezpieczenia obejmują cały budynek,tj. części wspólne nieruchomości (w tym udział Gminy we Wspólnocie Mieszkaniowej) jak również lokale odrębne wraz ze stałymi elementami w wykończeniu standardowym (w tym należące do Gminy)</t>
  </si>
  <si>
    <t>B. parterowy, niepodpiwniczony z dachem płaskim dwuspadowym, fundamenty betonowe, ściany zewn. z pustaków żużlobetonowych uzupełnionych cegłą silikatową. Ścianki działowe z cegły dziurawki, strop typu Akermana, gęstożebrowy, wylewany na mokro. Ocieplenie keramzytem. Pokrycie 2xpapa na lepiku. Obróbki, rynny i rury spustowe z blachy cynkowanej. Wykonany w latach 80-tych. W 2012 r. nastapiło zwiększenie wartości o wymianę bram garażowych, stolarki okiennej i drzwiowej.</t>
  </si>
  <si>
    <t>B. parterowy, niepodpiwniczony z dachem płaskim dwuspadowym, fundamenty betonowe, ściany zewn. z cegły  silikatowej, stropodach: płyty kanałowe na podciągach żelbetowych w układzie podłużnym, izolacja z keramzytu. Pokrycie papa na lepiku na  szlichcie betonowej. Obróbki, rynny i rury spustowe z blachy ocynkowanej. Wykonany w latach 80-tych. Z pustaków żużlobetonowych. W 2012 r. nastapiło zwiększenie wartości o wymianę stolarki okiennej i drzwiowej.</t>
  </si>
  <si>
    <t>B. przedwojenny, murowany, zwiększenie wartości w 2007r. o modernizację CO. W 2013 r. termomodernizacja i wymiana dachu.</t>
  </si>
  <si>
    <t>Budynek parterowy, 1968r. Przebudowana zabytkowa wieża i cała remiza - rozebrana stara i postawiona nowa. W II połowie 2013r. zwiększy się wartość środka.</t>
  </si>
  <si>
    <t>Budynek murowany parterowy, dach kryty papą. (Był bud. trafostacji, aktualnie nazywa się bud. stajni - wartość KB - 88.500).</t>
  </si>
  <si>
    <t>Budynek gospodarczy ul. Licealna, Police</t>
  </si>
  <si>
    <t>Budynek murowany parterowy, dach kryty papą. (Był bud. trafostacji aktualnie nazywa się bud. gospodarczy - wartość KB - 3.800).</t>
  </si>
  <si>
    <t>Budynek główny – trzykondygnacyjny, dwuklatkowy, całkowicie podpiwniczony. Wykonany w technologii tradycyjnej o ścianach z cegły ceramicznej, stropach masywnych, przekryty stropodachem konstrukcji masywnej. Budynek szkoły połączony przewiązką z budynkiem Urzędu Gminy. Wiek budynku – po 1935r. 2008- zwiększenie wartości budynku o kwotę 58.629,83. Rok 2012 - termomodernizacja, remont i przebudowa pomieszczeń na wartość 589.106,21 zł                                                                                        Sala gimnastyczna - rok budowy 1994. Budynek jednokondygnacyjny, niepodpiwniczony, wykonany w technologii mieszanej – wypełnienie konstrukcji stalowej ściankami z bloczków gazobetonowych, przykryty dachem z płyt z blachy fałdowej.
Zaplecze – obiekt dwukondygnacyjny, niepodpiwniczony o ścianach i stropach konstrukcji masywnej, przykryty wentylowanym stropodachem.</t>
  </si>
  <si>
    <t>W roku 1995 – remont pokrycia dachowego (stara szkoła), wymiana rynien i rur spustowych. W roku 1996 – wymiana stolarki okiennej drewnianej na plastikowe (stara szkoła). Rok 1997 – docieplenie budynku szkolnego + kolorystyka. W roku 2000 – remont sali gimnastycznej. Rok 2001 – wymiana instalacji elektrycznej na miedzianą.  W roku 2002 – malowanie korytarzy oraz wymiana stolarki drzwiowej. W roku 2003 – malowanie biblioteki. W roku 2005 – remont sanitariatów, naprawa pokrycia dachowego, wymiana wykładziny na parterze, koło biblioteki i w Sali 14, przebudowa kotłowni na gazową. W roku 2006 – remont klatki schodowej, wymiana wykładziny na I piętrze – korytarz, wymiana drzwi zewnętrznych na aluminiowe, remont gabinetu dyrektora, wymiana i montaż drzwi antywłamaniowych stalowych w Sali informatycznej, naprawa pokrycia dachowego. W roku 2007 – remont pomieszczenia głównej księgowej.  2007- remant mieszkania służbowego, 2008- remont pomieszczenia stomatologa, remont i przebudowa istniejących pomieszczeń szatni.</t>
  </si>
  <si>
    <t>2010 r.: remont pokrycia dachu Sali gimnastycznej, remont sekreariatu, gabinetów dyrektorów, wymiana wykładzin PCV w czterech salach lekcyjnych, wymiana lamp na sali gimnastycznej; 2011r.: wymiana instalacji CO I etap, wymiana wykładziny PCV w sali lekcyjnej, montaż sufitu akustycznego wraz z oświetleniem na sali audiowizualnej, 2012 r. montaż instalacji ciepłej wody w łazienkach uczniowskich,  wymiana instalacji CO II etap, remont gabinetu gł. ksiegowej. Aktualna powierzchnia - 3540,60.</t>
  </si>
  <si>
    <t xml:space="preserve">Główne elementy  konstrukcji, ściany zewnętrzne, pokrycia dachowe zbudowane z materiałów niepalnych. Budynek przy WOP 19a po kapitalnym remoncie.                                                                                  Budynek Sali gimnastycznej w Sp Niekłończyca po remoncie w 2012 r. Zakres wykonanych robót: termoizolacja budynku wraz z wykonaną kolorystyką . W obecnej chwili trwają prace remontowe na budynku SP Niekłończyca, naprawa dachu ( przełożenie dachówki) oraz ocieplenie ścian zewnętrznych z wykonaniem kolorystyki, wymiana głównych drzwi wejściowych (poszerzenie). Zakończenie przewidziane na 30 sierpień 2013r.            </t>
  </si>
  <si>
    <t xml:space="preserve">Szkoła rozpoczęła działalność w 1947r. W latach 1974 – 1976 dobudowano II piętro i salę gimnastyczną z zapleczem. W roku 1993 zmodernizowano istniejącą kotłownię węglowo – koksową na gazową ( zainstalowano kotły wodne ). W roku 1995 wymieniono instalacje wodną ( na ciepłą i zimną wodę i centralnego ogrzewania na miedziową. W roku 1996 wymieniono wszystkie okna na Sali gimnastycznej . W 1997 roku ocieplono ściany, dach Sali gimnastycznej wraz z łącznikiem ( wymieniono również stolarkę okienną i drzwiową na PCV. W 1998 roku wymieniono 16 dużych okien na II piętrze i 7 okien na korytarzach parteru, I i II piętra.W 1999 roku zainstalowano na grzejnikach regulatory ciepła typu „Herz” W roku 2002 wyremontowano 10 klas i wymieniono 47 dużych okien na PCV na parterze i I piętrze. W roku 2003 przeprowadzono remont generalny sanitariatu dla uczniów kl. I – III i Kllasę Nr „19” – ZPT oraz wyremontowano szatnie sportowe dla dziewcząt i chłopców w bloku sportowym. W roku 2004 wyremontowano salę gimnastyczną z przełożeniem klepki i wymianą na nowe w 1/3 części podłogi( 67 tys. zł), wyremontowano również korytarze w podpiwniczeniu z wymianą 8 sztuk drzwi ( 10 tys. zł).
</t>
  </si>
  <si>
    <t>Ulepszenia od roku 2010: 31.12.2010 r. - 28162,96 zł.- wymiana okien 23 szt.; 04.08.2011r. - 10.086,00 zł montaż wentylacji mechanicznej w kuchni; 22.12.2011 r. -26451,64 zł. wymiana okien 14 szt.  Aktualna powierzchnia - 2502,3.</t>
  </si>
  <si>
    <t>Rok budowy 1993r. Typowy C-40. Parterowy, częściowo podpiwniczony, składający się z 3 segmentów 2 traktowych. Ściany wykonane z bloczków betonowych , ściany doceplone zewnętrznie, pokrycie dachu papą KB760148,62 Aktualna powierzchnia - 841,1.</t>
  </si>
  <si>
    <t>Rok budowy – 1986. B. 3-kondygnacyjny, podpiwniczony z płaskim wentylowanym poddaszem. Konstrukcja żelbetowa, prefabrykowana oprócz piwnic o konstrukcji betonowej wylewanej. Posadowienie: bezpośrednie na żelbetowych ławach. Ściany: żelbetowe, prefabrykowane. Ściany zewn. Ocieplone metodą „lekką” styropianem. Stropy: płytowe, prefabrykowane typu kanałowego. Ocieplenie stropu poddasza wełną mineralną. Dach: na ściankach ażurowych płyty dachowe, korytkowe. Pokrycie papą asfaltową na lepiku. Koryta ściekowe wewnętrzne.2005r. – wymiana okien; 2006r. – zwiększenie wartości budynku.G182, 2008- zwiększenie wartości budynku.</t>
  </si>
  <si>
    <t>Rok budowy – 1995. B. Wolnostojący, połączony z budynkiem socjalnym. Układ konstrukcyjny szkieletowy, oparty na siatce słupów (6,0x30,0m i wysokości 9,0m od spodu konstrukcji.) Konstrukcja  - słupy nośne stalowe  dwugałęziowe z profili walcowanych. Dach o konstrukcji nośnej z dźwigarów drewnianych, klejonych. Płatwie oraz stężenie  - drewniane, klejone. Pokrycie blachą fałdową, powlekaną od strony wew. Ocieplenie wełną mineralną. Pokrycie warstwami papy asfaltowej na lepiku. Ściany zewn. warstwowe, murowane z cegły pełnej o gr.0,25m,warstwy styropianu o grub. 0,07m oraz ścianek osłonowych z cegły dziurawki o grub.0,12m. 2008- zwiększenie wartości budynku.</t>
  </si>
  <si>
    <t>Rok budowy -  przekazanie po rozbudowie i  modernizacji  10. 10. 2000r. Budynek w części parterowy w części piętrowy z cegły, ocieplony styropianem. Elewacja klinkierowa. Więźba dachu częściowo drewniana, impregnowana przeciwpożarowo i tam pokryta dachówką ceramiczną, w mniejszej części dach płaski, na kratownicy stalowej, pokryty papą termozgrzewalną, 2005r. – remont schodów, 2012r. - wymiana rynien 31.493,51 Aktualna powierzchnia - 2211,94.</t>
  </si>
  <si>
    <r>
      <t xml:space="preserve">Budynek przedszkola wybudowano i oddano do eksploatacji w 1983r. Główne elementy konstrukcyjne budynku, ściany zewnętrzne, pokrycie dachowe zbudowane są z materiałów trudnozapalnych. Główną modernizacją budynku była wymiana okien na plastikowe, którą wykonywano etapami w latach 2003-2006. Przedszkle 5-oddziałów, budynek 2- kondygnacyjny, podpiwniczenie 25%, wysokość budynku 7,10m, 2 klatki schodowe, kubatura 4065,83m. </t>
    </r>
    <r>
      <rPr>
        <sz val="9"/>
        <rFont val="Times New Roman"/>
        <family val="1"/>
      </rPr>
      <t>Aktualna powierzchnia 1246,63m2.</t>
    </r>
  </si>
  <si>
    <r>
      <t>Budynek parterowy wybudowany w 1976r. Modernizacja budynku w latach 1997-2005r (elewacja, wymiana okien, drzwi, remont dachu).     Konstrukcja ścian słupowo- ryglowa z podwaliną z oczepem wieńczącym. Przestrzeń miezy słupami wypełniona wełna mineralną w płytach. Dach z pełnych wiązarów zbudowany z łat i sklejki. Wiązary stanowia jednocześnie ruszt do którego umocowane są płyty gipsowo-kartonowe. Dach pokryty papą. Cały budynek ocieplony i wykonana elewacja ścienna. Okna PCV. Przewody wentylacyjne, rynny spustowe.</t>
    </r>
    <r>
      <rPr>
        <b/>
        <sz val="9"/>
        <rFont val="Times New Roman"/>
        <family val="1"/>
      </rPr>
      <t xml:space="preserve"> </t>
    </r>
    <r>
      <rPr>
        <sz val="9"/>
        <rFont val="Times New Roman"/>
        <family val="1"/>
      </rPr>
      <t>Aktualna powierzchnia - 841 m2 – to pow. użytkowa , pow. zabudowy -888,4m2.</t>
    </r>
  </si>
  <si>
    <t xml:space="preserve">Kaplica przykościelna- KRUCHTA ZABYTEK - CiTiK - Centrum Informacji Turystycznej i Kulturalnej w M.O.K. budynek z cegły.XIXw. Z klinkieru, w 2009r. Adaptacja na potrzeby dz. Kulturalnej- restauracj a i konserwacja ścian, odtworzenie brakujących elementów, cz. wymiana więźby dachowej, witraży, wymiana drzwi wejściowych, konserwacja i zabezpiecz. ceglanych i drewnianych el. wykończenia wewnętrznego- posadzka, schody, antresola, strop, wyk. instalacji elektrycznych, oświetleniowych podświetlenia ścian oraz instalacji alarmowej, wykonanie rynien i rur spustowych oraz przyłącza kanalizacji deszczowej. </t>
  </si>
  <si>
    <t xml:space="preserve">Główne elementy  konstrukcji, ściany zewnętrzne, pokrycia dachowe zbudowane z materiałów niepalnych </t>
  </si>
  <si>
    <t>Nr inwentarzowy 35. Rodzaj konstrukcji ścian: murowane, kratowa drewniana, rodzaj pokrycia dachu: papa, rok budowy: lata 70-te.</t>
  </si>
  <si>
    <t>Budynek letniskowy „Mikołajki 1”</t>
  </si>
  <si>
    <t>Budynek letniskowy „Mikołajki 2”</t>
  </si>
  <si>
    <t>Ośrodek Pomocy Społecznej - brak</t>
  </si>
  <si>
    <t>Miejski Żłobek</t>
  </si>
  <si>
    <t>Budynek żłobka</t>
  </si>
  <si>
    <t>Biblioteka</t>
  </si>
  <si>
    <t>Ul. Woj. Polskiego</t>
  </si>
  <si>
    <t>Budynek socjalny na kompleksie sportowym Orlik - 2012</t>
  </si>
  <si>
    <t>Budynek socjalny zbudowano na nowym kompleksie boisk sportowych  Orlik - 2012 - oddano w użytkowanie w grudniu 2008r. Zbudowany jest z elementów blaszanych.</t>
  </si>
  <si>
    <t>Przeprowadzone remonty: 2003r.: wymiana posadzek na  wykł. PCV-520 m2,wymiana stolarki drzwiowej-42szt.; 2004 r.: wymiana posadzek na wykł. PCV–120 m2, naprawa pokrycia dachowego – 640m2; 2005 r.: wymiana posadzek na wykł.PCV-133m2, montaż odbojnic drewnianych, obudów słupów i kątowników ochronnych (razem na kwotę ok. 7.500,-zł.); 2006 r.: wykonanie zabudowy poziomego rurociągu c.o. z wyminą parapetów okiennych oraz wykonanie obudów grzejników na korytarzu paw.II (na kwotę 20.530,-), wymiana stolarki okiennej na stolarkę PCV na sali gimnastycznej i sali nr 7 (na kwotę 22.000,- ). Zwiększenie wartości budynku o inwestycję- wyciszenie pomieszczeń szkolnych na kwotę 75.721,52; 2007-rozbudowa instalacji wodnej i kanalizacyjnej- zw. wartości o 17.906,48, wymiana okien drewnianych ma PCV, montaż wykładziny PCV- 14.900,16, odwodnienei- 11.659,00, 2008- wymiana rury kanalizacyjnej oraz rury ciepłej wody- 17.192,88, malowanie pomieszczeń- 19.572,35, 2009- wymiana rurociągu ciepłej wody- 8.799,99,, remont paw. I i II- 68.583,23, wymiana rynien- 14.614,11, 2010- remont pokoju nauczycielskiego z wymianą podłogi- 25.782,59.</t>
  </si>
  <si>
    <t xml:space="preserve">ZS  w Trzebieży   </t>
  </si>
  <si>
    <t>Budynek szkoły  Gimnazjum</t>
  </si>
  <si>
    <t>B. SP w Trzebieży przy ul.WOP 19a</t>
  </si>
  <si>
    <t>Bud. Gospod. Przy SP Niekłończyca</t>
  </si>
  <si>
    <t>Budynek Szkoły, Budynek gospodarczy- Filia Przęsocin</t>
  </si>
  <si>
    <t>Miejski Ośrodek Kultury</t>
  </si>
  <si>
    <t>Budynek główny</t>
  </si>
  <si>
    <t>Gimnazjum Nr 1</t>
  </si>
  <si>
    <t>Szkoła</t>
  </si>
  <si>
    <t>Sala gimnastyczna</t>
  </si>
  <si>
    <t>Zespół Szkół Nr 1 Gimnazjum Nr 2, Gimnazjum dla Dorosłych</t>
  </si>
  <si>
    <t xml:space="preserve">Budynek przedszkola wybudowany ok. 1945r. Dach drewniany, mansardowy, kryty dachówką ceramiczną. Stropy drewniane, ściany murowane z cegły, okna plastikowe. W 2001 wykonano remont łazienek, w 2002 wymiana instalacji co i elektrycznej, malowanie i tapetowanie, w 2004 remont kuchni wraz z wymianą okien i remont pomieszczeń magazynoych, w 2005 wymiana pozostałych okien,  w 2006 remont korytarzy, zaplecza kuchennego i wymiana podłóg w salach dzieci. 2009- Wykonano docieplenie budynku - 128.273,16 oraz remont dachu, remont zmywalni- 7000,00,                                                W 2010 roku dobudowano nowy piętrowy budynek przedszkolny o pow.318 m2 połączony łącznikiem parterowym koszt inwestycji - 867 208,55 zł ; w 2012 roku przebudowano i dostosowano budynek pod względem warunków p.poż i ewakuacji koszt inwestycji - 119 702,22 zł ; wykonano remont pomieszczenia piwnicznego.                                   </t>
  </si>
  <si>
    <t xml:space="preserve">Budynek wybudowany w 1983r. W roku 1995 – wymiana instalacji c.o., 1997 – remont dachu, 1998 – modernizacja łazienek, 2002 – wymiana stolarki okiennej i drzwiowej, 2004 – docieplenie budynku.                                                                                                                                       
Rozbudowa przedszkola publicznego nr 9 - 2010 r. - wykonanie fundamentów, ścian parteru, stropodachu z konstrukcji stalowej, pokrycie dachu papą termozgrzewalną ułożona na twardej wełnie mineralnej, blasze trapezów która stanowi część nośną pokrycia, wstawienie stolarki okiennej i drzwiowej z profili pcv, wykonanie izolacji przeciwwilgociowej, termicznej, wentylacji pomieszczeń. ułożenie podłóg, sala zabaw parkiet, pozostałe pomieszczenia płytki antypoślizgowe. wykonanie instalacji wew. wod-kan, elektrycznych, co oraz przełączenia instalacji zewnętrznej kan. sanitarnej i deszczowej. cokół z płytek klinkierowych, schody  z pł. gres opaska wokół budynku. 
</t>
  </si>
  <si>
    <t>Budynek przedszkola przedwojenny . Konstrukcja budynku – cegła, dach – dachówka, więźba dachowa – drewno. 2008- remont kuchni</t>
  </si>
  <si>
    <t xml:space="preserve">Budynek murowany posiadający stalowe drzwi, parterowy, ogrodzony.                                     </t>
  </si>
  <si>
    <t xml:space="preserve">Rok budowy- lata 30-40 XXw. Dwa budynki połączone werandą,ściany zewnętrzne z cegly ceramicznej ściany dzialowe gr 25 cm,12cm,6cm, konstrukcja dachu drewniana zaimpregnowana, dachówka karpiówka.  Modernizacja- dach - 2004 i 2005. Termomodernizacja - ocieplenie  budynków wraz z kolorystyką- 2013 </t>
  </si>
  <si>
    <t xml:space="preserve">Rok budowy – 1987. B. 3-kondygnacyjny, podpiwniczony z płaskim wentylowanym poddaszem. Konstrukcja żelbetowa, prefabrykowana oprócz piwnic o konstrukcji betonowej wylewanej. Posadowienie: bezpośrednie na żelbetowych ławach. Ściany: żelbetowe, prefabrykowane. Ściany zewn. Ocieplone metodą „lekką” styropianem. Stropy: płytowe, prefabrykowane typu kanałowego. Ocieplenie stropu poddasza wełną mineralną. Dach: na ściankach ażurowych płyty dachowe, korytkowe. Pokrycie papą asfaltową na lepiku. Koryta ściekowe wewnętrzne. 2005r. – wymiana okien; 2006r. – zwiększenie wartości budynku. 2008- zwiększenie wartości budynku  </t>
  </si>
  <si>
    <r>
      <t xml:space="preserve">Rok budowy – 1987. B. 3-kondygnacyjny, podpiwniczony z płaskim wentylowanym poddaszem. Konstrukcja żelbetowa, prefabrykowana oprócz piwnic o konstrukcji betonowej wylewanej. Posadowienie: bezpośrednie na żelbetowych ławach. Ściany: żelbetowe, prefabrykowane. Ściany zewn. Ocieplone metodą „lekką” styropianem. Stropy: płytowe, prefabrykowane typu kanałowego. Ocieplenie stropu poddasza wełną mineralną. Dach: na ściankach ażurowych płyty dachowe, korytkowe. Pokrycie papą asfaltową na lepiku. Koryta ściekowe wewnętrzne. 2005r. – wymiana okien; 2006r. – zwiększenie wartości budynku. 2008- zwiększenie wartości budynku </t>
    </r>
  </si>
  <si>
    <r>
      <t xml:space="preserve">Budynek wolnostojący, wybudowany w latach 1964-1965 w systemie tradycyjnym z cegły kl.100 na zaprawie cementowo wapiennej. Strop nad pomieszczeniami: piwnicznym i kotłownią – monolityczny. Stropodach stanowi konstrukcję drewnianą pokrytą szczelnym deskowaniem oraz papą.W 2006 r. została wymieniona instalacja elektryczna. </t>
    </r>
  </si>
  <si>
    <t xml:space="preserve">Budynek jednokondygnacyjny, dach dwuspadowy, ściany zewn z elementów drewnianych, wewn działowe z płyt OSB3, podłoga z płyt OBS 4,stolarka okienna PCV . Pom sanitarne umywalki 6 szt, wc 4 szt, kabiny natryskowe 2 szt, elektryczny podgrzewacz wody. </t>
  </si>
  <si>
    <t xml:space="preserve">B. wolnostojący, dwukondygnacyjny, podpiwniczony, z wysokim czterospadowym dachem, z mansardowym poddaszem oraz strychem. Posadowienie budynku bezpośrednie na murowanych ławach fundamentowych, Ściany murowane z cegły pełnej, ceramicznej, otynkowane. Ścianki działowe murowane z cegły  oraz drewniane. Stropy nad piwnicami – odcinkowe z cegły pełnej, ceramicznej,  stropy nad parterem i poddasza – drewniane, belkowe, pełne z podsufitkami i podłogami z desek. Więźba dachowa o konstrukcji drewnianej płatwiowo-krokwiowej ze stolcami i mieczami. Pokrycie połaci dachu podwójne dachówką ceramiczną na łatach. W 2012r. na kwotę 250.521,15 - przebudowa i zmiana sposobu użytkowania na punkt przedszkolny. </t>
  </si>
  <si>
    <t xml:space="preserve">B. główny całkowicie podpiwniczony, fundamenty, ściany zew. i wew. z cegły, konstrukcja nośna –mury ceglane. Stropy nad piwnicami ceramiczne odcinkowe, nad pozostałymi pomieszczeniami drewniane. Konstrukcja dachowa – drewniana. Pokrycie dachu – karpiówka. Faktura zewnętrzna – tynk, cokół piwniczny licowany cegłą. B. dobudowany dwukondygnacyjny częściowo podpiwniczony. W jego skład wchodzą 2 sale lekcyjne, w.c., kotłownia z mag. opału i hydrofornią oraz sala gimnastyczna z zapleczem.  Sciany z cegły gr.38cm, stropy DMS, stropodach DMS zaś na sali gimnastycznej z płyt żelbetowych, płaski, kryty papą. W 2011r - wymiana-rekonstrukcja drzwi wejściowych tylnych.  </t>
  </si>
  <si>
    <t>Budynek trzykondygnacyjny, podpiwniczony z płaskim dwuspadowym stropodachem oraz parterową dobudówką od strony podwórza. Przy budynku w przyziemiu fosa. Ściany murowane z cegły ceramicznej, licowane. Słupy żelbetowe i murowane, podciągi żelbetowe, monilityczne, stropy żelbetowe. Stropodach żelbetowy, żebrowy z podwieszonym na ruszcie sufitem z płyt wiórowo-cementowych. Pokrycie dachu-papą na lepiku. Szkoła przedwojenna, remontowana, w 2000/2002 wymiana okien, 2002/2003 wymiana instalacji elektrycznej, 2003r wymiana centralnego ogrzewania, 2004 - remont pomieszczeń na parterze, 2005 remont dachu wraz z przybudówką, 2006 remont pomieszczeń na II piętrze wraz z remontem toalet na I i II piętrze, 2008r.remont I piętra + docieplenie dachu                                                                                                                       Brak dokumentacji dotyczącej budowy oraz wykonawcy; 3 - kondygnacyjny, podpiwniczony z cegły, instalacja co, elektryczna, wodnokanalizacyjna.</t>
  </si>
  <si>
    <t>Konstrukcja ramowa trójprzegubowa z drewna klejonego ze ściągiem stalowym kryty blachą trapezową łukową powlekaną. Podłogi w Sali – wykładzina OHNISPORT. Schody wewnętrzne monolityczne.            Ramy, słupy i dźwigary, zaplecze socjalne i korytarze - murowane; konstrukcja trójprzegubowa łukowy dżwigar oparty na słupach, murowane ściany szczytowe; sala sportowa z trybunami i korytarzem komunikacyjnym i magazynami, zaplecze socjalne z szatniami, umywalniami, natryskami i wc, korytarz łączący o biekt z istniejącym budynkiem szkoły.</t>
  </si>
  <si>
    <t>Rok budowy 1969-70 - oddany do użytku w 1971r.; dwukondygnacyjny, 2 przybudówki jednokondygnacyjne (na fragmencie jednokondygnacyjnym niepodpiwniczony), podpiwniczony, wykonany w konstrukcji tradycyjnej przykryty płaskim stropodachem, kryty papą. Ściany murowane z cegły ceramicznej z ociepleniem ze steropianu. Okna z profilu PCV. Remonty bieżące przeprowadzane byly corocznie do 2011r.</t>
  </si>
  <si>
    <t>bz</t>
  </si>
  <si>
    <t>Budynek trafostacji W.N. ul. Grzybowa 50</t>
  </si>
  <si>
    <t>Garaż 4-ro boksowy z budynkiem socjalnym, konstrukcję stanowią słupy z cegły pełnej, dach jednospadowy z belek stalowych kryty papą na lepiku na deskowaniu, Sciany zew. i wew. z cegły pełnej i wapiennej, pokryte tynkami cementowo- wapiennymi.</t>
  </si>
  <si>
    <t>Konstrukcja stalowa, obudowana płytami warstwowymi, zadaszenie pokryte płytami poliwęglanowymi, ogrodzenie targowiska siatką stalową oraz bramami podnoszonymi. Wykonanie nasadzeń zieleni w boksach i na pasażu, budowa 12 stołów z cegły klinkierowej z zadaszeniem z blachy.</t>
  </si>
  <si>
    <t>Budynek murowany, piętrowy, powojenny, dach kryty papą.</t>
  </si>
  <si>
    <t>Budynek murowany, jednokontygnacyjny, dach kryty papą.</t>
  </si>
  <si>
    <t>Budynek murowany, parterowy, dach kryty papą.</t>
  </si>
  <si>
    <t xml:space="preserve">budynek OHP Szczecin, Police, Fabryczna  21 </t>
  </si>
  <si>
    <t>Garaże blaszane szt.15</t>
  </si>
  <si>
    <t>Wiata magazynowa ul. Tanowska 8</t>
  </si>
  <si>
    <t>Budynek produkcyjny w Trzebieży</t>
  </si>
  <si>
    <t>Budynek ujęcia wody ul. Tanowska 3</t>
  </si>
  <si>
    <t>Garaże 6-cio stanowiskowe wraz z kanałem najazdowym przy ul. Dębowej 2</t>
  </si>
  <si>
    <t>Garaże ul. Dębowa 2</t>
  </si>
  <si>
    <t>Budynek kotłowni ul. Dębowa 2</t>
  </si>
  <si>
    <t>Pawilon administracyjno-socjalny Namysłów ul. Dębowa 2</t>
  </si>
  <si>
    <t>Budynek stacji uzdatniania wody w Tanowie</t>
  </si>
  <si>
    <t>Budynek hydroforni w m. Węgornik</t>
  </si>
  <si>
    <t>Świetlica RS-Pilchowo, ul. Spacerowa</t>
  </si>
  <si>
    <t>Wybudowany w latach przedwojennych+ weranda dobudowana w 1960r. Budynek dwukondygnacyjny podpiwniczony, budynek murowany jednopiętrowy z poddaszem użytkowym, dobudowaną częścią parterową. Od zewnątrz otynkowany, kryty dachówką zakładkową, część dobudowana budynku kryta papą. 2004 - docieplenie dachu wraz z wymianą dachówki. 2005-docieplenie ścian.</t>
  </si>
  <si>
    <t>WO - wartość szacunkowa odtworzeniowa</t>
  </si>
  <si>
    <t>Wartość księgowa brutto</t>
  </si>
  <si>
    <t>Bud. Warsztatowy ul. Licealna, Police</t>
  </si>
  <si>
    <t>Budynek szkoły ul. Licealna, Police</t>
  </si>
  <si>
    <t>15 sztuk</t>
  </si>
  <si>
    <t>Garaż metalowy OSP Trzebież</t>
  </si>
  <si>
    <t>Świetlica</t>
  </si>
  <si>
    <t xml:space="preserve">Budynek parterowy niepodpiwniczony, ściany zewnętrzne o konstrukcji drewnianej, wielowarstwowe ściany wewnętrzne, dach płaski pokryty papą, fundamenty betonowe. </t>
  </si>
  <si>
    <t>nr inw. 107-1</t>
  </si>
  <si>
    <t>Nr inw. 1-P-1, umiejscowienie: Trzebież kompleks plażowy, przyjęty 17.12.2007. budynek jednokondygnacyjny niepodpiwniczony, ściany fundamentowe z bloczków betonowych, ściany zewnętrzne murowane z cegły, dach dwuspadowy o konstrukcji z wiązarów kratowych drewnianych kryty dachówką ceramiczną, stolarka okienna z PCV, stolarka drzwiowa (wew. - drewniana płycinowa, zew - drewniana antywłamaniowa).</t>
  </si>
  <si>
    <t>Nr inw. 1-P-2, umiejscowienie: Trzebież kompleks plażowy, przyjęty 17.12.2007. budynek jednokondygnacyjny niepodpiwniczony, ściany fundamentowe z bloczków betonowych, ściany zewnętrzne murowane z cegły, dach dwuspadowy o konstrukcji z wiązarów kratowych drewnianych kryty dachówką ceramiczną, stolarka okienna z PCV, stolarka drzwiowa (wew. - drewniana płycinowa, zew - drewniana antywłamaniowa).</t>
  </si>
  <si>
    <t>Nr inw. 1-P-3, umiejscowienie: Trzebież kompleks plażowy, przyjęty 17.12.2007, zwiększenie wartości o 4.124,94 (zakup lady barowej). Budynek jednokondygnacyjny niepodpiwniczony, ściany fundamentowe z bloczków betonowych, ściany zewnętrzne murowane z cegły, warstwa elewacyjna z cegły klinkierowej, dach dwuwarstwowy o konstrukcji drewnianej jętkowej kryty dachówką ceramiczną, stolarka okienna z PCV, stolarka drzwiowa (wew. - drewniana płycinowa, wyjściowa - z profili aluminiowych, magazynowa - metalowa).</t>
  </si>
  <si>
    <t>Nr inw. 1-P-4, umiejscowienie: Trzebież kompleks plażowy, przyjęty 17.12.2007. Budynek jednokondygnacyjny ażurowy niepodpiwniczony, ściany fundamentowe z bloczków betonowych, ściany murowane z cegły klinkierowej, dach dwuspadowy o konstrukcji z wiązarów kratowych drewnianych kryty dachówką ceramiczną.</t>
  </si>
  <si>
    <t>Budynek składa się z 7 elementów składowych. Cztery obiekty zostały wybudowane w latach 1964-1965, natomiast trzy części dobudowano w latach 1994-1995. Są to obiekty parterowe, nie podpiwniczone z wentylowanymi stropodachami, nad holem wejściowym znajduje się dach krokwiowy o konstrukcji stalowej pokryty blachą trapezową T-27. Ławy i stropy fundamentowe wylewane, żelbetowe z betonu żwirowego; stropy prefabrykowane żelbetowe DZ-3; ściany zewnętrzne kondygnacji naziemnych ażurowe z cegły pełnej otynkowane; stropodach wykonany z płyt korytkowych gr.10cm, pokrycie dachowe – papa termozgrzewalna. Klasyfikacja pożarowa – budynek niski, kategoria zagrożenia dla ludzi ZL III, wymagana klasa odporności pożarowej D dla budynku spełniona.</t>
  </si>
  <si>
    <t>Nr inw. 1-P-5, umiejscowienie: Trzebież kompleks plażowy, przyjęty 17.12.2007. Budynek jednokondygnacyjny niepodpiwniczony, ściany fundamentowe z bloczków betonowych, ściany zewnętrzne murowane z cegły, dach dwuspadowy o konstrukcji z wiązarów kratowych drewnianych kryty dachówką ceramiczną, stolarka okienna z PCV, stolarka drzwiowa (wew. - drewniana płycinowa, zew - drewniana antywłamaniowa).</t>
  </si>
  <si>
    <t>Nr inw. 1-Z-1 umiejscowienie: Trzebież kompleks plażowy, przyjęty 17.12.2007. Budynek jednokondygnacyjny ażurowy niepodpiwniczony, ściany fundamentowe z bloczków betonowych, ściany murowane z cegły klinkierowej, dach dwuspadowy o konstrukcji z wiązarów kratowych drewnianych kryty dachówką ceramiczną</t>
  </si>
  <si>
    <t>Nr inw. 01-414 umiejscowienie: Tanowo Zespół Boisk Sportowych, przyjęty 27.02.2009. Budynek o konstrukcji modułowej (kontener).</t>
  </si>
  <si>
    <t>nr. inw. 109-2, umiejscowienie: Trzebież, przyjęty 15.12.2009, wiata magazynowa o konstrukcji drewnianej niepodpiwniczona</t>
  </si>
  <si>
    <t>Wiata magazynowa</t>
  </si>
  <si>
    <r>
      <t>Cena 1 m</t>
    </r>
    <r>
      <rPr>
        <b/>
        <vertAlign val="superscript"/>
        <sz val="10"/>
        <rFont val="Times New Roman"/>
        <family val="1"/>
      </rPr>
      <t>2</t>
    </r>
    <r>
      <rPr>
        <b/>
        <sz val="10"/>
        <rFont val="Times New Roman"/>
        <family val="1"/>
      </rPr>
      <t xml:space="preserve"> w z </t>
    </r>
  </si>
  <si>
    <t>Wartość ubezpieczeniowa</t>
  </si>
  <si>
    <t>Budynki Gminy wg wartości odtworzeniowej</t>
  </si>
  <si>
    <t>Lokale w budynkach przekazanych wg wartości odtworzeniowej</t>
  </si>
  <si>
    <t>Budynki użytkowe Gminy wg wartości odtworzeniowej</t>
  </si>
  <si>
    <t>Budynki użytkowe liczone wg wartosci księgowej brutto</t>
  </si>
  <si>
    <t>Pozostałe budynki niemieszkalne liczone od wartości księgowej  brutto</t>
  </si>
  <si>
    <t>Budynki przychodni wg wartości odtworzeniowej</t>
  </si>
  <si>
    <t>Budynki zaplecza technicznego wg wartości księgowej brutto</t>
  </si>
  <si>
    <t>Budynki cmentarne wg wartości odtworzeniowej</t>
  </si>
  <si>
    <t>Budynki cmentarne wg wartości księgowej brutto</t>
  </si>
  <si>
    <t>1000</t>
  </si>
  <si>
    <t>2000</t>
  </si>
  <si>
    <t>2000,00</t>
  </si>
  <si>
    <t>Budynki objęte współwłasnością wg wartości odtworzeniowej</t>
  </si>
  <si>
    <t>Budynki użytkowe objęte współwłasnością wg wartości odtworzeniowej</t>
  </si>
  <si>
    <t>Budynki niemieszkalne objęte współwłasnością wg wartości odtworzeniowej</t>
  </si>
  <si>
    <r>
      <t xml:space="preserve">Zakład Gospodarki Komunalnej i Mieszkaniowej - budynki Gminy- </t>
    </r>
    <r>
      <rPr>
        <sz val="10"/>
        <rFont val="Times New Roman"/>
        <family val="1"/>
      </rPr>
      <t>szczegółowy wykaz</t>
    </r>
    <r>
      <rPr>
        <b/>
        <sz val="10"/>
        <rFont val="Times New Roman"/>
        <family val="1"/>
      </rPr>
      <t xml:space="preserve"> </t>
    </r>
    <r>
      <rPr>
        <sz val="10"/>
        <rFont val="Times New Roman"/>
        <family val="1"/>
      </rPr>
      <t xml:space="preserve">wg załącznika nr </t>
    </r>
    <r>
      <rPr>
        <b/>
        <sz val="10"/>
        <rFont val="Times New Roman"/>
        <family val="1"/>
      </rPr>
      <t>C.1 do SIWZ</t>
    </r>
  </si>
  <si>
    <t>Budynki Wspólnot Mieszkaniowych administrowanych przez ZGKiM szczegółowy wykaz wg załącznika nr C.1 do SIWZ</t>
  </si>
  <si>
    <t>Budynki zaplecza technicznego wg wartości odtworzeniowej (magazyn)</t>
  </si>
  <si>
    <t>Budynki zaplecza technicznego wg wartości odtworzeniowej (portiernia)</t>
  </si>
  <si>
    <t>Nr inwentarzowy 464. Rodzaj konstrukcji ścian: betonowe, stalowe, rodzaj pokrycia dachu: blacha, rok budowy: 2001.</t>
  </si>
  <si>
    <t>Nr inwentarzowy 1060. Rodzaj konstrukcji ścian: murowane, rodzaj pokrycia dachu: papa, rok budowy: lata 70-te.</t>
  </si>
  <si>
    <t>Odstojnik popłuczyn-SUW Grzybowa</t>
  </si>
  <si>
    <t>Zbiornik uśredniający SUW Grzybowa</t>
  </si>
  <si>
    <t>Zbiornik wyrównawczy-SUW Grzybowa</t>
  </si>
  <si>
    <t>Budynek Szkoły</t>
  </si>
  <si>
    <t>Wybudowany w 1985r. Budynek parterowy, murowany, niepodpiwniczony. 2004- docieplenie dachu styropianem PS20SE jednostronnie klejony papą termozgrzewalną, wymiana wywietrzników oraz instalacji odgromowej wymiana obróbek blacharskich (rynny, rury spustowe i opierzenia). Wymieniono również stolarkę okienną na PCV, 2007- docieplenie ścian wzmocnienia.</t>
  </si>
  <si>
    <t>B.parterowy, niepodpiwniczony z dachem wysokim dwuspadowym. Fundamenty z kamienia i cegły, cokół z kamienia i cegły otynkowany, ściany zewnętrzne z pustaków zwirowych o fakturze wytłaczanej, ściany wewnętrzne z cegły pełnej, Strop drewniany z boazerią drewnianą w pomieszczeniu świetlicy oraz tynkiem na trzcinie w pozostałych pomieszczeniach. Dach – więźba drewniana, dwuwieszarowa z kleszczami. Komin- cegła pełna. Pokrycie-papa na lepiku na deskowaniu pełnym. Wykonany w latach 50-tych. 2001r.-docieplenie budynku. W 2009r. - wyk. zespołu sanitarnego, pom. szatni, wentylacji mechanicznej, instalacji gazowej i sanitarnej, wzmocnienie całej konstrukcji dachu.</t>
  </si>
  <si>
    <t>Budynek dwukontygnacyjny, murowany. 2001r. Przebudowa i modernizacja polegająca na dociepleniu ścian zewnętrznych oraz dachu z wymianą pokrycia i pozostałymi robotami towarzyszącymi takimi jak: wymiana urządzeń sanitarnych i inst. wewnętrznych, budowa zbiornika bezodpływowego na ścieki sanitarne. Złożony wniosek o zamianę na budynek użytkowy. Ogrodzenia, brama na rolkach, chodnik z kostki betonowej polbruk, obrzeża chodnikowe, kabel oświetleniowy, słup oświetleniowy, oprawa oświetleniowa, szafka z tablicą bezpiecznikową z okablowaniem. W 2007r. - zmiana ogrzewania z gazu płynnego na gaz ziemny.</t>
  </si>
  <si>
    <t>B. murowany, parterowy, z płaskim dachem, wybudowany w latach 40, w 1998 roku docieplenie budynku.</t>
  </si>
  <si>
    <t>B. parterowy, niepodpiwniczony z dachem płaskim jednospadowym, fundamenty betonowe, ściany z pustaków żużlobetonowych, stropodach z płyt korytkowych pokryty papą na lepiku. Obróbki blacharskie z blachy ocynkowanej, posadzka betonowa, tynk cementowo-wapienny, kat.III, okna stalowe, luksfery, elewacja - tynk „Tarabona”. Wykonany w latach 80-tych.</t>
  </si>
  <si>
    <t>Bud. Przedwojenny. Użytkowy wolnostojący, murowany, piętrowy, podpiwniczony, bud. posiada wyremontowane pokrycie dachowe z dachówki karpiówki ceramicznej łącznie z przemurowaniem kominów, wymianą rynien i rur spustowych.</t>
  </si>
  <si>
    <t>Budynek stary po kinie,  murowany częściowo jednokondygnacyjny i częściowo dwukondygnacyjny  z dużą salą na bankiey, kuchnią i zapleczem magazynowym.</t>
  </si>
  <si>
    <t>Targowisko Gminne-pawilony 74 szt.</t>
  </si>
  <si>
    <t>Budynek murowany wybudowany na ławach fundamentowych żelbetowych żelbetowych podmurówce z cegły ceramicznej. Wybudowany w 1983r. W 2008r. docieplenie budynku.</t>
  </si>
  <si>
    <t>Budynek użytkowy typu „Namysłów”</t>
  </si>
  <si>
    <t>Budynek murowany, parterowy niepodpiwniczony z dachem płaskim jednospadowym. Budynek wybudowany w technologii tradycyjnej w latach 80-tych. Zwiększenie wartości o 15.000 w roku 2005</t>
  </si>
  <si>
    <t>Budynek murowany, parterowy niepodpiwniczony z dachem płaskim jednospadowym. Budynek wybudowany w technologii tradycyjnej w latach 80-tych.</t>
  </si>
  <si>
    <t>Budynek murowany parterowy niepodpiwniczony z dachem płaskim jednospadowym. Budynek wybudowany w technologii tradycyjnej w latach 90-tych.</t>
  </si>
  <si>
    <t>Budynek murowany parterowy niepodpiwniczony z dachem płaskim jednospadowym. Budynek wybudowany w technologii tradycyjnej w latach 80-tych.</t>
  </si>
  <si>
    <t>Jednokondygnacyjny budynek stacji uzdatniania wody. Ttechnologia tradycyjna - murowany.</t>
  </si>
  <si>
    <t xml:space="preserve">Budynek parterowy. Konstrukcja mieszana - płyty kartonowo - gipsowe.
</t>
  </si>
  <si>
    <t>Budynek dwu-kondygnacyjny murowany, poszycie dachowe z papy żaroodpornej. Budynek przedwojenny, remontowany, 1999r. – wymiana okien i drzwi, 2002r. remont wnętrza, 2005r. docieplenie i kolorystyka, 2008r. - remont wnętrza.</t>
  </si>
  <si>
    <t>Budynek główny, sala gimnastyczna, zaplecze</t>
  </si>
  <si>
    <t>Budynek połączony przewiązką (łącznikiem) z budynkiem Gimnazjum (budynek w trwałym zarządzie szkoły)</t>
  </si>
  <si>
    <t>Zespół Szkół Nr 2 (Gimnazjum Nr 4 S P Nr 6)</t>
  </si>
  <si>
    <t xml:space="preserve">Kaplica przykościelna- KRUCHTA ZABYTEK - CiTiK - Centrum Informacji Turystycznej i Kulturalnej w M.O.K. </t>
  </si>
  <si>
    <t>Budynek MOK Przęsocin</t>
  </si>
  <si>
    <t xml:space="preserve">Rok budowy 2003.Wykonawca BUDCHEM. Budynek sali gimnastycznej jest budynkiem parterowym z użytkowym poddaszem (hol wejściowy stanowi dodatkową drugą kondygnację) nie podpiwniczony przylegający do ściany szczytowej istniejącej szkoły.  Hala sportowa murowana z wykorzystaniem elementów prefabrykowanych. Sala gimnastyczna z zapleczem socjalnym z zastosowaniem konstrukcji ramowej trójprzegubowej z drewna klejonego ze ściągiem stalowym z pokryciem z blachy trapezowej łukowej powlekanej. Ławy i stopy fundamentowe-żelbetowe. Ściany fundamentowe z bloczków betonowych lub wylewanego betonu docieplane styropianem. Ściany zewn. warstwowe z POROTEHRM 25 PtW docieplone styropianem obmurowane cegłą licówką gr 12 cm, otynkowane (część ścian w ceramicznej licówce). Ściana zewnętrzna schodów murowana z cegły ceramicznej. Stropy prefabrykowane żelbetowe kanałowe typu Żerań” S-II wzmocnione. W hali sportowej dach dwuspadowy drewniany o konstrukcji jętkowej oraz pławiowo-krokowiej i krokowiej, pokryty dachówką ceramiczną. </t>
  </si>
  <si>
    <t>Budynek Szkoły, Cisowa 2</t>
  </si>
  <si>
    <t>Nr inwentarzowy 636. Rodzaj konstrukcji ścian: żelbetonowy, cylindryczny, ocieplany termicznie.</t>
  </si>
  <si>
    <t>Nr inwentarzowy 637. Rodzaj konstrukcji ścian: żelbetonowy, cylindryczny, ocieplany termicznie.</t>
  </si>
  <si>
    <t>Nr inwentarzowy 638. Rodzaj konstrukcji ścian: żelbetonowy, przykryty żelbetową płytą.</t>
  </si>
  <si>
    <t>Nr inwentarzowy 659. Rodzaj konstrukcji ścian: żelbetonowy, cylindryczny, ocieplany termicznie. Zbiornik wyposażony w instal. technol. zasilania w wodę poboru, przelewu i spustu wody.</t>
  </si>
  <si>
    <t>Nr inwentarzowy 894. Zbiornik żelbetowy przykryty płytą.</t>
  </si>
  <si>
    <t>Nr inwentarzowy 893. Zbiornik żelbetowy przykryty płytą.</t>
  </si>
  <si>
    <t>Nr inwentarzowy 891. Betonowe fundamenty oraz mury fundamentowe. Ściany zewnętrzne i wewnętrzne z cegły. Pokrycie dachu z płyt warstowych powlekanych wkładem styropianowym.</t>
  </si>
  <si>
    <t>Pompownia wody ul. Warszewska</t>
  </si>
  <si>
    <t>Pompownia wody ul. Spacerowa</t>
  </si>
  <si>
    <t>Nr inwentarzowy 1178. Ściany z płyt warstwowych na konstrukcji stalowej, rodzaj dachu: blacha, rok budowy: 2012.</t>
  </si>
  <si>
    <t>Konstrukcja: ławy betonowe i żelbetonowe, ściany betonowe, stropy DZ-3, klatki schodowe żelbetonowe monolityczne, wyremontowane pomieszczenia sal zajęć oraz administracyjne i gospodarcze. Stropodach DZ-5 izolowany kryty papą, okna PCV – szyby o podwyższonej odporności, drzwi antywłamaniowe z podwójnymi zamkami.  Budynek wyremontowany, ogrodzony, chroniony alarmem lokalnym i z powiadomieniem firmy ochraniarskiej, szyfrowane wejście.  Rok budowy 1971, główne remonty w latach 2005-2009. Budynek wyremontowany, piętrowy, murowany, chroniony alarmem lokalnym i z powiadomieniem firmy ochraniarskiej, szyfrowane wejście, szyby o podwyższonej odporności, drzwi antywłamaniowe z podwójnymi zamkami, ogrodzony.</t>
  </si>
  <si>
    <t>Nr inwentarzowy 1179. Ściany z płyt warstwowych na konstrukcji stalowej, rodzaj dachu: blacha, rok budowy: 2012.</t>
  </si>
  <si>
    <t>Kontener ochrony 520683M(0)01KB2011</t>
  </si>
  <si>
    <t>Kontener budynek biurowy</t>
  </si>
  <si>
    <t xml:space="preserve">Hala segregacji odpadów                                           </t>
  </si>
  <si>
    <t>Deponator na odpady niebezpieczne</t>
  </si>
  <si>
    <t>Budynek wentylatorni</t>
  </si>
  <si>
    <t>Magazyn na surowce wtórne</t>
  </si>
  <si>
    <t>Magazyn odpadów i plac demontażu</t>
  </si>
  <si>
    <t>Pawilon socjalno wagowy</t>
  </si>
  <si>
    <t>Brodzik dezynfekcyjny</t>
  </si>
  <si>
    <t>Magazyn paliw</t>
  </si>
  <si>
    <t>Zbiornik na scieki</t>
  </si>
  <si>
    <t>Zbiornik na odcieki</t>
  </si>
  <si>
    <t>2001r. Słupy stalowe, poszycie z blachy trapezowej, dach z blachy trapezowej ocieplany, maty z włókna mineralnego. Zaplecze socjalne z bloczków betonowych (beton komórkowy). Hala rozbuowana w 2013 roku. Powierzchniaużytkowa hali 680,47 m2, kubatura 6 517,2m3. Wysokość hali 8,77- 9,48 m. Konstrukcja nośna ze stali, posadzka betonowa pokryta żywicą epoksydową. Zewnętrzne stropy fundamentowe połączone z żelbetowymi belkami stanowiące cokół pod obudowę. Dach z blachy trapezowej ocynkowanej. Instalacja elektryczna siła, instalacja sanitarna i deszczowa, instalacja odgromowa. Bramy wjazdowe 400x500 cm, i 600x700 cm. Instalacja el. siła do urzadzeń linii technologicznej, w pobliżu hali studnie hydrantowe.</t>
  </si>
  <si>
    <t>2001 rok, zbiornik bezodpływowy, żelbetowyz włazami żeliwnymi i drabiną, objętość12,7 m3, dopływ ścieków kolektorem PCV śr.160 mm.</t>
  </si>
  <si>
    <t>2001 rok. Ściana do 1,5 m konstrukcja żelbetowa, powyżej do wysokości 2,45 m z cegły szczelinówki na zaprawie cementowo - wapiennej. Dach z blachy fałdowej.</t>
  </si>
  <si>
    <t>2001 rok. Ściany murowane z gazobetonu na zaprawie cementowo - wapiennej. Stropodach - płatwie stalowe 2 200*2,5 pokryte blachą trapezową, izolacja z wełny mineralnej.</t>
  </si>
  <si>
    <t>2001 rok, 2005 rok dobudowa dwóch niezadaszonych boksów. Konstrukcja stalowa, ramowa, ściany wysokość 3 m z bloczków betonowych M6 powyżej blacha trapezowa. Pokrycie dachu wiat - blacha trapezowa. Zasieki - bez dachu.</t>
  </si>
  <si>
    <t>2007 rok. Konstrukcja z kontowników stalowych, poszycie z blachy ocieplane, dach płyta OSB3 wodooporna z ociepleniem z wełny mineralnej, zabezpieczona blachą ocynkowaną.</t>
  </si>
  <si>
    <t xml:space="preserve"> 2001 rok, konstrukcjażelbetowa.Wymiary 3,1 mx 14,4 m, pojemność wodna 3 m3.</t>
  </si>
  <si>
    <t>2001 rok, wiata o wysokosci 2,2 mi powierzchni zadaszenia 4,5 mx 7,0m. Ogrodzona siatką o wysokosci 2,10 m z utwardzonym terenem, konstrukcja stalowa.</t>
  </si>
  <si>
    <t>2001 rok, zbiornik żelbetowy wyłożony geowłokniną, geomembraną, furtka, wysokość ogrodzenia 2,1 m. Pojemność zbiornika 600 m3 modbiór ścieków przez studnie z kręgow betonowych śr.1,4 m.</t>
  </si>
  <si>
    <t>w tym 11 sztuk wiat z wyposażenia</t>
  </si>
  <si>
    <t>Budynek stajni</t>
  </si>
  <si>
    <t>RS-Trzeszczyn   2012 rok</t>
  </si>
  <si>
    <t>932.421,87</t>
  </si>
  <si>
    <t>RS-Trzebież -przedwojenny</t>
  </si>
  <si>
    <t>321.918,00</t>
  </si>
  <si>
    <t>domek camping.RS-Trzebież 1994 r</t>
  </si>
  <si>
    <t>25.650</t>
  </si>
  <si>
    <t>24.262</t>
  </si>
  <si>
    <t>jw.</t>
  </si>
  <si>
    <t>25.828</t>
  </si>
  <si>
    <t>25.045</t>
  </si>
  <si>
    <t>RO-NR 4  2012 r.</t>
  </si>
  <si>
    <t>512.841,03</t>
  </si>
  <si>
    <t>Budynek parterowy murowany, niepodpiwniczony z dachem dwuspadowym o konstrukcji drewnianej, pokryty blachodachówką, stolarka okienna i drzwiowa z PCV.</t>
  </si>
  <si>
    <t>1,5 kondygnacyjny, murowany, wolnostojący z dachem pokrytym dachówką.</t>
  </si>
  <si>
    <t>Parterowy niepodpiwniczony, murowany z wszystkimi instalacjami z dachem płaskim.</t>
  </si>
  <si>
    <t>3559</t>
  </si>
  <si>
    <t>Domki typu „BONIN”szt.10</t>
  </si>
  <si>
    <t>Sielska osada</t>
  </si>
  <si>
    <t>nr. inw. 109-3, domek grillowy, wiata grillowa, wiata barowa, sauna sucha, sauna parowa, chata z przebieralnią. Umiejscowienie Trzebież  ul. Leśna 15  (konstrukcja drewniana, dach gont bitumiczny). Przyjęcie 29-05-2012</t>
  </si>
  <si>
    <t>Wiata drewniana</t>
  </si>
  <si>
    <t>Wiata drewniana – nr inwentarzowy: 109-4, umiejscowienie Trzebież ul. Leśna 15
(konstrukcja drewniana, poszycie dachu gont bitumiczny).Przyjęcie 23-11-2012</t>
  </si>
  <si>
    <t>Wiata drewniana – nr inwentarzowy: 109-5, umiejscowienie Trzebież ul. Leśna 15
(konstrukcja drewniana, poszycie dachu gont bitumiczny).Przyjęcie 23-11-2012</t>
  </si>
  <si>
    <t>Nr inwentarzowy 892. Zbiornik żelbetowy przykryty płytą.</t>
  </si>
  <si>
    <t>Budynek socjalno - techniczny Grzybowa</t>
  </si>
  <si>
    <t>Nr inwentarzowy 890. Betonowe fundamenty oraz mury fundamentowe. Ściany zewnętrzne i wewnętrzne z cegły. Pokrycie dachu blachodachówka</t>
  </si>
  <si>
    <t>Budynek SUW Grzybowa</t>
  </si>
  <si>
    <t xml:space="preserve">Budynki Gminy </t>
  </si>
  <si>
    <t>KB</t>
  </si>
  <si>
    <t>Budynek składa się z trzech kondygnacji: bloku głównego i dwóch kondygnacji skrzydła bocznego podpiwniczonego oraz parterowego zespołu sportowego bezpośrednio powiązanego z budynkiem wysokim. Budynek główny jest częściowo podpiwniczony. Charakt. konstrukcji: ławy betonowe i żelbetonowe, ściany piwnic – betonowe, ściany zewnętrzne parteru i piętra z cegły kratówki i gazobetonu, ściany wewnętrzne parteru i piętra z cegły pełnej ceramicznej oraz cegły dziurawki, stropy DZ-3.Rok dobudowy 1992-1993. Budynek dydaktyczny jest częścią rozbudowanej szkoły i łączy się bezpośrednio z nią. Opis konstrukcji: ławy fundamentowe z betonu, ściany piwnic zewnętrzne i wewnętrzne nośne z bloczków betonowych kl. „15”, ściany nadziemne – zewnętrzne, wewnętrzne z cegły silikatowej kl. „15”, stropy i stropodach – płyty kanałowe prefabrykowane typu „S”.</t>
  </si>
  <si>
    <t>B. produkcyjny Piłsudskiego</t>
  </si>
  <si>
    <t>Lata 60-te. Budynek murowany, wolnostojący.</t>
  </si>
  <si>
    <t>B. prod. pomocniczy i magaz.</t>
  </si>
  <si>
    <t>Lata 60-te. Budynek blaszany na podmórówce betonowej, wolnostojący.</t>
  </si>
  <si>
    <t>B. produkcji pomocniczej</t>
  </si>
  <si>
    <t>Ściany z bloczk., beton, posadz., lata 60-te.</t>
  </si>
  <si>
    <t xml:space="preserve">B. transportu-garaże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</si>
</sst>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
    <numFmt numFmtId="170" formatCode="_-* #,##0.00\ _z_ł_-;\-* #,##0.00\ _z_ł_-;_-* \-??\ _z_ł_-;_-@_-"/>
  </numFmts>
  <fonts count="50">
    <font>
      <sz val="10"/>
      <name val="Arial"/>
      <family val="0"/>
    </font>
    <font>
      <sz val="10"/>
      <name val="Times New Roman"/>
      <family val="1"/>
    </font>
    <font>
      <b/>
      <sz val="10"/>
      <name val="Times New Roman"/>
      <family val="1"/>
    </font>
    <font>
      <sz val="9"/>
      <name val="Times New Roman"/>
      <family val="1"/>
    </font>
    <font>
      <u val="single"/>
      <sz val="10"/>
      <color indexed="12"/>
      <name val="Arial"/>
      <family val="2"/>
    </font>
    <font>
      <u val="single"/>
      <sz val="10"/>
      <color indexed="36"/>
      <name val="Arial"/>
      <family val="2"/>
    </font>
    <font>
      <b/>
      <sz val="10"/>
      <name val="Arial"/>
      <family val="2"/>
    </font>
    <font>
      <b/>
      <vertAlign val="superscript"/>
      <sz val="10"/>
      <name val="Times New Roman"/>
      <family val="1"/>
    </font>
    <font>
      <b/>
      <sz val="9"/>
      <name val="Times New Roman"/>
      <family val="1"/>
    </font>
    <font>
      <b/>
      <sz val="8"/>
      <name val="Times New Roman"/>
      <family val="1"/>
    </font>
    <font>
      <sz val="9"/>
      <name val="Arial"/>
      <family val="2"/>
    </font>
    <font>
      <sz val="8"/>
      <name val="Times New Roman"/>
      <family val="1"/>
    </font>
    <font>
      <sz val="9"/>
      <color indexed="12"/>
      <name val="Times New Roman"/>
      <family val="1"/>
    </font>
    <font>
      <sz val="12"/>
      <name val="Times New Roman"/>
      <family val="1"/>
    </font>
    <font>
      <b/>
      <sz val="9"/>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7.5"/>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216">
    <xf numFmtId="0" fontId="0" fillId="0" borderId="0" xfId="0" applyAlignment="1">
      <alignment/>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1" fillId="0" borderId="10" xfId="0" applyFont="1" applyFill="1" applyBorder="1" applyAlignment="1">
      <alignment vertical="center" wrapText="1"/>
    </xf>
    <xf numFmtId="43" fontId="0" fillId="0" borderId="0" xfId="42" applyFont="1" applyAlignment="1">
      <alignment/>
    </xf>
    <xf numFmtId="0" fontId="3" fillId="0" borderId="11" xfId="0" applyFont="1" applyFill="1" applyBorder="1" applyAlignment="1">
      <alignment vertical="center" wrapText="1"/>
    </xf>
    <xf numFmtId="0" fontId="1" fillId="0" borderId="10" xfId="0" applyFont="1" applyFill="1" applyBorder="1" applyAlignment="1">
      <alignment horizontal="center" vertical="center" wrapText="1"/>
    </xf>
    <xf numFmtId="0" fontId="3" fillId="0" borderId="12" xfId="0" applyFont="1" applyFill="1" applyBorder="1" applyAlignment="1">
      <alignment vertical="center" wrapText="1"/>
    </xf>
    <xf numFmtId="4" fontId="3" fillId="0" borderId="12" xfId="0" applyNumberFormat="1" applyFont="1" applyFill="1" applyBorder="1" applyAlignment="1">
      <alignment horizontal="center" vertical="center" wrapText="1"/>
    </xf>
    <xf numFmtId="43" fontId="1" fillId="0" borderId="10" xfId="42" applyFont="1" applyFill="1" applyBorder="1" applyAlignment="1">
      <alignment vertical="center" wrapText="1"/>
    </xf>
    <xf numFmtId="0" fontId="1" fillId="0" borderId="13"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0" fontId="0" fillId="0" borderId="0" xfId="0" applyBorder="1" applyAlignment="1">
      <alignment/>
    </xf>
    <xf numFmtId="0" fontId="0" fillId="0" borderId="0" xfId="0" applyFont="1" applyFill="1" applyBorder="1" applyAlignment="1">
      <alignment horizontal="justify"/>
    </xf>
    <xf numFmtId="0" fontId="0" fillId="0" borderId="0" xfId="0" applyFont="1" applyFill="1" applyBorder="1" applyAlignment="1">
      <alignment horizontal="justify" wrapText="1"/>
    </xf>
    <xf numFmtId="0" fontId="0" fillId="0" borderId="0" xfId="0" applyFont="1" applyFill="1" applyBorder="1" applyAlignment="1">
      <alignment wrapText="1"/>
    </xf>
    <xf numFmtId="4" fontId="0" fillId="0" borderId="0" xfId="0" applyNumberFormat="1" applyFont="1" applyFill="1" applyBorder="1" applyAlignment="1">
      <alignment horizontal="justify" wrapText="1"/>
    </xf>
    <xf numFmtId="0" fontId="3" fillId="0" borderId="10" xfId="0" applyFont="1" applyFill="1" applyBorder="1" applyAlignment="1">
      <alignment horizontal="left" vertical="center" wrapText="1"/>
    </xf>
    <xf numFmtId="4" fontId="3"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49" fontId="3" fillId="0" borderId="10"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 fontId="3" fillId="0" borderId="10" xfId="0" applyNumberFormat="1" applyFont="1" applyBorder="1" applyAlignment="1">
      <alignment horizontal="right" vertical="center"/>
    </xf>
    <xf numFmtId="43" fontId="3" fillId="0" borderId="10" xfId="42" applyFont="1" applyFill="1" applyBorder="1" applyAlignment="1">
      <alignment horizontal="center" vertical="center" wrapText="1"/>
    </xf>
    <xf numFmtId="43" fontId="3" fillId="0" borderId="13" xfId="42" applyFont="1" applyFill="1" applyBorder="1" applyAlignment="1">
      <alignment horizontal="center" vertical="center" wrapText="1"/>
    </xf>
    <xf numFmtId="43" fontId="3" fillId="0" borderId="12" xfId="42" applyFont="1" applyFill="1" applyBorder="1" applyAlignment="1">
      <alignment horizontal="center" vertical="center" wrapText="1"/>
    </xf>
    <xf numFmtId="43" fontId="3" fillId="0" borderId="10" xfId="42" applyFont="1" applyFill="1" applyBorder="1" applyAlignment="1">
      <alignment horizontal="right" vertical="center" wrapText="1"/>
    </xf>
    <xf numFmtId="43" fontId="3" fillId="0" borderId="10" xfId="42" applyFont="1" applyBorder="1" applyAlignment="1">
      <alignment horizontal="right" vertical="center" wrapText="1"/>
    </xf>
    <xf numFmtId="0" fontId="1" fillId="0" borderId="10" xfId="0" applyFont="1" applyFill="1" applyBorder="1" applyAlignment="1">
      <alignment vertical="center"/>
    </xf>
    <xf numFmtId="0" fontId="3" fillId="0" borderId="16" xfId="0" applyNumberFormat="1" applyFont="1" applyFill="1" applyBorder="1" applyAlignment="1">
      <alignment horizontal="center" vertical="center" wrapText="1"/>
    </xf>
    <xf numFmtId="0" fontId="10" fillId="0" borderId="10" xfId="0" applyFont="1" applyFill="1" applyBorder="1" applyAlignment="1">
      <alignment vertical="center" wrapText="1"/>
    </xf>
    <xf numFmtId="4" fontId="3" fillId="0" borderId="10" xfId="0" applyNumberFormat="1" applyFont="1" applyFill="1" applyBorder="1" applyAlignment="1">
      <alignment horizontal="right" vertical="center" wrapText="1"/>
    </xf>
    <xf numFmtId="0" fontId="1"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4" xfId="0" applyFont="1" applyFill="1" applyBorder="1" applyAlignment="1">
      <alignment vertical="center" wrapText="1"/>
    </xf>
    <xf numFmtId="0" fontId="11" fillId="0" borderId="10" xfId="0" applyFont="1" applyFill="1" applyBorder="1" applyAlignment="1">
      <alignment vertical="center" wrapText="1"/>
    </xf>
    <xf numFmtId="4" fontId="3" fillId="0" borderId="16"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3"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4" fontId="1" fillId="0" borderId="15" xfId="0" applyNumberFormat="1" applyFont="1" applyFill="1" applyBorder="1" applyAlignment="1">
      <alignment vertical="center" wrapText="1"/>
    </xf>
    <xf numFmtId="4" fontId="8" fillId="0" borderId="16" xfId="0" applyNumberFormat="1"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13" xfId="0" applyNumberFormat="1" applyFont="1" applyFill="1" applyBorder="1" applyAlignment="1">
      <alignment vertical="center" wrapText="1"/>
    </xf>
    <xf numFmtId="0" fontId="3" fillId="0" borderId="16"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4" fontId="0" fillId="0" borderId="0" xfId="0" applyNumberFormat="1" applyFont="1" applyFill="1" applyBorder="1" applyAlignment="1">
      <alignment vertical="center" wrapText="1"/>
    </xf>
    <xf numFmtId="43" fontId="8" fillId="0" borderId="10" xfId="42" applyFont="1" applyFill="1" applyBorder="1" applyAlignment="1">
      <alignment vertical="center" wrapText="1"/>
    </xf>
    <xf numFmtId="0" fontId="3" fillId="0" borderId="13" xfId="0" applyFont="1" applyFill="1" applyBorder="1" applyAlignment="1">
      <alignment horizontal="left" vertical="center" wrapText="1"/>
    </xf>
    <xf numFmtId="0" fontId="2" fillId="0" borderId="0" xfId="0" applyFont="1" applyFill="1" applyBorder="1" applyAlignment="1">
      <alignment vertical="center"/>
    </xf>
    <xf numFmtId="0" fontId="0" fillId="0" borderId="0" xfId="0" applyFont="1" applyFill="1" applyAlignment="1">
      <alignment vertical="center"/>
    </xf>
    <xf numFmtId="4" fontId="0" fillId="0" borderId="0" xfId="0" applyNumberFormat="1" applyFont="1" applyFill="1" applyAlignment="1">
      <alignment horizontal="center" vertical="center"/>
    </xf>
    <xf numFmtId="43" fontId="10" fillId="0" borderId="0" xfId="42" applyFont="1" applyFill="1" applyAlignment="1">
      <alignment vertical="center"/>
    </xf>
    <xf numFmtId="0" fontId="0" fillId="0" borderId="0" xfId="0" applyFont="1" applyFill="1" applyBorder="1" applyAlignment="1">
      <alignment vertical="center"/>
    </xf>
    <xf numFmtId="0" fontId="2" fillId="0" borderId="11" xfId="0"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1" fillId="0" borderId="10" xfId="0" applyFont="1" applyFill="1" applyBorder="1" applyAlignment="1">
      <alignment vertical="center" textRotation="255" wrapText="1"/>
    </xf>
    <xf numFmtId="0" fontId="3" fillId="0" borderId="10" xfId="0" applyFont="1" applyFill="1" applyBorder="1" applyAlignment="1">
      <alignment vertical="center"/>
    </xf>
    <xf numFmtId="4"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3" fontId="3" fillId="0" borderId="10" xfId="42" applyFont="1" applyFill="1" applyBorder="1" applyAlignment="1">
      <alignment vertical="center" wrapText="1"/>
    </xf>
    <xf numFmtId="3" fontId="3" fillId="0" borderId="10" xfId="0" applyNumberFormat="1" applyFont="1" applyFill="1" applyBorder="1" applyAlignment="1">
      <alignment horizontal="center" vertical="center" wrapText="1"/>
    </xf>
    <xf numFmtId="43" fontId="3" fillId="0" borderId="11" xfId="42"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vertical="center"/>
    </xf>
    <xf numFmtId="43" fontId="3" fillId="0" borderId="10" xfId="42" applyFont="1" applyFill="1" applyBorder="1" applyAlignment="1">
      <alignment vertical="center"/>
    </xf>
    <xf numFmtId="0" fontId="8" fillId="0" borderId="10" xfId="0" applyFont="1" applyFill="1" applyBorder="1" applyAlignment="1">
      <alignment horizontal="right" vertical="center" wrapText="1"/>
    </xf>
    <xf numFmtId="43" fontId="0" fillId="0" borderId="0" xfId="0" applyNumberFormat="1" applyFont="1" applyFill="1" applyBorder="1" applyAlignment="1">
      <alignment vertical="center"/>
    </xf>
    <xf numFmtId="43" fontId="0" fillId="0" borderId="0" xfId="42" applyFont="1" applyFill="1" applyBorder="1" applyAlignment="1">
      <alignment vertical="center"/>
    </xf>
    <xf numFmtId="0" fontId="1" fillId="0" borderId="0" xfId="0" applyFont="1" applyFill="1" applyBorder="1" applyAlignment="1">
      <alignment vertical="center" wrapText="1"/>
    </xf>
    <xf numFmtId="0" fontId="3" fillId="0" borderId="16" xfId="0" applyFont="1" applyFill="1" applyBorder="1" applyAlignment="1">
      <alignment vertical="center" wrapText="1"/>
    </xf>
    <xf numFmtId="4" fontId="8" fillId="0" borderId="12" xfId="0" applyNumberFormat="1" applyFont="1" applyFill="1" applyBorder="1" applyAlignment="1">
      <alignment horizontal="center" vertical="center" wrapText="1"/>
    </xf>
    <xf numFmtId="0" fontId="3" fillId="0" borderId="16" xfId="0" applyFont="1" applyFill="1" applyBorder="1" applyAlignment="1">
      <alignment horizontal="left" vertical="center" wrapText="1"/>
    </xf>
    <xf numFmtId="0" fontId="2" fillId="0" borderId="18" xfId="0" applyFont="1" applyFill="1" applyBorder="1" applyAlignment="1">
      <alignment horizontal="center" vertical="center" wrapText="1"/>
    </xf>
    <xf numFmtId="4" fontId="1" fillId="0" borderId="10" xfId="0" applyNumberFormat="1" applyFont="1" applyFill="1" applyBorder="1" applyAlignment="1">
      <alignment vertical="center" wrapText="1"/>
    </xf>
    <xf numFmtId="49" fontId="1" fillId="0" borderId="10" xfId="0" applyNumberFormat="1" applyFont="1" applyFill="1" applyBorder="1" applyAlignment="1">
      <alignment horizontal="center"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9" fontId="1" fillId="0" borderId="10" xfId="0" applyNumberFormat="1" applyFont="1" applyFill="1" applyBorder="1" applyAlignment="1">
      <alignment horizontal="center" vertical="center"/>
    </xf>
    <xf numFmtId="4" fontId="2" fillId="0" borderId="10" xfId="0" applyNumberFormat="1" applyFont="1" applyFill="1" applyBorder="1" applyAlignment="1">
      <alignment vertical="center"/>
    </xf>
    <xf numFmtId="4" fontId="8" fillId="0" borderId="10" xfId="0" applyNumberFormat="1" applyFont="1" applyFill="1" applyBorder="1" applyAlignment="1">
      <alignment vertical="center" wrapText="1"/>
    </xf>
    <xf numFmtId="0" fontId="3" fillId="0" borderId="0" xfId="0" applyFont="1" applyFill="1" applyBorder="1" applyAlignment="1">
      <alignment vertical="center" wrapText="1"/>
    </xf>
    <xf numFmtId="4" fontId="8"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3"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0" borderId="11" xfId="0" applyFont="1" applyFill="1" applyBorder="1" applyAlignment="1">
      <alignment vertical="center" wrapText="1"/>
    </xf>
    <xf numFmtId="4" fontId="1" fillId="0" borderId="11" xfId="0" applyNumberFormat="1" applyFont="1" applyFill="1" applyBorder="1" applyAlignment="1">
      <alignment horizontal="center" vertical="center" wrapText="1"/>
    </xf>
    <xf numFmtId="0" fontId="2" fillId="0" borderId="10" xfId="0" applyFont="1" applyFill="1" applyBorder="1" applyAlignment="1">
      <alignment horizontal="right" vertical="center" wrapText="1"/>
    </xf>
    <xf numFmtId="4" fontId="1" fillId="0" borderId="10" xfId="0" applyNumberFormat="1" applyFont="1" applyFill="1" applyBorder="1" applyAlignment="1">
      <alignment horizontal="right" vertical="center"/>
    </xf>
    <xf numFmtId="4" fontId="1" fillId="0" borderId="0" xfId="0" applyNumberFormat="1" applyFont="1" applyFill="1" applyBorder="1" applyAlignment="1">
      <alignment horizontal="right" vertical="center" wrapText="1"/>
    </xf>
    <xf numFmtId="4" fontId="1" fillId="0" borderId="0" xfId="0" applyNumberFormat="1" applyFont="1" applyFill="1" applyAlignment="1">
      <alignment horizontal="right" vertical="center"/>
    </xf>
    <xf numFmtId="0" fontId="3" fillId="0" borderId="11" xfId="0" applyFont="1" applyFill="1" applyBorder="1" applyAlignment="1">
      <alignment vertical="center" wrapText="1" shrinkToFit="1"/>
    </xf>
    <xf numFmtId="4" fontId="1" fillId="0" borderId="10" xfId="0" applyNumberFormat="1" applyFont="1" applyFill="1" applyBorder="1" applyAlignment="1">
      <alignment horizontal="right" vertical="center" wrapText="1"/>
    </xf>
    <xf numFmtId="0" fontId="1" fillId="0" borderId="10" xfId="0" applyFont="1" applyFill="1" applyBorder="1" applyAlignment="1">
      <alignment horizontal="center" vertical="center"/>
    </xf>
    <xf numFmtId="4" fontId="1" fillId="0" borderId="16" xfId="0" applyNumberFormat="1" applyFont="1" applyFill="1" applyBorder="1" applyAlignment="1">
      <alignment horizontal="right" vertical="center"/>
    </xf>
    <xf numFmtId="0" fontId="1" fillId="0" borderId="16" xfId="0" applyFont="1" applyFill="1" applyBorder="1" applyAlignment="1">
      <alignment vertical="center"/>
    </xf>
    <xf numFmtId="4" fontId="2" fillId="0" borderId="0" xfId="0" applyNumberFormat="1" applyFont="1" applyFill="1" applyAlignment="1">
      <alignment horizontal="center" vertical="center"/>
    </xf>
    <xf numFmtId="0" fontId="2" fillId="0" borderId="16" xfId="0" applyFont="1" applyFill="1" applyBorder="1" applyAlignment="1">
      <alignment horizontal="right" vertical="center" wrapText="1"/>
    </xf>
    <xf numFmtId="4" fontId="2" fillId="0" borderId="16" xfId="0" applyNumberFormat="1" applyFont="1" applyFill="1" applyBorder="1" applyAlignment="1">
      <alignment vertical="center" wrapText="1"/>
    </xf>
    <xf numFmtId="0" fontId="11" fillId="0" borderId="0" xfId="0" applyFont="1" applyFill="1" applyBorder="1" applyAlignment="1">
      <alignment vertical="center" wrapText="1"/>
    </xf>
    <xf numFmtId="0" fontId="10" fillId="0" borderId="0" xfId="0" applyFont="1" applyFill="1" applyBorder="1" applyAlignment="1">
      <alignment vertical="center" wrapText="1"/>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1" fillId="0" borderId="15" xfId="0" applyFont="1" applyFill="1" applyBorder="1" applyAlignment="1">
      <alignment vertical="center"/>
    </xf>
    <xf numFmtId="4" fontId="3" fillId="0" borderId="17"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0" fontId="1" fillId="0" borderId="12" xfId="0" applyFont="1" applyFill="1" applyBorder="1" applyAlignment="1">
      <alignment vertical="center" wrapText="1"/>
    </xf>
    <xf numFmtId="4" fontId="1" fillId="0" borderId="16" xfId="0" applyNumberFormat="1" applyFont="1" applyFill="1" applyBorder="1" applyAlignment="1">
      <alignment horizontal="center" vertical="center" wrapText="1"/>
    </xf>
    <xf numFmtId="4" fontId="1" fillId="0" borderId="16" xfId="0" applyNumberFormat="1" applyFont="1" applyFill="1" applyBorder="1" applyAlignment="1">
      <alignment vertical="center" wrapText="1"/>
    </xf>
    <xf numFmtId="4" fontId="1" fillId="0" borderId="12" xfId="0" applyNumberFormat="1" applyFont="1" applyFill="1" applyBorder="1" applyAlignment="1">
      <alignment horizontal="center" vertical="center" wrapText="1"/>
    </xf>
    <xf numFmtId="0" fontId="2" fillId="0" borderId="16" xfId="0" applyFont="1" applyFill="1" applyBorder="1" applyAlignment="1">
      <alignment horizontal="right" vertical="center" wrapText="1"/>
    </xf>
    <xf numFmtId="43" fontId="8" fillId="0" borderId="16" xfId="42" applyFont="1" applyFill="1" applyBorder="1" applyAlignment="1">
      <alignment vertical="center" wrapText="1"/>
    </xf>
    <xf numFmtId="4" fontId="3" fillId="0" borderId="19" xfId="0" applyNumberFormat="1" applyFont="1" applyFill="1" applyBorder="1" applyAlignment="1">
      <alignment horizontal="center" vertical="center" wrapText="1"/>
    </xf>
    <xf numFmtId="3" fontId="1" fillId="0" borderId="15" xfId="0" applyNumberFormat="1" applyFont="1" applyFill="1" applyBorder="1" applyAlignment="1">
      <alignment vertical="center" wrapText="1"/>
    </xf>
    <xf numFmtId="0" fontId="1" fillId="0" borderId="13" xfId="0" applyFont="1" applyFill="1" applyBorder="1" applyAlignment="1">
      <alignment vertical="center"/>
    </xf>
    <xf numFmtId="0" fontId="1" fillId="0" borderId="14" xfId="0" applyFont="1" applyFill="1" applyBorder="1" applyAlignment="1">
      <alignment vertical="center" wrapText="1"/>
    </xf>
    <xf numFmtId="4" fontId="1" fillId="0" borderId="20" xfId="0" applyNumberFormat="1" applyFont="1" applyFill="1" applyBorder="1" applyAlignment="1">
      <alignment horizontal="center" vertical="center" wrapText="1"/>
    </xf>
    <xf numFmtId="4" fontId="1" fillId="0" borderId="13" xfId="0" applyNumberFormat="1" applyFont="1" applyFill="1" applyBorder="1" applyAlignment="1">
      <alignment vertical="center" wrapText="1"/>
    </xf>
    <xf numFmtId="3" fontId="1" fillId="0" borderId="13" xfId="0" applyNumberFormat="1" applyFont="1" applyFill="1" applyBorder="1" applyAlignment="1">
      <alignment vertical="center" wrapText="1"/>
    </xf>
    <xf numFmtId="0" fontId="1" fillId="0" borderId="13" xfId="0" applyFont="1" applyFill="1" applyBorder="1" applyAlignment="1">
      <alignment vertical="center" wrapText="1"/>
    </xf>
    <xf numFmtId="3" fontId="1" fillId="0" borderId="16" xfId="0" applyNumberFormat="1" applyFont="1" applyFill="1" applyBorder="1" applyAlignment="1">
      <alignment vertical="center" wrapText="1"/>
    </xf>
    <xf numFmtId="2" fontId="1" fillId="0" borderId="10" xfId="0" applyNumberFormat="1" applyFont="1" applyFill="1" applyBorder="1" applyAlignment="1">
      <alignment vertical="center" wrapText="1"/>
    </xf>
    <xf numFmtId="0" fontId="2" fillId="0" borderId="10" xfId="0" applyFont="1" applyFill="1" applyBorder="1" applyAlignment="1">
      <alignment horizontal="right" vertical="center" wrapText="1"/>
    </xf>
    <xf numFmtId="3" fontId="1" fillId="0" borderId="10" xfId="0" applyNumberFormat="1" applyFont="1" applyFill="1" applyBorder="1" applyAlignment="1">
      <alignment vertical="center"/>
    </xf>
    <xf numFmtId="0" fontId="3" fillId="0" borderId="11" xfId="0" applyFont="1" applyFill="1" applyBorder="1" applyAlignment="1">
      <alignment horizontal="left" vertical="center" wrapText="1"/>
    </xf>
    <xf numFmtId="0" fontId="1" fillId="0" borderId="10" xfId="0" applyFont="1" applyFill="1" applyBorder="1" applyAlignment="1">
      <alignment horizontal="justify" vertical="center" wrapText="1"/>
    </xf>
    <xf numFmtId="43" fontId="8" fillId="0" borderId="10" xfId="42" applyFont="1" applyFill="1" applyBorder="1" applyAlignment="1">
      <alignment vertical="center" wrapText="1"/>
    </xf>
    <xf numFmtId="4" fontId="3" fillId="0" borderId="21" xfId="0" applyNumberFormat="1" applyFont="1" applyFill="1" applyBorder="1" applyAlignment="1">
      <alignment horizontal="center" vertical="center" wrapText="1"/>
    </xf>
    <xf numFmtId="4" fontId="1" fillId="0" borderId="22" xfId="0" applyNumberFormat="1" applyFont="1" applyFill="1" applyBorder="1" applyAlignment="1">
      <alignment horizontal="center" vertical="center" wrapText="1"/>
    </xf>
    <xf numFmtId="0" fontId="1" fillId="0" borderId="22" xfId="0" applyFont="1" applyFill="1" applyBorder="1" applyAlignment="1">
      <alignment vertical="center"/>
    </xf>
    <xf numFmtId="0" fontId="1" fillId="0" borderId="22" xfId="0" applyFont="1" applyFill="1" applyBorder="1" applyAlignment="1">
      <alignment vertical="center" wrapText="1"/>
    </xf>
    <xf numFmtId="43" fontId="8" fillId="0" borderId="16" xfId="42" applyFont="1" applyFill="1" applyBorder="1" applyAlignment="1">
      <alignment horizontal="center" vertical="center" wrapText="1"/>
    </xf>
    <xf numFmtId="0" fontId="1" fillId="0" borderId="10" xfId="0" applyFont="1" applyBorder="1" applyAlignment="1">
      <alignment vertical="center" wrapText="1"/>
    </xf>
    <xf numFmtId="0" fontId="13" fillId="0" borderId="10" xfId="0" applyFont="1" applyBorder="1" applyAlignment="1">
      <alignment vertical="center" wrapText="1"/>
    </xf>
    <xf numFmtId="4" fontId="3" fillId="0" borderId="20"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vertical="center"/>
    </xf>
    <xf numFmtId="0" fontId="1" fillId="0" borderId="0" xfId="0" applyFont="1" applyFill="1" applyBorder="1" applyAlignment="1">
      <alignment horizontal="center" vertical="center" wrapText="1"/>
    </xf>
    <xf numFmtId="4" fontId="1" fillId="0" borderId="10" xfId="0" applyNumberFormat="1" applyFont="1" applyFill="1" applyBorder="1" applyAlignment="1">
      <alignment horizontal="center" vertical="center"/>
    </xf>
    <xf numFmtId="43" fontId="1" fillId="0" borderId="11" xfId="42" applyFont="1" applyFill="1" applyBorder="1" applyAlignment="1">
      <alignment vertical="center" wrapText="1"/>
    </xf>
    <xf numFmtId="0" fontId="6" fillId="0" borderId="0" xfId="0" applyFont="1" applyFill="1" applyBorder="1" applyAlignment="1">
      <alignment vertical="center"/>
    </xf>
    <xf numFmtId="0" fontId="1" fillId="0" borderId="10" xfId="0" applyFont="1" applyFill="1" applyBorder="1" applyAlignment="1">
      <alignment horizontal="left" vertical="center"/>
    </xf>
    <xf numFmtId="4" fontId="3" fillId="0" borderId="11"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4" fontId="1" fillId="0" borderId="1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ont="1" applyFill="1" applyAlignment="1">
      <alignment horizontal="left" vertical="center"/>
    </xf>
    <xf numFmtId="4" fontId="1" fillId="0" borderId="0" xfId="0" applyNumberFormat="1" applyFont="1" applyFill="1" applyBorder="1" applyAlignment="1">
      <alignment horizontal="center" vertical="center" wrapText="1"/>
    </xf>
    <xf numFmtId="43" fontId="3" fillId="0" borderId="0" xfId="42" applyFont="1" applyFill="1" applyBorder="1" applyAlignment="1">
      <alignment vertical="center" wrapText="1"/>
    </xf>
    <xf numFmtId="0" fontId="1" fillId="0" borderId="0" xfId="0" applyFont="1" applyFill="1" applyBorder="1" applyAlignment="1">
      <alignment vertical="center"/>
    </xf>
    <xf numFmtId="4" fontId="0" fillId="0" borderId="0" xfId="0" applyNumberFormat="1" applyFont="1" applyFill="1" applyBorder="1" applyAlignment="1">
      <alignment horizontal="center" vertical="center"/>
    </xf>
    <xf numFmtId="0" fontId="6" fillId="0" borderId="10" xfId="0" applyFont="1" applyFill="1" applyBorder="1" applyAlignment="1">
      <alignment vertical="center"/>
    </xf>
    <xf numFmtId="43" fontId="10" fillId="0" borderId="0" xfId="42" applyFont="1" applyFill="1" applyBorder="1" applyAlignment="1">
      <alignment vertical="center"/>
    </xf>
    <xf numFmtId="0" fontId="0" fillId="0" borderId="14" xfId="0" applyFont="1" applyFill="1" applyBorder="1" applyAlignment="1">
      <alignment vertical="center"/>
    </xf>
    <xf numFmtId="0" fontId="2" fillId="0"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4" fontId="14" fillId="0" borderId="10" xfId="0" applyNumberFormat="1" applyFont="1" applyFill="1" applyBorder="1" applyAlignment="1">
      <alignment vertical="center" wrapText="1"/>
    </xf>
    <xf numFmtId="4" fontId="1" fillId="0" borderId="15" xfId="0" applyNumberFormat="1" applyFont="1" applyFill="1" applyBorder="1" applyAlignment="1">
      <alignment vertical="center" wrapText="1"/>
    </xf>
    <xf numFmtId="0" fontId="0" fillId="0" borderId="16" xfId="0" applyFont="1" applyFill="1" applyBorder="1" applyAlignment="1">
      <alignment vertical="center" wrapText="1"/>
    </xf>
    <xf numFmtId="0" fontId="3" fillId="0" borderId="1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43" fontId="3" fillId="0" borderId="13" xfId="42" applyFont="1" applyFill="1" applyBorder="1" applyAlignment="1">
      <alignment horizontal="center" vertical="center" wrapText="1"/>
    </xf>
    <xf numFmtId="43" fontId="3" fillId="0" borderId="16" xfId="42"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43" fontId="3" fillId="0" borderId="15" xfId="42"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3" xfId="0" applyFont="1" applyFill="1" applyBorder="1" applyAlignment="1">
      <alignment vertical="center"/>
    </xf>
    <xf numFmtId="0" fontId="0" fillId="0" borderId="16" xfId="0" applyFont="1" applyFill="1" applyBorder="1" applyAlignment="1">
      <alignment vertical="center"/>
    </xf>
    <xf numFmtId="0" fontId="3" fillId="0" borderId="15"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4" fontId="1" fillId="0" borderId="15" xfId="0" applyNumberFormat="1" applyFont="1" applyFill="1" applyBorder="1" applyAlignment="1">
      <alignment horizontal="center" vertical="center" wrapText="1"/>
    </xf>
    <xf numFmtId="43" fontId="32" fillId="0" borderId="10" xfId="42" applyFont="1" applyFill="1" applyBorder="1" applyAlignment="1">
      <alignmen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sia\JOANNA\Documents%20and%20Settings\User\Pulpit\UBEZPIECZENIE%202013\Za&#322;&#261;cznik%20C%20Wykaz%20budynk&#243;w%20wraz%20z%20opis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łącznik C"/>
    </sheetNames>
    <sheetDataSet>
      <sheetData sheetId="0">
        <row r="13">
          <cell r="F13">
            <v>4476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5"/>
  <sheetViews>
    <sheetView tabSelected="1" zoomScaleSheetLayoutView="100" zoomScalePageLayoutView="0" workbookViewId="0" topLeftCell="A67">
      <selection activeCell="B73" sqref="B73:H73"/>
    </sheetView>
  </sheetViews>
  <sheetFormatPr defaultColWidth="9.140625" defaultRowHeight="12.75"/>
  <cols>
    <col min="1" max="1" width="4.140625" style="165" customWidth="1"/>
    <col min="2" max="2" width="18.421875" style="58" customWidth="1"/>
    <col min="3" max="3" width="13.421875" style="59" hidden="1" customWidth="1"/>
    <col min="4" max="4" width="9.00390625" style="58" customWidth="1"/>
    <col min="5" max="5" width="8.140625" style="58" customWidth="1"/>
    <col min="6" max="6" width="13.8515625" style="60" customWidth="1"/>
    <col min="7" max="7" width="8.28125" style="58" customWidth="1"/>
    <col min="8" max="8" width="75.8515625" style="52" customWidth="1"/>
    <col min="9" max="9" width="28.8515625" style="61" customWidth="1"/>
    <col min="10" max="16384" width="9.140625" style="58" customWidth="1"/>
  </cols>
  <sheetData>
    <row r="1" ht="12.75">
      <c r="A1" s="57" t="s">
        <v>71</v>
      </c>
    </row>
    <row r="3" spans="1:8" ht="38.25">
      <c r="A3" s="6" t="s">
        <v>72</v>
      </c>
      <c r="B3" s="62" t="s">
        <v>73</v>
      </c>
      <c r="C3" s="63" t="s">
        <v>234</v>
      </c>
      <c r="D3" s="64" t="s">
        <v>111</v>
      </c>
      <c r="E3" s="64" t="s">
        <v>252</v>
      </c>
      <c r="F3" s="55" t="s">
        <v>74</v>
      </c>
      <c r="G3" s="65" t="s">
        <v>253</v>
      </c>
      <c r="H3" s="1" t="s">
        <v>75</v>
      </c>
    </row>
    <row r="4" spans="1:8" ht="19.5" customHeight="1">
      <c r="A4" s="66"/>
      <c r="B4" s="195" t="s">
        <v>76</v>
      </c>
      <c r="C4" s="195"/>
      <c r="D4" s="195"/>
      <c r="E4" s="195"/>
      <c r="F4" s="195"/>
      <c r="G4" s="195"/>
      <c r="H4" s="195"/>
    </row>
    <row r="5" spans="1:8" ht="48">
      <c r="A5" s="67">
        <v>1</v>
      </c>
      <c r="B5" s="5" t="s">
        <v>65</v>
      </c>
      <c r="C5" s="68">
        <v>498351.91</v>
      </c>
      <c r="D5" s="69">
        <v>690.69</v>
      </c>
      <c r="E5" s="69">
        <v>1500</v>
      </c>
      <c r="F5" s="70">
        <f>ROUND(D5*E5,2)</f>
        <v>1036035</v>
      </c>
      <c r="G5" s="2" t="s">
        <v>129</v>
      </c>
      <c r="H5" s="2" t="s">
        <v>232</v>
      </c>
    </row>
    <row r="6" spans="1:8" ht="48">
      <c r="A6" s="67">
        <v>2</v>
      </c>
      <c r="B6" s="5" t="s">
        <v>220</v>
      </c>
      <c r="C6" s="68">
        <v>397386.78</v>
      </c>
      <c r="D6" s="69">
        <v>346</v>
      </c>
      <c r="E6" s="69">
        <v>1500</v>
      </c>
      <c r="F6" s="70">
        <f>ROUND(D6*E6,2)</f>
        <v>519000</v>
      </c>
      <c r="G6" s="2" t="s">
        <v>129</v>
      </c>
      <c r="H6" s="2" t="s">
        <v>279</v>
      </c>
    </row>
    <row r="7" spans="1:8" ht="24">
      <c r="A7" s="67">
        <v>3</v>
      </c>
      <c r="B7" s="5" t="s">
        <v>367</v>
      </c>
      <c r="C7" s="68">
        <v>8424.22</v>
      </c>
      <c r="D7" s="11">
        <v>3162</v>
      </c>
      <c r="E7" s="69">
        <v>1500</v>
      </c>
      <c r="F7" s="70">
        <f>ROUND(D7*E7,2)</f>
        <v>4743000</v>
      </c>
      <c r="G7" s="2" t="s">
        <v>129</v>
      </c>
      <c r="H7" s="2" t="s">
        <v>368</v>
      </c>
    </row>
    <row r="8" spans="1:8" ht="24">
      <c r="A8" s="67">
        <v>4</v>
      </c>
      <c r="B8" s="5" t="s">
        <v>369</v>
      </c>
      <c r="C8" s="68">
        <v>4228.81</v>
      </c>
      <c r="D8" s="69">
        <v>1612</v>
      </c>
      <c r="E8" s="69">
        <v>500</v>
      </c>
      <c r="F8" s="70">
        <f>ROUND(D8*E8,2)</f>
        <v>806000</v>
      </c>
      <c r="G8" s="2" t="s">
        <v>129</v>
      </c>
      <c r="H8" s="2" t="s">
        <v>370</v>
      </c>
    </row>
    <row r="9" spans="1:8" ht="24">
      <c r="A9" s="67">
        <v>5</v>
      </c>
      <c r="B9" s="5" t="s">
        <v>371</v>
      </c>
      <c r="C9" s="68">
        <v>1228.72</v>
      </c>
      <c r="D9" s="69">
        <v>107.2</v>
      </c>
      <c r="E9" s="71">
        <v>1500</v>
      </c>
      <c r="F9" s="70">
        <f>ROUND(D9*E9,2)</f>
        <v>160800</v>
      </c>
      <c r="G9" s="2" t="s">
        <v>129</v>
      </c>
      <c r="H9" s="2" t="s">
        <v>372</v>
      </c>
    </row>
    <row r="10" spans="1:8" ht="12.75">
      <c r="A10" s="67">
        <v>6</v>
      </c>
      <c r="B10" s="5" t="s">
        <v>373</v>
      </c>
      <c r="C10" s="68">
        <v>8520.48</v>
      </c>
      <c r="D10" s="69"/>
      <c r="E10" s="69"/>
      <c r="F10" s="70">
        <v>8520.48</v>
      </c>
      <c r="G10" s="2" t="s">
        <v>365</v>
      </c>
      <c r="H10" s="2" t="s">
        <v>69</v>
      </c>
    </row>
    <row r="11" spans="1:8" ht="12.75">
      <c r="A11" s="67">
        <v>7</v>
      </c>
      <c r="B11" s="5" t="s">
        <v>221</v>
      </c>
      <c r="C11" s="68">
        <v>56250</v>
      </c>
      <c r="D11" s="69"/>
      <c r="E11" s="69"/>
      <c r="F11" s="72">
        <v>48859.92</v>
      </c>
      <c r="G11" s="2" t="s">
        <v>365</v>
      </c>
      <c r="H11" s="2" t="s">
        <v>237</v>
      </c>
    </row>
    <row r="12" spans="1:8" ht="24">
      <c r="A12" s="67">
        <v>8</v>
      </c>
      <c r="B12" s="5" t="s">
        <v>150</v>
      </c>
      <c r="C12" s="12">
        <v>321751.35</v>
      </c>
      <c r="D12" s="69"/>
      <c r="E12" s="69"/>
      <c r="F12" s="70">
        <f>357893.59+22085</f>
        <v>379978.59</v>
      </c>
      <c r="G12" s="2" t="s">
        <v>64</v>
      </c>
      <c r="H12" s="2" t="s">
        <v>336</v>
      </c>
    </row>
    <row r="13" spans="1:8" ht="36">
      <c r="A13" s="67">
        <v>9</v>
      </c>
      <c r="B13" s="5" t="s">
        <v>231</v>
      </c>
      <c r="C13" s="68">
        <v>966145.87</v>
      </c>
      <c r="D13" s="69">
        <v>120.9</v>
      </c>
      <c r="E13" s="69"/>
      <c r="F13" s="70">
        <v>966145.87</v>
      </c>
      <c r="G13" s="2" t="s">
        <v>365</v>
      </c>
      <c r="H13" s="2" t="s">
        <v>0</v>
      </c>
    </row>
    <row r="14" spans="1:8" ht="84">
      <c r="A14" s="67">
        <v>10</v>
      </c>
      <c r="B14" s="5" t="s">
        <v>1</v>
      </c>
      <c r="C14" s="68">
        <v>731410.5</v>
      </c>
      <c r="D14" s="69">
        <v>203</v>
      </c>
      <c r="E14" s="69"/>
      <c r="F14" s="72">
        <v>731410.5</v>
      </c>
      <c r="G14" s="2" t="s">
        <v>365</v>
      </c>
      <c r="H14" s="2" t="s">
        <v>280</v>
      </c>
    </row>
    <row r="15" spans="1:8" ht="84">
      <c r="A15" s="67">
        <v>11</v>
      </c>
      <c r="B15" s="5" t="s">
        <v>2</v>
      </c>
      <c r="C15" s="68">
        <v>311136.97</v>
      </c>
      <c r="D15" s="69">
        <v>105.39</v>
      </c>
      <c r="E15" s="69"/>
      <c r="F15" s="72">
        <v>311136.97</v>
      </c>
      <c r="G15" s="2" t="s">
        <v>365</v>
      </c>
      <c r="H15" s="2" t="s">
        <v>281</v>
      </c>
    </row>
    <row r="16" spans="1:8" ht="30.75" customHeight="1">
      <c r="A16" s="67">
        <v>12</v>
      </c>
      <c r="B16" s="5" t="s">
        <v>3</v>
      </c>
      <c r="C16" s="68">
        <v>252102.5</v>
      </c>
      <c r="D16" s="69" t="s">
        <v>112</v>
      </c>
      <c r="E16" s="69"/>
      <c r="F16" s="70">
        <v>252102.5</v>
      </c>
      <c r="G16" s="2" t="s">
        <v>365</v>
      </c>
      <c r="H16" s="2" t="s">
        <v>4</v>
      </c>
    </row>
    <row r="17" spans="1:8" ht="26.25" customHeight="1">
      <c r="A17" s="67">
        <v>13</v>
      </c>
      <c r="B17" s="5" t="s">
        <v>5</v>
      </c>
      <c r="C17" s="68">
        <v>91090.79</v>
      </c>
      <c r="D17" s="69">
        <v>56.58</v>
      </c>
      <c r="E17" s="71"/>
      <c r="F17" s="72">
        <v>91090.79</v>
      </c>
      <c r="G17" s="2" t="s">
        <v>365</v>
      </c>
      <c r="H17" s="2" t="s">
        <v>282</v>
      </c>
    </row>
    <row r="18" spans="1:8" ht="12.75">
      <c r="A18" s="67">
        <v>14</v>
      </c>
      <c r="B18" s="5" t="s">
        <v>6</v>
      </c>
      <c r="C18" s="68">
        <v>96847.43</v>
      </c>
      <c r="D18" s="69"/>
      <c r="E18" s="69"/>
      <c r="F18" s="72">
        <v>96847.43</v>
      </c>
      <c r="G18" s="2" t="s">
        <v>365</v>
      </c>
      <c r="H18" s="2" t="s">
        <v>7</v>
      </c>
    </row>
    <row r="19" spans="1:8" ht="60">
      <c r="A19" s="67">
        <v>15</v>
      </c>
      <c r="B19" s="5" t="s">
        <v>8</v>
      </c>
      <c r="C19" s="68">
        <v>161050.35</v>
      </c>
      <c r="D19" s="69">
        <v>154</v>
      </c>
      <c r="E19" s="69"/>
      <c r="F19" s="70">
        <v>199822.1</v>
      </c>
      <c r="G19" s="2" t="s">
        <v>365</v>
      </c>
      <c r="H19" s="2" t="s">
        <v>156</v>
      </c>
    </row>
    <row r="20" spans="1:8" ht="60">
      <c r="A20" s="67">
        <v>16</v>
      </c>
      <c r="B20" s="5" t="s">
        <v>9</v>
      </c>
      <c r="C20" s="68">
        <v>165634.85</v>
      </c>
      <c r="D20" s="69">
        <v>170</v>
      </c>
      <c r="E20" s="69">
        <v>1500</v>
      </c>
      <c r="F20" s="30">
        <f>ROUND(D20*E20,2)</f>
        <v>255000</v>
      </c>
      <c r="G20" s="2" t="s">
        <v>129</v>
      </c>
      <c r="H20" s="2" t="s">
        <v>157</v>
      </c>
    </row>
    <row r="21" spans="1:8" ht="48">
      <c r="A21" s="67">
        <v>17</v>
      </c>
      <c r="B21" s="5" t="s">
        <v>10</v>
      </c>
      <c r="C21" s="68">
        <v>5253</v>
      </c>
      <c r="D21" s="69">
        <v>7.6</v>
      </c>
      <c r="E21" s="69">
        <v>1500</v>
      </c>
      <c r="F21" s="27">
        <f>ROUND(D21*E21,2)</f>
        <v>11400</v>
      </c>
      <c r="G21" s="2" t="s">
        <v>129</v>
      </c>
      <c r="H21" s="2" t="s">
        <v>283</v>
      </c>
    </row>
    <row r="22" spans="1:8" ht="24">
      <c r="A22" s="67">
        <v>18</v>
      </c>
      <c r="B22" s="5" t="s">
        <v>11</v>
      </c>
      <c r="C22" s="68">
        <v>88404.74</v>
      </c>
      <c r="D22" s="69">
        <v>380.34</v>
      </c>
      <c r="E22" s="69"/>
      <c r="F22" s="72">
        <v>88404.74</v>
      </c>
      <c r="G22" s="2" t="s">
        <v>365</v>
      </c>
      <c r="H22" s="2" t="s">
        <v>158</v>
      </c>
    </row>
    <row r="23" spans="1:8" ht="24">
      <c r="A23" s="67">
        <v>19</v>
      </c>
      <c r="B23" s="5" t="s">
        <v>127</v>
      </c>
      <c r="C23" s="68">
        <v>54468.73</v>
      </c>
      <c r="D23" s="69">
        <v>247.56</v>
      </c>
      <c r="E23" s="71"/>
      <c r="F23" s="72">
        <v>54468.73</v>
      </c>
      <c r="G23" s="2" t="s">
        <v>365</v>
      </c>
      <c r="H23" s="2" t="s">
        <v>159</v>
      </c>
    </row>
    <row r="24" spans="1:8" ht="36">
      <c r="A24" s="67">
        <v>20</v>
      </c>
      <c r="B24" s="5" t="s">
        <v>67</v>
      </c>
      <c r="C24" s="68">
        <v>54920</v>
      </c>
      <c r="D24" s="69">
        <v>163.13</v>
      </c>
      <c r="E24" s="69">
        <v>1500</v>
      </c>
      <c r="F24" s="70">
        <f>ROUND(D24*E24,2)</f>
        <v>244695</v>
      </c>
      <c r="G24" s="2" t="s">
        <v>129</v>
      </c>
      <c r="H24" s="2" t="s">
        <v>215</v>
      </c>
    </row>
    <row r="25" spans="1:8" ht="36">
      <c r="A25" s="67">
        <v>21</v>
      </c>
      <c r="B25" s="5" t="s">
        <v>68</v>
      </c>
      <c r="C25" s="68">
        <v>67252.72</v>
      </c>
      <c r="D25" s="69">
        <v>131.22</v>
      </c>
      <c r="E25" s="69">
        <v>1500</v>
      </c>
      <c r="F25" s="70">
        <f>ROUND(D25*E25,2)</f>
        <v>196830</v>
      </c>
      <c r="G25" s="2" t="s">
        <v>129</v>
      </c>
      <c r="H25" s="2" t="s">
        <v>284</v>
      </c>
    </row>
    <row r="26" spans="1:8" ht="24">
      <c r="A26" s="67">
        <v>22</v>
      </c>
      <c r="B26" s="5" t="s">
        <v>66</v>
      </c>
      <c r="C26" s="68">
        <v>985.8</v>
      </c>
      <c r="D26" s="69">
        <v>55.65</v>
      </c>
      <c r="E26" s="69">
        <v>1500</v>
      </c>
      <c r="F26" s="70">
        <f>ROUND(D26*E26,2)</f>
        <v>83475</v>
      </c>
      <c r="G26" s="2" t="s">
        <v>129</v>
      </c>
      <c r="H26" s="2" t="s">
        <v>13</v>
      </c>
    </row>
    <row r="27" spans="1:8" ht="24">
      <c r="A27" s="67">
        <v>23</v>
      </c>
      <c r="B27" s="5" t="s">
        <v>14</v>
      </c>
      <c r="C27" s="68">
        <v>94937</v>
      </c>
      <c r="D27" s="69">
        <v>348.3</v>
      </c>
      <c r="E27" s="69">
        <v>1500</v>
      </c>
      <c r="F27" s="70">
        <f>ROUND(D27*E27,2)</f>
        <v>522450</v>
      </c>
      <c r="G27" s="2" t="s">
        <v>129</v>
      </c>
      <c r="H27" s="2" t="s">
        <v>285</v>
      </c>
    </row>
    <row r="28" spans="1:8" ht="36">
      <c r="A28" s="67">
        <v>24</v>
      </c>
      <c r="B28" s="5" t="s">
        <v>286</v>
      </c>
      <c r="C28" s="68">
        <v>2984316.22</v>
      </c>
      <c r="D28" s="69"/>
      <c r="E28" s="69"/>
      <c r="F28" s="72">
        <v>2984316.22</v>
      </c>
      <c r="G28" s="2" t="s">
        <v>365</v>
      </c>
      <c r="H28" s="2" t="s">
        <v>216</v>
      </c>
    </row>
    <row r="29" spans="1:8" ht="24">
      <c r="A29" s="67">
        <v>25</v>
      </c>
      <c r="B29" s="5" t="s">
        <v>236</v>
      </c>
      <c r="C29" s="68">
        <v>1277460</v>
      </c>
      <c r="D29" s="69">
        <v>1972</v>
      </c>
      <c r="E29" s="69">
        <v>1500</v>
      </c>
      <c r="F29" s="70">
        <f>ROUND(D29*E29,2)</f>
        <v>2958000</v>
      </c>
      <c r="G29" s="2" t="s">
        <v>129</v>
      </c>
      <c r="H29" s="2" t="s">
        <v>217</v>
      </c>
    </row>
    <row r="30" spans="1:8" ht="24">
      <c r="A30" s="67">
        <v>26</v>
      </c>
      <c r="B30" s="5" t="s">
        <v>337</v>
      </c>
      <c r="C30" s="68">
        <v>17737</v>
      </c>
      <c r="D30" s="69">
        <v>26</v>
      </c>
      <c r="E30" s="69">
        <v>1500</v>
      </c>
      <c r="F30" s="70">
        <v>88500</v>
      </c>
      <c r="G30" s="2" t="s">
        <v>365</v>
      </c>
      <c r="H30" s="2" t="s">
        <v>160</v>
      </c>
    </row>
    <row r="31" spans="1:8" ht="24">
      <c r="A31" s="67">
        <v>27</v>
      </c>
      <c r="B31" s="5" t="s">
        <v>161</v>
      </c>
      <c r="C31" s="12">
        <v>17737</v>
      </c>
      <c r="D31" s="69">
        <v>26</v>
      </c>
      <c r="E31" s="69">
        <v>1500</v>
      </c>
      <c r="F31" s="70">
        <f>ROUND(D31*E31,2)</f>
        <v>39000</v>
      </c>
      <c r="G31" s="2" t="s">
        <v>129</v>
      </c>
      <c r="H31" s="2" t="s">
        <v>162</v>
      </c>
    </row>
    <row r="32" spans="1:8" ht="24">
      <c r="A32" s="67">
        <v>28</v>
      </c>
      <c r="B32" s="5" t="s">
        <v>235</v>
      </c>
      <c r="C32" s="68">
        <v>539914</v>
      </c>
      <c r="D32" s="69">
        <v>963</v>
      </c>
      <c r="E32" s="69">
        <v>1500</v>
      </c>
      <c r="F32" s="70">
        <f>ROUND(D32*E32,2)</f>
        <v>1444500</v>
      </c>
      <c r="G32" s="2" t="s">
        <v>129</v>
      </c>
      <c r="H32" s="2" t="s">
        <v>218</v>
      </c>
    </row>
    <row r="33" spans="1:8" ht="36">
      <c r="A33" s="67">
        <v>29</v>
      </c>
      <c r="B33" s="5" t="s">
        <v>151</v>
      </c>
      <c r="C33" s="68">
        <v>91818</v>
      </c>
      <c r="D33" s="69">
        <v>138</v>
      </c>
      <c r="E33" s="69">
        <v>1500</v>
      </c>
      <c r="F33" s="70">
        <f>ROUND(D33*E33,2)</f>
        <v>207000</v>
      </c>
      <c r="G33" s="2" t="s">
        <v>129</v>
      </c>
      <c r="H33" s="2" t="s">
        <v>219</v>
      </c>
    </row>
    <row r="34" spans="1:8" ht="24">
      <c r="A34" s="67">
        <v>30</v>
      </c>
      <c r="B34" s="5" t="s">
        <v>238</v>
      </c>
      <c r="C34" s="68">
        <v>18281.7</v>
      </c>
      <c r="D34" s="69">
        <v>8.2</v>
      </c>
      <c r="E34" s="69"/>
      <c r="F34" s="72">
        <v>18281.7</v>
      </c>
      <c r="G34" s="2" t="s">
        <v>365</v>
      </c>
      <c r="H34" s="2"/>
    </row>
    <row r="35" spans="1:8" ht="24">
      <c r="A35" s="67">
        <v>31</v>
      </c>
      <c r="B35" s="73" t="s">
        <v>338</v>
      </c>
      <c r="C35" s="73" t="s">
        <v>339</v>
      </c>
      <c r="D35" s="73">
        <v>199.99</v>
      </c>
      <c r="E35" s="73"/>
      <c r="F35" s="70">
        <v>932421.87</v>
      </c>
      <c r="G35" s="74" t="s">
        <v>365</v>
      </c>
      <c r="H35" s="73" t="s">
        <v>350</v>
      </c>
    </row>
    <row r="36" spans="1:8" ht="24">
      <c r="A36" s="67">
        <v>32</v>
      </c>
      <c r="B36" s="73" t="s">
        <v>340</v>
      </c>
      <c r="C36" s="73" t="s">
        <v>341</v>
      </c>
      <c r="D36" s="73">
        <v>182.7</v>
      </c>
      <c r="E36" s="73"/>
      <c r="F36" s="70">
        <v>321918</v>
      </c>
      <c r="G36" s="74" t="s">
        <v>365</v>
      </c>
      <c r="H36" s="73" t="s">
        <v>351</v>
      </c>
    </row>
    <row r="37" spans="1:8" ht="24">
      <c r="A37" s="67">
        <v>33</v>
      </c>
      <c r="B37" s="73" t="s">
        <v>342</v>
      </c>
      <c r="C37" s="73" t="s">
        <v>343</v>
      </c>
      <c r="D37" s="73">
        <v>35</v>
      </c>
      <c r="E37" s="73"/>
      <c r="F37" s="70">
        <v>25650</v>
      </c>
      <c r="G37" s="74" t="s">
        <v>365</v>
      </c>
      <c r="H37" s="73" t="s">
        <v>153</v>
      </c>
    </row>
    <row r="38" spans="1:8" ht="36">
      <c r="A38" s="67">
        <v>34</v>
      </c>
      <c r="B38" s="73" t="s">
        <v>342</v>
      </c>
      <c r="C38" s="73" t="s">
        <v>344</v>
      </c>
      <c r="D38" s="73">
        <v>31</v>
      </c>
      <c r="E38" s="73"/>
      <c r="F38" s="70">
        <v>24262</v>
      </c>
      <c r="G38" s="74" t="s">
        <v>365</v>
      </c>
      <c r="H38" s="2" t="s">
        <v>154</v>
      </c>
    </row>
    <row r="39" spans="1:8" ht="24">
      <c r="A39" s="67">
        <v>35</v>
      </c>
      <c r="B39" s="73" t="s">
        <v>342</v>
      </c>
      <c r="C39" s="73" t="s">
        <v>344</v>
      </c>
      <c r="D39" s="73">
        <v>31</v>
      </c>
      <c r="E39" s="73"/>
      <c r="F39" s="70">
        <v>24262</v>
      </c>
      <c r="G39" s="74" t="s">
        <v>365</v>
      </c>
      <c r="H39" s="73" t="s">
        <v>345</v>
      </c>
    </row>
    <row r="40" spans="1:8" ht="24">
      <c r="A40" s="67">
        <v>36</v>
      </c>
      <c r="B40" s="73" t="s">
        <v>342</v>
      </c>
      <c r="C40" s="73" t="s">
        <v>343</v>
      </c>
      <c r="D40" s="73">
        <v>35</v>
      </c>
      <c r="E40" s="73"/>
      <c r="F40" s="70">
        <v>25650</v>
      </c>
      <c r="G40" s="74" t="s">
        <v>365</v>
      </c>
      <c r="H40" s="73" t="s">
        <v>345</v>
      </c>
    </row>
    <row r="41" spans="1:8" ht="24">
      <c r="A41" s="67">
        <v>37</v>
      </c>
      <c r="B41" s="73" t="s">
        <v>342</v>
      </c>
      <c r="C41" s="73" t="s">
        <v>346</v>
      </c>
      <c r="D41" s="73">
        <v>33</v>
      </c>
      <c r="E41" s="73"/>
      <c r="F41" s="70">
        <v>25828</v>
      </c>
      <c r="G41" s="74" t="s">
        <v>365</v>
      </c>
      <c r="H41" s="73" t="s">
        <v>345</v>
      </c>
    </row>
    <row r="42" spans="1:8" ht="24">
      <c r="A42" s="67">
        <v>38</v>
      </c>
      <c r="B42" s="73" t="s">
        <v>342</v>
      </c>
      <c r="C42" s="74" t="s">
        <v>347</v>
      </c>
      <c r="D42" s="74">
        <v>32</v>
      </c>
      <c r="E42" s="74"/>
      <c r="F42" s="75">
        <v>25045</v>
      </c>
      <c r="G42" s="74" t="s">
        <v>365</v>
      </c>
      <c r="H42" s="74" t="s">
        <v>345</v>
      </c>
    </row>
    <row r="43" spans="1:8" ht="12.75">
      <c r="A43" s="67">
        <v>39</v>
      </c>
      <c r="B43" s="67" t="s">
        <v>348</v>
      </c>
      <c r="C43" s="74" t="s">
        <v>349</v>
      </c>
      <c r="D43" s="74">
        <v>85.97</v>
      </c>
      <c r="E43" s="74"/>
      <c r="F43" s="75">
        <v>512841.03</v>
      </c>
      <c r="G43" s="74" t="s">
        <v>365</v>
      </c>
      <c r="H43" s="73" t="s">
        <v>352</v>
      </c>
    </row>
    <row r="44" spans="1:9" ht="12.75">
      <c r="A44" s="69"/>
      <c r="B44" s="5"/>
      <c r="C44" s="68">
        <f>SUM(C5:C34)</f>
        <v>9385047.44</v>
      </c>
      <c r="D44" s="2"/>
      <c r="E44" s="76" t="s">
        <v>114</v>
      </c>
      <c r="F44" s="55">
        <f>SUM(F5:F43)</f>
        <v>21464949.44</v>
      </c>
      <c r="G44" s="2"/>
      <c r="H44" s="2"/>
      <c r="I44" s="77"/>
    </row>
    <row r="45" spans="1:9" ht="22.5" customHeight="1">
      <c r="A45" s="6"/>
      <c r="B45" s="209" t="s">
        <v>15</v>
      </c>
      <c r="C45" s="209"/>
      <c r="D45" s="210"/>
      <c r="E45" s="210"/>
      <c r="F45" s="210"/>
      <c r="G45" s="210"/>
      <c r="H45" s="210"/>
      <c r="I45" s="78"/>
    </row>
    <row r="46" spans="1:8" ht="24">
      <c r="A46" s="32">
        <v>40</v>
      </c>
      <c r="B46" s="5" t="s">
        <v>16</v>
      </c>
      <c r="C46" s="12">
        <v>378290.06</v>
      </c>
      <c r="D46" s="6"/>
      <c r="E46" s="3"/>
      <c r="F46" s="27">
        <v>378290.06</v>
      </c>
      <c r="G46" s="6" t="s">
        <v>365</v>
      </c>
      <c r="H46" s="2" t="s">
        <v>303</v>
      </c>
    </row>
    <row r="47" spans="1:8" ht="24">
      <c r="A47" s="32">
        <v>41</v>
      </c>
      <c r="B47" s="5" t="s">
        <v>17</v>
      </c>
      <c r="C47" s="12">
        <v>109360.68</v>
      </c>
      <c r="D47" s="6"/>
      <c r="E47" s="3"/>
      <c r="F47" s="27">
        <v>109360.68</v>
      </c>
      <c r="G47" s="6" t="s">
        <v>365</v>
      </c>
      <c r="H47" s="2" t="s">
        <v>304</v>
      </c>
    </row>
    <row r="48" spans="1:8" ht="24">
      <c r="A48" s="32">
        <v>42</v>
      </c>
      <c r="B48" s="5" t="s">
        <v>18</v>
      </c>
      <c r="C48" s="12">
        <v>45292.58</v>
      </c>
      <c r="D48" s="6"/>
      <c r="E48" s="3"/>
      <c r="F48" s="27">
        <v>45292.58</v>
      </c>
      <c r="G48" s="6" t="s">
        <v>365</v>
      </c>
      <c r="H48" s="2" t="s">
        <v>305</v>
      </c>
    </row>
    <row r="49" spans="1:9" ht="24">
      <c r="A49" s="32">
        <v>43</v>
      </c>
      <c r="B49" s="5" t="s">
        <v>124</v>
      </c>
      <c r="C49" s="12">
        <v>1943.05</v>
      </c>
      <c r="D49" s="6">
        <v>9.62</v>
      </c>
      <c r="E49" s="3">
        <v>2500</v>
      </c>
      <c r="F49" s="27">
        <f>ROUND(D49*E49,2)</f>
        <v>24050</v>
      </c>
      <c r="G49" s="6" t="s">
        <v>129</v>
      </c>
      <c r="H49" s="2" t="s">
        <v>51</v>
      </c>
      <c r="I49" s="53"/>
    </row>
    <row r="50" spans="1:9" ht="25.5" customHeight="1">
      <c r="A50" s="32">
        <v>44</v>
      </c>
      <c r="B50" s="7" t="s">
        <v>214</v>
      </c>
      <c r="C50" s="13">
        <v>151720.37</v>
      </c>
      <c r="D50" s="6">
        <v>120.7</v>
      </c>
      <c r="E50" s="3"/>
      <c r="F50" s="27">
        <v>274307.6</v>
      </c>
      <c r="G50" s="6" t="s">
        <v>365</v>
      </c>
      <c r="H50" s="2" t="s">
        <v>52</v>
      </c>
      <c r="I50" s="53"/>
    </row>
    <row r="51" spans="1:9" ht="50.25" customHeight="1">
      <c r="A51" s="32">
        <v>45</v>
      </c>
      <c r="B51" s="7" t="s">
        <v>60</v>
      </c>
      <c r="C51" s="13">
        <v>49244.8</v>
      </c>
      <c r="D51" s="6">
        <v>367.2</v>
      </c>
      <c r="E51" s="3">
        <v>2500</v>
      </c>
      <c r="F51" s="27">
        <f>ROUND(D51*E51,2)</f>
        <v>918000</v>
      </c>
      <c r="G51" s="6" t="s">
        <v>129</v>
      </c>
      <c r="H51" s="2" t="s">
        <v>53</v>
      </c>
      <c r="I51" s="53"/>
    </row>
    <row r="52" spans="1:9" ht="24">
      <c r="A52" s="32">
        <v>46</v>
      </c>
      <c r="B52" s="7" t="s">
        <v>222</v>
      </c>
      <c r="C52" s="8">
        <v>2582.89</v>
      </c>
      <c r="D52" s="6">
        <v>386.5</v>
      </c>
      <c r="E52" s="3">
        <v>2500</v>
      </c>
      <c r="F52" s="27">
        <f>ROUND(D52*E52,2)</f>
        <v>966250</v>
      </c>
      <c r="G52" s="6" t="s">
        <v>129</v>
      </c>
      <c r="H52" s="2" t="s">
        <v>273</v>
      </c>
      <c r="I52" s="53"/>
    </row>
    <row r="53" spans="1:9" ht="24">
      <c r="A53" s="32">
        <v>47</v>
      </c>
      <c r="B53" s="7" t="s">
        <v>223</v>
      </c>
      <c r="C53" s="13">
        <v>502102.23</v>
      </c>
      <c r="D53" s="6">
        <v>142.88</v>
      </c>
      <c r="E53" s="9"/>
      <c r="F53" s="27">
        <v>502102.23</v>
      </c>
      <c r="G53" s="6" t="s">
        <v>365</v>
      </c>
      <c r="H53" s="2" t="s">
        <v>54</v>
      </c>
      <c r="I53" s="53"/>
    </row>
    <row r="54" spans="1:9" ht="24">
      <c r="A54" s="32">
        <v>48</v>
      </c>
      <c r="B54" s="7" t="s">
        <v>61</v>
      </c>
      <c r="C54" s="13">
        <v>53065.75</v>
      </c>
      <c r="D54" s="6">
        <v>63.99</v>
      </c>
      <c r="E54" s="3"/>
      <c r="F54" s="27">
        <v>53065.75</v>
      </c>
      <c r="G54" s="6" t="s">
        <v>365</v>
      </c>
      <c r="H54" s="2" t="s">
        <v>55</v>
      </c>
      <c r="I54" s="53"/>
    </row>
    <row r="55" spans="1:9" ht="24">
      <c r="A55" s="32">
        <v>49</v>
      </c>
      <c r="B55" s="7" t="s">
        <v>224</v>
      </c>
      <c r="C55" s="13">
        <v>35721.53</v>
      </c>
      <c r="D55" s="6">
        <v>244.26</v>
      </c>
      <c r="E55" s="3">
        <v>2500</v>
      </c>
      <c r="F55" s="27">
        <f>ROUND(D55*E55,2)</f>
        <v>610650</v>
      </c>
      <c r="G55" s="6" t="s">
        <v>129</v>
      </c>
      <c r="H55" s="2" t="s">
        <v>56</v>
      </c>
      <c r="I55" s="53"/>
    </row>
    <row r="56" spans="1:9" ht="48">
      <c r="A56" s="32">
        <v>50</v>
      </c>
      <c r="B56" s="7" t="s">
        <v>225</v>
      </c>
      <c r="C56" s="13">
        <v>902862.82</v>
      </c>
      <c r="D56" s="6">
        <v>315</v>
      </c>
      <c r="E56" s="3"/>
      <c r="F56" s="27">
        <v>902862.82</v>
      </c>
      <c r="G56" s="6" t="s">
        <v>365</v>
      </c>
      <c r="H56" s="2" t="s">
        <v>57</v>
      </c>
      <c r="I56" s="53"/>
    </row>
    <row r="57" spans="1:9" ht="24">
      <c r="A57" s="32">
        <v>51</v>
      </c>
      <c r="B57" s="7" t="s">
        <v>226</v>
      </c>
      <c r="C57" s="13">
        <v>3216.93</v>
      </c>
      <c r="D57" s="6">
        <v>63</v>
      </c>
      <c r="E57" s="3"/>
      <c r="F57" s="27">
        <v>3216.93</v>
      </c>
      <c r="G57" s="6" t="s">
        <v>365</v>
      </c>
      <c r="H57" s="2" t="s">
        <v>58</v>
      </c>
      <c r="I57" s="53"/>
    </row>
    <row r="58" spans="1:9" ht="24">
      <c r="A58" s="32">
        <v>52</v>
      </c>
      <c r="B58" s="7" t="s">
        <v>227</v>
      </c>
      <c r="C58" s="14">
        <v>50679.78</v>
      </c>
      <c r="D58" s="10">
        <v>50.85</v>
      </c>
      <c r="E58" s="3"/>
      <c r="F58" s="28">
        <v>50679.78</v>
      </c>
      <c r="G58" s="10" t="s">
        <v>365</v>
      </c>
      <c r="H58" s="2" t="s">
        <v>274</v>
      </c>
      <c r="I58" s="53"/>
    </row>
    <row r="59" spans="1:9" ht="36">
      <c r="A59" s="32">
        <v>53</v>
      </c>
      <c r="B59" s="7" t="s">
        <v>228</v>
      </c>
      <c r="C59" s="11">
        <v>209407.52</v>
      </c>
      <c r="D59" s="6">
        <v>167</v>
      </c>
      <c r="E59" s="3">
        <v>2500</v>
      </c>
      <c r="F59" s="27">
        <f>ROUND(D59*E59,2)</f>
        <v>417500</v>
      </c>
      <c r="G59" s="6" t="s">
        <v>129</v>
      </c>
      <c r="H59" s="2" t="s">
        <v>177</v>
      </c>
      <c r="I59" s="53"/>
    </row>
    <row r="60" spans="1:9" ht="48">
      <c r="A60" s="32">
        <v>54</v>
      </c>
      <c r="B60" s="2" t="s">
        <v>125</v>
      </c>
      <c r="C60" s="11">
        <v>11621.38</v>
      </c>
      <c r="D60" s="6">
        <v>90.7</v>
      </c>
      <c r="E60" s="3">
        <v>2500</v>
      </c>
      <c r="F60" s="27">
        <f>ROUND(D60*E60,2)</f>
        <v>226750</v>
      </c>
      <c r="G60" s="6" t="s">
        <v>129</v>
      </c>
      <c r="H60" s="2" t="s">
        <v>62</v>
      </c>
      <c r="I60" s="53"/>
    </row>
    <row r="61" spans="1:9" ht="36">
      <c r="A61" s="32">
        <v>55</v>
      </c>
      <c r="B61" s="7" t="s">
        <v>229</v>
      </c>
      <c r="C61" s="8">
        <v>584418.47</v>
      </c>
      <c r="D61" s="6"/>
      <c r="E61" s="3"/>
      <c r="F61" s="27">
        <v>584418.47</v>
      </c>
      <c r="G61" s="6" t="s">
        <v>365</v>
      </c>
      <c r="H61" s="2" t="s">
        <v>59</v>
      </c>
      <c r="I61" s="53"/>
    </row>
    <row r="62" spans="1:9" ht="24">
      <c r="A62" s="32">
        <v>56</v>
      </c>
      <c r="B62" s="7" t="s">
        <v>230</v>
      </c>
      <c r="C62" s="8">
        <v>6258.52</v>
      </c>
      <c r="D62" s="6">
        <v>30.14</v>
      </c>
      <c r="E62" s="3">
        <v>2500</v>
      </c>
      <c r="F62" s="27">
        <f>ROUND(D62*E62,2)</f>
        <v>75350</v>
      </c>
      <c r="G62" s="6" t="s">
        <v>129</v>
      </c>
      <c r="H62" s="2" t="s">
        <v>63</v>
      </c>
      <c r="I62" s="79"/>
    </row>
    <row r="63" spans="1:9" ht="32.25" customHeight="1">
      <c r="A63" s="32">
        <v>57</v>
      </c>
      <c r="B63" s="7" t="s">
        <v>12</v>
      </c>
      <c r="C63" s="8">
        <v>166542.38</v>
      </c>
      <c r="D63" s="6"/>
      <c r="E63" s="3"/>
      <c r="F63" s="27">
        <v>166542.38</v>
      </c>
      <c r="G63" s="6" t="s">
        <v>365</v>
      </c>
      <c r="H63" s="2" t="s">
        <v>306</v>
      </c>
      <c r="I63" s="53"/>
    </row>
    <row r="64" spans="1:9" ht="24">
      <c r="A64" s="32">
        <v>58</v>
      </c>
      <c r="B64" s="7" t="s">
        <v>275</v>
      </c>
      <c r="C64" s="8">
        <v>202739.05</v>
      </c>
      <c r="D64" s="6"/>
      <c r="E64" s="3"/>
      <c r="F64" s="27">
        <v>202739.05</v>
      </c>
      <c r="G64" s="6" t="s">
        <v>365</v>
      </c>
      <c r="H64" s="2" t="s">
        <v>307</v>
      </c>
      <c r="I64" s="79"/>
    </row>
    <row r="65" spans="1:9" ht="24">
      <c r="A65" s="32">
        <v>59</v>
      </c>
      <c r="B65" s="7" t="s">
        <v>276</v>
      </c>
      <c r="C65" s="8">
        <v>95483.47</v>
      </c>
      <c r="D65" s="6"/>
      <c r="E65" s="3"/>
      <c r="F65" s="35">
        <v>294193.77</v>
      </c>
      <c r="G65" s="6" t="s">
        <v>365</v>
      </c>
      <c r="H65" s="2" t="s">
        <v>308</v>
      </c>
      <c r="I65" s="53"/>
    </row>
    <row r="66" spans="1:9" ht="24">
      <c r="A66" s="32">
        <v>60</v>
      </c>
      <c r="B66" s="7" t="s">
        <v>277</v>
      </c>
      <c r="C66" s="8">
        <v>112407.94</v>
      </c>
      <c r="D66" s="6"/>
      <c r="E66" s="3"/>
      <c r="F66" s="35">
        <v>161927.95</v>
      </c>
      <c r="G66" s="6" t="s">
        <v>365</v>
      </c>
      <c r="H66" s="2" t="s">
        <v>360</v>
      </c>
      <c r="I66" s="79"/>
    </row>
    <row r="67" spans="1:9" ht="24">
      <c r="A67" s="32">
        <v>61</v>
      </c>
      <c r="B67" s="7" t="s">
        <v>361</v>
      </c>
      <c r="C67" s="8">
        <v>1327120.45</v>
      </c>
      <c r="D67" s="6">
        <v>440.4</v>
      </c>
      <c r="E67" s="3"/>
      <c r="F67" s="27">
        <v>1327120.45</v>
      </c>
      <c r="G67" s="6" t="s">
        <v>365</v>
      </c>
      <c r="H67" s="2" t="s">
        <v>362</v>
      </c>
      <c r="I67" s="53"/>
    </row>
    <row r="68" spans="1:9" ht="24">
      <c r="A68" s="32">
        <v>62</v>
      </c>
      <c r="B68" s="7" t="s">
        <v>363</v>
      </c>
      <c r="C68" s="8">
        <v>3841198.26</v>
      </c>
      <c r="D68" s="6"/>
      <c r="E68" s="3"/>
      <c r="F68" s="27">
        <v>3841198.26</v>
      </c>
      <c r="G68" s="6" t="s">
        <v>365</v>
      </c>
      <c r="H68" s="2" t="s">
        <v>309</v>
      </c>
      <c r="I68" s="53"/>
    </row>
    <row r="69" spans="1:9" ht="24">
      <c r="A69" s="32">
        <v>63</v>
      </c>
      <c r="B69" s="73" t="s">
        <v>310</v>
      </c>
      <c r="C69" s="11"/>
      <c r="D69" s="6"/>
      <c r="E69" s="3"/>
      <c r="F69" s="29">
        <v>219945.21</v>
      </c>
      <c r="G69" s="6" t="s">
        <v>365</v>
      </c>
      <c r="H69" s="2" t="s">
        <v>312</v>
      </c>
      <c r="I69" s="53"/>
    </row>
    <row r="70" spans="1:9" ht="24">
      <c r="A70" s="32">
        <v>64</v>
      </c>
      <c r="B70" s="73" t="s">
        <v>311</v>
      </c>
      <c r="C70" s="11"/>
      <c r="D70" s="6"/>
      <c r="E70" s="3"/>
      <c r="F70" s="29">
        <v>228878.36</v>
      </c>
      <c r="G70" s="6" t="s">
        <v>365</v>
      </c>
      <c r="H70" s="2" t="s">
        <v>314</v>
      </c>
      <c r="I70" s="53"/>
    </row>
    <row r="71" spans="1:9" ht="12.75">
      <c r="A71" s="32"/>
      <c r="B71" s="80"/>
      <c r="C71" s="81">
        <f>SUM(C46:C70)</f>
        <v>8843280.91</v>
      </c>
      <c r="D71" s="6"/>
      <c r="E71" s="6" t="s">
        <v>114</v>
      </c>
      <c r="F71" s="55">
        <f>SUM(F46:F70)</f>
        <v>12584692.33</v>
      </c>
      <c r="G71" s="3"/>
      <c r="H71" s="82"/>
      <c r="I71" s="53"/>
    </row>
    <row r="72" spans="1:8" ht="22.5" customHeight="1">
      <c r="A72" s="6"/>
      <c r="B72" s="196" t="s">
        <v>269</v>
      </c>
      <c r="C72" s="197"/>
      <c r="D72" s="197"/>
      <c r="E72" s="197"/>
      <c r="F72" s="197"/>
      <c r="G72" s="197"/>
      <c r="H72" s="194"/>
    </row>
    <row r="73" spans="1:8" ht="17.25" customHeight="1">
      <c r="A73" s="6"/>
      <c r="B73" s="196" t="s">
        <v>364</v>
      </c>
      <c r="C73" s="197"/>
      <c r="D73" s="197"/>
      <c r="E73" s="197"/>
      <c r="F73" s="197"/>
      <c r="G73" s="197"/>
      <c r="H73" s="194"/>
    </row>
    <row r="74" spans="1:10" ht="26.25" customHeight="1">
      <c r="A74" s="32">
        <v>65</v>
      </c>
      <c r="B74" s="2" t="s">
        <v>254</v>
      </c>
      <c r="C74" s="68"/>
      <c r="D74" s="84">
        <v>30314.24</v>
      </c>
      <c r="E74" s="85" t="s">
        <v>353</v>
      </c>
      <c r="F74" s="86">
        <f>ROUND(D74*E74,2)</f>
        <v>107888380.16</v>
      </c>
      <c r="G74" s="3" t="s">
        <v>129</v>
      </c>
      <c r="H74" s="203" t="s">
        <v>128</v>
      </c>
      <c r="J74" s="58">
        <v>30314.24</v>
      </c>
    </row>
    <row r="75" spans="1:8" ht="39" customHeight="1">
      <c r="A75" s="32">
        <v>66</v>
      </c>
      <c r="B75" s="2" t="s">
        <v>255</v>
      </c>
      <c r="C75" s="68"/>
      <c r="D75" s="84">
        <v>938.94</v>
      </c>
      <c r="E75" s="85" t="s">
        <v>353</v>
      </c>
      <c r="F75" s="86">
        <f aca="true" t="shared" si="0" ref="F75:F83">ROUND(D75*E75,2)</f>
        <v>3341687.46</v>
      </c>
      <c r="G75" s="3" t="s">
        <v>129</v>
      </c>
      <c r="H75" s="204"/>
    </row>
    <row r="76" spans="1:8" ht="36">
      <c r="A76" s="32">
        <v>67</v>
      </c>
      <c r="B76" s="2" t="s">
        <v>256</v>
      </c>
      <c r="C76" s="68"/>
      <c r="D76" s="84">
        <v>2543.04</v>
      </c>
      <c r="E76" s="85" t="s">
        <v>353</v>
      </c>
      <c r="F76" s="86">
        <f t="shared" si="0"/>
        <v>9050679.36</v>
      </c>
      <c r="G76" s="3" t="s">
        <v>129</v>
      </c>
      <c r="H76" s="204"/>
    </row>
    <row r="77" spans="1:8" ht="36">
      <c r="A77" s="32">
        <v>68</v>
      </c>
      <c r="B77" s="2" t="s">
        <v>257</v>
      </c>
      <c r="C77" s="68"/>
      <c r="D77" s="84"/>
      <c r="E77" s="85"/>
      <c r="F77" s="84">
        <v>275850.16</v>
      </c>
      <c r="G77" s="3" t="s">
        <v>365</v>
      </c>
      <c r="H77" s="204"/>
    </row>
    <row r="78" spans="1:8" ht="48">
      <c r="A78" s="32">
        <v>69</v>
      </c>
      <c r="B78" s="2" t="s">
        <v>258</v>
      </c>
      <c r="C78" s="68"/>
      <c r="D78" s="84"/>
      <c r="E78" s="85"/>
      <c r="F78" s="87">
        <v>489746.73</v>
      </c>
      <c r="G78" s="3" t="s">
        <v>365</v>
      </c>
      <c r="H78" s="204"/>
    </row>
    <row r="79" spans="1:8" ht="27.75" customHeight="1">
      <c r="A79" s="32">
        <v>70</v>
      </c>
      <c r="B79" s="2" t="s">
        <v>259</v>
      </c>
      <c r="C79" s="68"/>
      <c r="D79" s="84">
        <v>2171.33</v>
      </c>
      <c r="E79" s="85" t="s">
        <v>353</v>
      </c>
      <c r="F79" s="86">
        <f t="shared" si="0"/>
        <v>7727763.47</v>
      </c>
      <c r="G79" s="3" t="s">
        <v>129</v>
      </c>
      <c r="H79" s="204"/>
    </row>
    <row r="80" spans="1:8" ht="53.25" customHeight="1">
      <c r="A80" s="32">
        <v>71</v>
      </c>
      <c r="B80" s="2" t="s">
        <v>271</v>
      </c>
      <c r="C80" s="63"/>
      <c r="D80" s="84">
        <v>651.8</v>
      </c>
      <c r="E80" s="85" t="s">
        <v>263</v>
      </c>
      <c r="F80" s="86">
        <f t="shared" si="0"/>
        <v>651800</v>
      </c>
      <c r="G80" s="3" t="s">
        <v>129</v>
      </c>
      <c r="H80" s="204"/>
    </row>
    <row r="81" spans="1:8" ht="54" customHeight="1">
      <c r="A81" s="32">
        <v>72</v>
      </c>
      <c r="B81" s="2" t="s">
        <v>272</v>
      </c>
      <c r="C81" s="68"/>
      <c r="D81" s="87">
        <v>19.35</v>
      </c>
      <c r="E81" s="88" t="s">
        <v>264</v>
      </c>
      <c r="F81" s="86">
        <f t="shared" si="0"/>
        <v>38700</v>
      </c>
      <c r="G81" s="3" t="s">
        <v>129</v>
      </c>
      <c r="H81" s="204"/>
    </row>
    <row r="82" spans="1:8" ht="41.25" customHeight="1">
      <c r="A82" s="32">
        <v>73</v>
      </c>
      <c r="B82" s="2" t="s">
        <v>260</v>
      </c>
      <c r="C82" s="68"/>
      <c r="D82" s="87"/>
      <c r="E82" s="88"/>
      <c r="F82" s="86">
        <v>14915.79</v>
      </c>
      <c r="G82" s="3" t="s">
        <v>365</v>
      </c>
      <c r="H82" s="204"/>
    </row>
    <row r="83" spans="1:8" ht="25.5" customHeight="1">
      <c r="A83" s="32">
        <v>74</v>
      </c>
      <c r="B83" s="2" t="s">
        <v>261</v>
      </c>
      <c r="C83" s="68"/>
      <c r="D83" s="87">
        <v>261</v>
      </c>
      <c r="E83" s="88" t="s">
        <v>265</v>
      </c>
      <c r="F83" s="86">
        <f t="shared" si="0"/>
        <v>522000</v>
      </c>
      <c r="G83" s="3" t="s">
        <v>129</v>
      </c>
      <c r="H83" s="204"/>
    </row>
    <row r="84" spans="1:8" ht="30.75" customHeight="1">
      <c r="A84" s="32">
        <v>75</v>
      </c>
      <c r="B84" s="2" t="s">
        <v>262</v>
      </c>
      <c r="C84" s="68"/>
      <c r="D84" s="87"/>
      <c r="E84" s="88"/>
      <c r="F84" s="87">
        <v>450805.34</v>
      </c>
      <c r="G84" s="3" t="s">
        <v>365</v>
      </c>
      <c r="H84" s="205"/>
    </row>
    <row r="85" spans="1:8" ht="12.75">
      <c r="A85" s="32"/>
      <c r="B85" s="5"/>
      <c r="C85" s="68"/>
      <c r="D85" s="89"/>
      <c r="E85" s="6"/>
      <c r="F85" s="173">
        <f>SUM(F74:F84)</f>
        <v>130452328.47</v>
      </c>
      <c r="G85" s="3"/>
      <c r="H85" s="34"/>
    </row>
    <row r="86" spans="1:8" ht="24" customHeight="1">
      <c r="A86" s="32"/>
      <c r="B86" s="196" t="s">
        <v>270</v>
      </c>
      <c r="C86" s="197"/>
      <c r="D86" s="197"/>
      <c r="E86" s="197"/>
      <c r="F86" s="197"/>
      <c r="G86" s="197"/>
      <c r="H86" s="194"/>
    </row>
    <row r="87" spans="1:9" ht="60" customHeight="1">
      <c r="A87" s="32">
        <v>76</v>
      </c>
      <c r="B87" s="3" t="s">
        <v>266</v>
      </c>
      <c r="C87" s="68"/>
      <c r="D87" s="86">
        <v>109199</v>
      </c>
      <c r="E87" s="6">
        <v>3559</v>
      </c>
      <c r="F87" s="86">
        <f>ROUND(D87*E87,2)</f>
        <v>388639241</v>
      </c>
      <c r="G87" s="3" t="s">
        <v>129</v>
      </c>
      <c r="H87" s="206" t="s">
        <v>155</v>
      </c>
      <c r="I87" s="91"/>
    </row>
    <row r="88" spans="1:8" ht="63.75">
      <c r="A88" s="32">
        <v>77</v>
      </c>
      <c r="B88" s="3" t="s">
        <v>267</v>
      </c>
      <c r="C88" s="68"/>
      <c r="D88" s="84">
        <v>5539.74</v>
      </c>
      <c r="E88" s="6">
        <v>3559</v>
      </c>
      <c r="F88" s="86">
        <f>ROUND(D88*E88,2)</f>
        <v>19715934.66</v>
      </c>
      <c r="G88" s="3" t="s">
        <v>129</v>
      </c>
      <c r="H88" s="207"/>
    </row>
    <row r="89" spans="1:8" ht="63.75">
      <c r="A89" s="32">
        <v>78</v>
      </c>
      <c r="B89" s="3" t="s">
        <v>268</v>
      </c>
      <c r="C89" s="68"/>
      <c r="D89" s="84">
        <v>170.9</v>
      </c>
      <c r="E89" s="6">
        <v>3559</v>
      </c>
      <c r="F89" s="86">
        <f>ROUND(D89*E89,2)</f>
        <v>608233.1</v>
      </c>
      <c r="G89" s="3" t="s">
        <v>129</v>
      </c>
      <c r="H89" s="208"/>
    </row>
    <row r="90" spans="1:8" ht="36">
      <c r="A90" s="32">
        <v>79</v>
      </c>
      <c r="B90" s="2" t="s">
        <v>259</v>
      </c>
      <c r="C90" s="68"/>
      <c r="D90" s="84">
        <v>262.29</v>
      </c>
      <c r="E90" s="6">
        <v>3559</v>
      </c>
      <c r="F90" s="86">
        <f>ROUND(D90*E90,2)</f>
        <v>933490.11</v>
      </c>
      <c r="G90" s="3" t="s">
        <v>129</v>
      </c>
      <c r="H90" s="33"/>
    </row>
    <row r="91" spans="1:8" ht="12.75">
      <c r="A91" s="32"/>
      <c r="B91" s="5"/>
      <c r="C91" s="68"/>
      <c r="D91" s="92">
        <f>SUM(D87:D90)</f>
        <v>115171.93</v>
      </c>
      <c r="E91" s="6"/>
      <c r="F91" s="90">
        <f>SUM(F87:F90)</f>
        <v>409896898.87000006</v>
      </c>
      <c r="G91" s="3"/>
      <c r="H91" s="34"/>
    </row>
    <row r="92" spans="1:9" s="94" customFormat="1" ht="24.75" customHeight="1">
      <c r="A92" s="6"/>
      <c r="B92" s="197" t="s">
        <v>19</v>
      </c>
      <c r="C92" s="197"/>
      <c r="D92" s="197"/>
      <c r="E92" s="197"/>
      <c r="F92" s="197"/>
      <c r="G92" s="197"/>
      <c r="H92" s="194"/>
      <c r="I92" s="93"/>
    </row>
    <row r="93" spans="1:9" s="94" customFormat="1" ht="90.75" customHeight="1">
      <c r="A93" s="6">
        <v>80</v>
      </c>
      <c r="B93" s="20" t="s">
        <v>317</v>
      </c>
      <c r="C93" s="83"/>
      <c r="D93" s="21">
        <v>1577.8</v>
      </c>
      <c r="E93" s="83"/>
      <c r="F93" s="30">
        <v>3925587.87</v>
      </c>
      <c r="G93" s="95" t="s">
        <v>365</v>
      </c>
      <c r="H93" s="48" t="s">
        <v>327</v>
      </c>
      <c r="I93" s="93"/>
    </row>
    <row r="94" spans="1:9" s="94" customFormat="1" ht="24.75" customHeight="1">
      <c r="A94" s="6">
        <v>81</v>
      </c>
      <c r="B94" s="20" t="s">
        <v>318</v>
      </c>
      <c r="C94" s="83"/>
      <c r="D94" s="21">
        <v>55.68</v>
      </c>
      <c r="E94" s="83"/>
      <c r="F94" s="30">
        <v>185809.38</v>
      </c>
      <c r="G94" s="95" t="s">
        <v>365</v>
      </c>
      <c r="H94" s="73" t="s">
        <v>329</v>
      </c>
      <c r="I94" s="93"/>
    </row>
    <row r="95" spans="1:9" s="94" customFormat="1" ht="24.75" customHeight="1">
      <c r="A95" s="6">
        <v>82</v>
      </c>
      <c r="B95" s="20" t="s">
        <v>319</v>
      </c>
      <c r="C95" s="83"/>
      <c r="D95" s="21">
        <v>69.1</v>
      </c>
      <c r="E95" s="83"/>
      <c r="F95" s="30">
        <v>252334.08</v>
      </c>
      <c r="G95" s="95" t="s">
        <v>365</v>
      </c>
      <c r="H95" s="73" t="s">
        <v>330</v>
      </c>
      <c r="I95" s="93"/>
    </row>
    <row r="96" spans="1:9" s="94" customFormat="1" ht="42" customHeight="1">
      <c r="A96" s="6">
        <v>83</v>
      </c>
      <c r="B96" s="20" t="s">
        <v>320</v>
      </c>
      <c r="C96" s="83"/>
      <c r="D96" s="21">
        <v>300.25</v>
      </c>
      <c r="E96" s="83"/>
      <c r="F96" s="30">
        <v>171958.53</v>
      </c>
      <c r="G96" s="95" t="s">
        <v>365</v>
      </c>
      <c r="H96" s="73" t="s">
        <v>331</v>
      </c>
      <c r="I96" s="93"/>
    </row>
    <row r="97" spans="1:9" s="94" customFormat="1" ht="24.75" customHeight="1">
      <c r="A97" s="6">
        <v>84</v>
      </c>
      <c r="B97" s="20" t="s">
        <v>321</v>
      </c>
      <c r="C97" s="83"/>
      <c r="D97" s="21">
        <v>160.34</v>
      </c>
      <c r="E97" s="83"/>
      <c r="F97" s="30">
        <v>104262.41</v>
      </c>
      <c r="G97" s="95" t="s">
        <v>365</v>
      </c>
      <c r="H97" s="73" t="s">
        <v>77</v>
      </c>
      <c r="I97" s="93"/>
    </row>
    <row r="98" spans="1:9" s="94" customFormat="1" ht="24.75" customHeight="1">
      <c r="A98" s="6">
        <v>85</v>
      </c>
      <c r="B98" s="20" t="s">
        <v>322</v>
      </c>
      <c r="C98" s="83"/>
      <c r="D98" s="21">
        <v>70.9</v>
      </c>
      <c r="E98" s="96"/>
      <c r="F98" s="75">
        <v>222256.03</v>
      </c>
      <c r="G98" s="95" t="s">
        <v>365</v>
      </c>
      <c r="H98" s="73" t="s">
        <v>332</v>
      </c>
      <c r="I98" s="93"/>
    </row>
    <row r="99" spans="1:9" s="94" customFormat="1" ht="18" customHeight="1">
      <c r="A99" s="6">
        <v>86</v>
      </c>
      <c r="B99" s="22" t="s">
        <v>323</v>
      </c>
      <c r="C99" s="83"/>
      <c r="D99" s="21">
        <v>44.64</v>
      </c>
      <c r="E99" s="83"/>
      <c r="F99" s="30">
        <v>7406</v>
      </c>
      <c r="G99" s="95" t="s">
        <v>365</v>
      </c>
      <c r="H99" s="73" t="s">
        <v>333</v>
      </c>
      <c r="I99" s="93"/>
    </row>
    <row r="100" spans="1:9" s="94" customFormat="1" ht="24.75" customHeight="1">
      <c r="A100" s="6">
        <v>87</v>
      </c>
      <c r="B100" s="23" t="s">
        <v>324</v>
      </c>
      <c r="C100" s="83"/>
      <c r="D100" s="26">
        <v>33.12</v>
      </c>
      <c r="E100" s="83"/>
      <c r="F100" s="30">
        <v>50673.47</v>
      </c>
      <c r="G100" s="95" t="s">
        <v>365</v>
      </c>
      <c r="H100" s="73" t="s">
        <v>334</v>
      </c>
      <c r="I100" s="93"/>
    </row>
    <row r="101" spans="1:9" s="94" customFormat="1" ht="24.75" customHeight="1">
      <c r="A101" s="6">
        <v>88</v>
      </c>
      <c r="B101" s="20" t="s">
        <v>325</v>
      </c>
      <c r="C101" s="83"/>
      <c r="D101" s="26">
        <v>7.05</v>
      </c>
      <c r="E101" s="83"/>
      <c r="F101" s="30">
        <f>'[1]Załącznik C'!$F$13</f>
        <v>4476</v>
      </c>
      <c r="G101" s="95" t="s">
        <v>365</v>
      </c>
      <c r="H101" s="73" t="s">
        <v>328</v>
      </c>
      <c r="I101" s="93"/>
    </row>
    <row r="102" spans="1:9" s="94" customFormat="1" ht="24.75" customHeight="1">
      <c r="A102" s="6">
        <v>89</v>
      </c>
      <c r="B102" s="23" t="s">
        <v>326</v>
      </c>
      <c r="C102" s="83"/>
      <c r="D102" s="26">
        <v>77</v>
      </c>
      <c r="E102" s="83"/>
      <c r="F102" s="30">
        <v>132839.75</v>
      </c>
      <c r="G102" s="95" t="s">
        <v>365</v>
      </c>
      <c r="H102" s="73" t="s">
        <v>335</v>
      </c>
      <c r="I102" s="93"/>
    </row>
    <row r="103" spans="1:9" s="94" customFormat="1" ht="60">
      <c r="A103" s="6">
        <v>90</v>
      </c>
      <c r="B103" s="24" t="s">
        <v>315</v>
      </c>
      <c r="C103" s="83"/>
      <c r="D103" s="26">
        <v>7.81</v>
      </c>
      <c r="E103" s="83"/>
      <c r="F103" s="30">
        <v>31338.18</v>
      </c>
      <c r="G103" s="95" t="s">
        <v>365</v>
      </c>
      <c r="H103" s="73" t="s">
        <v>148</v>
      </c>
      <c r="I103" s="93"/>
    </row>
    <row r="104" spans="1:9" s="94" customFormat="1" ht="60">
      <c r="A104" s="6">
        <v>91</v>
      </c>
      <c r="B104" s="25" t="s">
        <v>316</v>
      </c>
      <c r="C104" s="83"/>
      <c r="D104" s="26">
        <v>14.75</v>
      </c>
      <c r="E104" s="83"/>
      <c r="F104" s="31">
        <v>66726.67</v>
      </c>
      <c r="G104" s="95" t="s">
        <v>365</v>
      </c>
      <c r="H104" s="22" t="s">
        <v>149</v>
      </c>
      <c r="I104" s="93"/>
    </row>
    <row r="105" spans="1:8" ht="12.75">
      <c r="A105" s="32"/>
      <c r="B105" s="97"/>
      <c r="C105" s="98" t="e">
        <f>SUM(#REF!)</f>
        <v>#REF!</v>
      </c>
      <c r="D105" s="6"/>
      <c r="E105" s="99" t="s">
        <v>114</v>
      </c>
      <c r="F105" s="55">
        <f>SUM(F93:F104)</f>
        <v>5155668.37</v>
      </c>
      <c r="G105" s="3"/>
      <c r="H105" s="3"/>
    </row>
    <row r="106" spans="1:8" ht="23.25" customHeight="1">
      <c r="A106" s="6"/>
      <c r="B106" s="194" t="s">
        <v>20</v>
      </c>
      <c r="C106" s="194"/>
      <c r="D106" s="195"/>
      <c r="E106" s="195"/>
      <c r="F106" s="195"/>
      <c r="G106" s="195"/>
      <c r="H106" s="195"/>
    </row>
    <row r="107" spans="1:8" ht="24">
      <c r="A107" s="32">
        <v>92</v>
      </c>
      <c r="B107" s="5" t="s">
        <v>21</v>
      </c>
      <c r="C107" s="84">
        <v>10000</v>
      </c>
      <c r="D107" s="6">
        <v>80.1</v>
      </c>
      <c r="E107" s="6"/>
      <c r="F107" s="84">
        <v>10000</v>
      </c>
      <c r="G107" s="3" t="s">
        <v>365</v>
      </c>
      <c r="H107" s="2" t="s">
        <v>22</v>
      </c>
    </row>
    <row r="108" spans="1:8" ht="25.5" customHeight="1">
      <c r="A108" s="32">
        <v>93</v>
      </c>
      <c r="B108" s="5" t="s">
        <v>23</v>
      </c>
      <c r="C108" s="84">
        <v>6000</v>
      </c>
      <c r="D108" s="6">
        <v>49.2</v>
      </c>
      <c r="E108" s="6"/>
      <c r="F108" s="84">
        <v>6000</v>
      </c>
      <c r="G108" s="3" t="s">
        <v>365</v>
      </c>
      <c r="H108" s="2" t="s">
        <v>22</v>
      </c>
    </row>
    <row r="109" spans="1:8" ht="24">
      <c r="A109" s="32">
        <v>94</v>
      </c>
      <c r="B109" s="5" t="s">
        <v>24</v>
      </c>
      <c r="C109" s="84">
        <v>86067.33</v>
      </c>
      <c r="D109" s="6">
        <v>226.4</v>
      </c>
      <c r="E109" s="6"/>
      <c r="F109" s="84">
        <v>86067.33</v>
      </c>
      <c r="G109" s="3" t="s">
        <v>365</v>
      </c>
      <c r="H109" s="2" t="s">
        <v>287</v>
      </c>
    </row>
    <row r="110" spans="1:9" ht="25.5" customHeight="1">
      <c r="A110" s="32">
        <v>95</v>
      </c>
      <c r="B110" s="2" t="s">
        <v>25</v>
      </c>
      <c r="C110" s="100">
        <v>51954.62</v>
      </c>
      <c r="D110" s="6">
        <v>226.4</v>
      </c>
      <c r="E110" s="6"/>
      <c r="F110" s="100">
        <v>51954.62</v>
      </c>
      <c r="G110" s="3" t="s">
        <v>365</v>
      </c>
      <c r="H110" s="2" t="s">
        <v>26</v>
      </c>
      <c r="I110" s="101"/>
    </row>
    <row r="111" spans="1:8" ht="48">
      <c r="A111" s="32">
        <v>96</v>
      </c>
      <c r="B111" s="5" t="s">
        <v>27</v>
      </c>
      <c r="C111" s="84">
        <v>1510094.34</v>
      </c>
      <c r="D111" s="6">
        <v>2987.1</v>
      </c>
      <c r="E111" s="6"/>
      <c r="F111" s="84">
        <v>1510094.34</v>
      </c>
      <c r="G111" s="3" t="s">
        <v>365</v>
      </c>
      <c r="H111" s="2" t="s">
        <v>28</v>
      </c>
    </row>
    <row r="112" spans="1:8" ht="25.5" customHeight="1">
      <c r="A112" s="32">
        <v>97</v>
      </c>
      <c r="B112" s="5" t="s">
        <v>288</v>
      </c>
      <c r="C112" s="84">
        <v>34624.75</v>
      </c>
      <c r="D112" s="6">
        <v>180.8</v>
      </c>
      <c r="E112" s="6"/>
      <c r="F112" s="84">
        <v>34624.75</v>
      </c>
      <c r="G112" s="3" t="s">
        <v>365</v>
      </c>
      <c r="H112" s="2" t="s">
        <v>29</v>
      </c>
    </row>
    <row r="113" spans="1:8" ht="24">
      <c r="A113" s="32">
        <v>98</v>
      </c>
      <c r="B113" s="5" t="s">
        <v>30</v>
      </c>
      <c r="C113" s="3">
        <v>800</v>
      </c>
      <c r="D113" s="6">
        <v>30.5</v>
      </c>
      <c r="E113" s="6"/>
      <c r="F113" s="3">
        <v>800</v>
      </c>
      <c r="G113" s="3" t="s">
        <v>365</v>
      </c>
      <c r="H113" s="2" t="s">
        <v>31</v>
      </c>
    </row>
    <row r="114" spans="1:8" ht="24">
      <c r="A114" s="32">
        <v>99</v>
      </c>
      <c r="B114" s="5" t="s">
        <v>32</v>
      </c>
      <c r="C114" s="84">
        <v>3000</v>
      </c>
      <c r="D114" s="6">
        <v>52.2</v>
      </c>
      <c r="E114" s="6"/>
      <c r="F114" s="84">
        <v>3000</v>
      </c>
      <c r="G114" s="3" t="s">
        <v>365</v>
      </c>
      <c r="H114" s="2" t="s">
        <v>33</v>
      </c>
    </row>
    <row r="115" spans="1:8" ht="24">
      <c r="A115" s="32">
        <v>100</v>
      </c>
      <c r="B115" s="5" t="s">
        <v>34</v>
      </c>
      <c r="C115" s="102">
        <v>17374.65</v>
      </c>
      <c r="D115" s="6">
        <v>41.8</v>
      </c>
      <c r="E115" s="6"/>
      <c r="F115" s="102">
        <v>17374.65</v>
      </c>
      <c r="G115" s="3" t="s">
        <v>365</v>
      </c>
      <c r="H115" s="2" t="s">
        <v>289</v>
      </c>
    </row>
    <row r="116" spans="1:8" ht="25.5" customHeight="1">
      <c r="A116" s="32">
        <v>101</v>
      </c>
      <c r="B116" s="5" t="s">
        <v>32</v>
      </c>
      <c r="C116" s="84">
        <v>17042</v>
      </c>
      <c r="D116" s="6">
        <v>42.4</v>
      </c>
      <c r="E116" s="6"/>
      <c r="F116" s="84">
        <v>17042</v>
      </c>
      <c r="G116" s="3" t="s">
        <v>365</v>
      </c>
      <c r="H116" s="2" t="s">
        <v>290</v>
      </c>
    </row>
    <row r="117" spans="1:8" ht="24">
      <c r="A117" s="32">
        <v>102</v>
      </c>
      <c r="B117" s="5" t="s">
        <v>123</v>
      </c>
      <c r="C117" s="84">
        <v>6220</v>
      </c>
      <c r="D117" s="6">
        <v>6.6</v>
      </c>
      <c r="E117" s="6"/>
      <c r="F117" s="84">
        <v>6220</v>
      </c>
      <c r="G117" s="3" t="s">
        <v>365</v>
      </c>
      <c r="H117" s="2" t="s">
        <v>291</v>
      </c>
    </row>
    <row r="118" spans="1:8" ht="25.5" customHeight="1">
      <c r="A118" s="32">
        <v>103</v>
      </c>
      <c r="B118" s="5" t="s">
        <v>35</v>
      </c>
      <c r="C118" s="84">
        <v>5916</v>
      </c>
      <c r="D118" s="6">
        <v>1.92</v>
      </c>
      <c r="E118" s="6"/>
      <c r="F118" s="84">
        <v>5916</v>
      </c>
      <c r="G118" s="3" t="s">
        <v>365</v>
      </c>
      <c r="H118" s="2" t="s">
        <v>292</v>
      </c>
    </row>
    <row r="119" spans="1:8" ht="24">
      <c r="A119" s="32">
        <v>104</v>
      </c>
      <c r="B119" s="5" t="s">
        <v>35</v>
      </c>
      <c r="C119" s="84">
        <v>4128</v>
      </c>
      <c r="D119" s="6">
        <v>5</v>
      </c>
      <c r="E119" s="6"/>
      <c r="F119" s="84">
        <v>4128</v>
      </c>
      <c r="G119" s="3" t="s">
        <v>365</v>
      </c>
      <c r="H119" s="2" t="s">
        <v>290</v>
      </c>
    </row>
    <row r="120" spans="1:8" ht="25.5" customHeight="1">
      <c r="A120" s="32">
        <v>105</v>
      </c>
      <c r="B120" s="5" t="s">
        <v>36</v>
      </c>
      <c r="C120" s="84">
        <v>126139.05</v>
      </c>
      <c r="D120" s="6">
        <v>232.11</v>
      </c>
      <c r="E120" s="3"/>
      <c r="F120" s="84">
        <v>126139.05</v>
      </c>
      <c r="G120" s="3" t="s">
        <v>365</v>
      </c>
      <c r="H120" s="2" t="s">
        <v>37</v>
      </c>
    </row>
    <row r="121" spans="1:8" ht="12.75">
      <c r="A121" s="32">
        <v>106</v>
      </c>
      <c r="B121" s="5" t="s">
        <v>38</v>
      </c>
      <c r="C121" s="84">
        <v>32272.41</v>
      </c>
      <c r="D121" s="6">
        <v>93.44</v>
      </c>
      <c r="E121" s="3"/>
      <c r="F121" s="84">
        <v>32272.41</v>
      </c>
      <c r="G121" s="3" t="s">
        <v>365</v>
      </c>
      <c r="H121" s="2" t="s">
        <v>39</v>
      </c>
    </row>
    <row r="122" spans="1:8" ht="24">
      <c r="A122" s="32">
        <v>107</v>
      </c>
      <c r="B122" s="2" t="s">
        <v>115</v>
      </c>
      <c r="C122" s="84">
        <v>40763</v>
      </c>
      <c r="D122" s="6"/>
      <c r="E122" s="3"/>
      <c r="F122" s="84">
        <v>65609</v>
      </c>
      <c r="G122" s="3" t="s">
        <v>365</v>
      </c>
      <c r="H122" s="2" t="s">
        <v>40</v>
      </c>
    </row>
    <row r="123" spans="1:8" ht="12.75">
      <c r="A123" s="32">
        <v>108</v>
      </c>
      <c r="B123" s="2" t="s">
        <v>41</v>
      </c>
      <c r="C123" s="84">
        <v>35936.57</v>
      </c>
      <c r="D123" s="6">
        <v>114.19</v>
      </c>
      <c r="E123" s="3"/>
      <c r="F123" s="84">
        <v>35936.57</v>
      </c>
      <c r="G123" s="3" t="s">
        <v>365</v>
      </c>
      <c r="H123" s="2" t="s">
        <v>39</v>
      </c>
    </row>
    <row r="124" spans="1:8" ht="12.75">
      <c r="A124" s="32">
        <v>109</v>
      </c>
      <c r="B124" s="2" t="s">
        <v>86</v>
      </c>
      <c r="C124" s="84">
        <v>15062.11</v>
      </c>
      <c r="D124" s="6">
        <v>115.79</v>
      </c>
      <c r="E124" s="3"/>
      <c r="F124" s="84">
        <v>15062.11</v>
      </c>
      <c r="G124" s="3" t="s">
        <v>365</v>
      </c>
      <c r="H124" s="67" t="s">
        <v>39</v>
      </c>
    </row>
    <row r="125" spans="1:8" ht="12.75" customHeight="1">
      <c r="A125" s="32">
        <v>110</v>
      </c>
      <c r="B125" s="2" t="s">
        <v>42</v>
      </c>
      <c r="C125" s="84">
        <v>15038.51</v>
      </c>
      <c r="D125" s="6">
        <v>77.07</v>
      </c>
      <c r="E125" s="3"/>
      <c r="F125" s="84">
        <v>15038.51</v>
      </c>
      <c r="G125" s="3" t="s">
        <v>365</v>
      </c>
      <c r="H125" s="2" t="s">
        <v>39</v>
      </c>
    </row>
    <row r="126" spans="1:8" ht="12.75" customHeight="1">
      <c r="A126" s="32">
        <v>111</v>
      </c>
      <c r="B126" s="5" t="s">
        <v>43</v>
      </c>
      <c r="C126" s="84">
        <v>10903.79</v>
      </c>
      <c r="D126" s="6">
        <v>9.52</v>
      </c>
      <c r="E126" s="3"/>
      <c r="F126" s="84">
        <v>10903.79</v>
      </c>
      <c r="G126" s="3" t="s">
        <v>365</v>
      </c>
      <c r="H126" s="2" t="s">
        <v>39</v>
      </c>
    </row>
    <row r="127" spans="1:8" ht="12.75">
      <c r="A127" s="32">
        <v>112</v>
      </c>
      <c r="B127" s="5" t="s">
        <v>32</v>
      </c>
      <c r="C127" s="84">
        <v>4744.78</v>
      </c>
      <c r="D127" s="6">
        <v>11.26</v>
      </c>
      <c r="E127" s="3"/>
      <c r="F127" s="84">
        <v>4744.78</v>
      </c>
      <c r="G127" s="3" t="s">
        <v>365</v>
      </c>
      <c r="H127" s="2" t="s">
        <v>39</v>
      </c>
    </row>
    <row r="128" spans="1:8" ht="12.75" customHeight="1">
      <c r="A128" s="32">
        <v>113</v>
      </c>
      <c r="B128" s="5" t="s">
        <v>44</v>
      </c>
      <c r="C128" s="3">
        <v>576.33</v>
      </c>
      <c r="D128" s="6">
        <v>15.52</v>
      </c>
      <c r="E128" s="3"/>
      <c r="F128" s="3">
        <v>576.33</v>
      </c>
      <c r="G128" s="3"/>
      <c r="H128" s="2" t="s">
        <v>45</v>
      </c>
    </row>
    <row r="129" spans="1:8" ht="15.75" customHeight="1">
      <c r="A129" s="32">
        <v>114</v>
      </c>
      <c r="B129" s="5" t="s">
        <v>44</v>
      </c>
      <c r="C129" s="84">
        <v>3190.72</v>
      </c>
      <c r="D129" s="6">
        <v>7.96</v>
      </c>
      <c r="E129" s="3"/>
      <c r="F129" s="84">
        <v>3190.72</v>
      </c>
      <c r="G129" s="3" t="s">
        <v>365</v>
      </c>
      <c r="H129" s="2" t="s">
        <v>45</v>
      </c>
    </row>
    <row r="130" spans="1:8" ht="24">
      <c r="A130" s="32">
        <v>115</v>
      </c>
      <c r="B130" s="5" t="s">
        <v>354</v>
      </c>
      <c r="C130" s="84">
        <v>293823.54</v>
      </c>
      <c r="D130" s="6" t="s">
        <v>113</v>
      </c>
      <c r="E130" s="3"/>
      <c r="F130" s="84">
        <f>293823.54+84438.48+122051.05+122051.06+1017552+50000</f>
        <v>1689916.13</v>
      </c>
      <c r="G130" s="3" t="s">
        <v>365</v>
      </c>
      <c r="H130" s="2" t="s">
        <v>46</v>
      </c>
    </row>
    <row r="131" spans="1:8" ht="24">
      <c r="A131" s="32">
        <v>116</v>
      </c>
      <c r="B131" s="5" t="s">
        <v>47</v>
      </c>
      <c r="C131" s="84">
        <v>355560.89</v>
      </c>
      <c r="D131" s="6">
        <v>517</v>
      </c>
      <c r="E131" s="3"/>
      <c r="F131" s="84">
        <v>355560.89</v>
      </c>
      <c r="G131" s="3" t="s">
        <v>365</v>
      </c>
      <c r="H131" s="2" t="s">
        <v>293</v>
      </c>
    </row>
    <row r="132" spans="1:8" ht="25.5" customHeight="1">
      <c r="A132" s="32">
        <v>117</v>
      </c>
      <c r="B132" s="5" t="s">
        <v>48</v>
      </c>
      <c r="C132" s="84">
        <v>137782</v>
      </c>
      <c r="D132" s="6">
        <v>201</v>
      </c>
      <c r="E132" s="3"/>
      <c r="F132" s="84">
        <v>137782</v>
      </c>
      <c r="G132" s="3" t="s">
        <v>365</v>
      </c>
      <c r="H132" s="20" t="s">
        <v>294</v>
      </c>
    </row>
    <row r="133" spans="1:8" ht="15.75" customHeight="1">
      <c r="A133" s="32">
        <v>118</v>
      </c>
      <c r="B133" s="5" t="s">
        <v>49</v>
      </c>
      <c r="C133" s="84">
        <v>196643.24</v>
      </c>
      <c r="D133" s="6"/>
      <c r="E133" s="3"/>
      <c r="F133" s="84">
        <v>196643.24</v>
      </c>
      <c r="G133" s="3" t="s">
        <v>365</v>
      </c>
      <c r="H133" s="2" t="s">
        <v>50</v>
      </c>
    </row>
    <row r="134" spans="1:8" ht="24">
      <c r="A134" s="32">
        <v>119</v>
      </c>
      <c r="B134" s="5" t="s">
        <v>178</v>
      </c>
      <c r="C134" s="84">
        <v>15476</v>
      </c>
      <c r="D134" s="6">
        <v>83</v>
      </c>
      <c r="E134" s="3"/>
      <c r="F134" s="84">
        <v>15476</v>
      </c>
      <c r="G134" s="3" t="s">
        <v>365</v>
      </c>
      <c r="H134" s="2" t="s">
        <v>240</v>
      </c>
    </row>
    <row r="135" spans="1:8" ht="24">
      <c r="A135" s="32">
        <v>120</v>
      </c>
      <c r="B135" s="5" t="s">
        <v>179</v>
      </c>
      <c r="C135" s="84">
        <v>15476</v>
      </c>
      <c r="D135" s="6">
        <v>83</v>
      </c>
      <c r="E135" s="3"/>
      <c r="F135" s="84">
        <v>15476</v>
      </c>
      <c r="G135" s="3" t="s">
        <v>365</v>
      </c>
      <c r="H135" s="2" t="s">
        <v>240</v>
      </c>
    </row>
    <row r="136" spans="1:8" ht="24">
      <c r="A136" s="32">
        <v>121</v>
      </c>
      <c r="B136" s="103" t="s">
        <v>70</v>
      </c>
      <c r="C136" s="104">
        <v>3741189.53</v>
      </c>
      <c r="D136" s="105"/>
      <c r="E136" s="32"/>
      <c r="F136" s="104">
        <v>3741189.53</v>
      </c>
      <c r="G136" s="32" t="s">
        <v>365</v>
      </c>
      <c r="H136" s="20" t="s">
        <v>241</v>
      </c>
    </row>
    <row r="137" spans="1:9" ht="60">
      <c r="A137" s="32">
        <v>122</v>
      </c>
      <c r="B137" s="5" t="s">
        <v>116</v>
      </c>
      <c r="C137" s="106">
        <v>262445.92</v>
      </c>
      <c r="D137" s="107"/>
      <c r="E137" s="107"/>
      <c r="F137" s="106">
        <v>262445.92</v>
      </c>
      <c r="G137" s="107" t="s">
        <v>365</v>
      </c>
      <c r="H137" s="2" t="s">
        <v>242</v>
      </c>
      <c r="I137" s="91"/>
    </row>
    <row r="138" spans="1:9" ht="60">
      <c r="A138" s="32">
        <v>123</v>
      </c>
      <c r="B138" s="5" t="s">
        <v>116</v>
      </c>
      <c r="C138" s="106">
        <v>347269.99</v>
      </c>
      <c r="D138" s="107"/>
      <c r="E138" s="107"/>
      <c r="F138" s="106">
        <v>347269.99</v>
      </c>
      <c r="G138" s="107" t="s">
        <v>365</v>
      </c>
      <c r="H138" s="2" t="s">
        <v>243</v>
      </c>
      <c r="I138" s="91"/>
    </row>
    <row r="139" spans="1:9" ht="72">
      <c r="A139" s="32">
        <v>124</v>
      </c>
      <c r="B139" s="5" t="s">
        <v>117</v>
      </c>
      <c r="C139" s="106">
        <v>595870.39</v>
      </c>
      <c r="D139" s="107"/>
      <c r="E139" s="107"/>
      <c r="F139" s="106">
        <v>595870.39</v>
      </c>
      <c r="G139" s="107" t="s">
        <v>365</v>
      </c>
      <c r="H139" s="2" t="s">
        <v>244</v>
      </c>
      <c r="I139" s="91"/>
    </row>
    <row r="140" spans="1:9" ht="48">
      <c r="A140" s="32">
        <v>125</v>
      </c>
      <c r="B140" s="2" t="s">
        <v>118</v>
      </c>
      <c r="C140" s="106">
        <v>86919.88</v>
      </c>
      <c r="D140" s="107"/>
      <c r="E140" s="107"/>
      <c r="F140" s="106">
        <v>86919.88</v>
      </c>
      <c r="G140" s="107" t="s">
        <v>365</v>
      </c>
      <c r="H140" s="2" t="s">
        <v>245</v>
      </c>
      <c r="I140" s="91"/>
    </row>
    <row r="141" spans="1:9" ht="60">
      <c r="A141" s="32">
        <v>126</v>
      </c>
      <c r="B141" s="2" t="s">
        <v>119</v>
      </c>
      <c r="C141" s="106">
        <v>176414.37</v>
      </c>
      <c r="D141" s="107"/>
      <c r="E141" s="107"/>
      <c r="F141" s="106">
        <v>176414.37</v>
      </c>
      <c r="G141" s="107" t="s">
        <v>365</v>
      </c>
      <c r="H141" s="2" t="s">
        <v>247</v>
      </c>
      <c r="I141" s="91"/>
    </row>
    <row r="142" spans="1:9" ht="48">
      <c r="A142" s="32">
        <v>127</v>
      </c>
      <c r="B142" s="2" t="s">
        <v>120</v>
      </c>
      <c r="C142" s="106">
        <v>39421.01</v>
      </c>
      <c r="D142" s="107"/>
      <c r="E142" s="107"/>
      <c r="F142" s="106">
        <v>39421.01</v>
      </c>
      <c r="G142" s="107" t="s">
        <v>365</v>
      </c>
      <c r="H142" s="2" t="s">
        <v>248</v>
      </c>
      <c r="I142" s="91"/>
    </row>
    <row r="143" spans="1:9" ht="24">
      <c r="A143" s="32">
        <v>128</v>
      </c>
      <c r="B143" s="5" t="s">
        <v>121</v>
      </c>
      <c r="C143" s="106">
        <v>251600.02</v>
      </c>
      <c r="D143" s="107"/>
      <c r="E143" s="107"/>
      <c r="F143" s="106">
        <v>251600.02</v>
      </c>
      <c r="G143" s="107" t="s">
        <v>365</v>
      </c>
      <c r="H143" s="2" t="s">
        <v>249</v>
      </c>
      <c r="I143" s="91"/>
    </row>
    <row r="144" spans="1:9" ht="27.75" customHeight="1">
      <c r="A144" s="32">
        <v>129</v>
      </c>
      <c r="B144" s="5" t="s">
        <v>122</v>
      </c>
      <c r="C144" s="106">
        <v>35101.53</v>
      </c>
      <c r="D144" s="107"/>
      <c r="E144" s="107"/>
      <c r="F144" s="106">
        <v>35101.53</v>
      </c>
      <c r="G144" s="107" t="s">
        <v>365</v>
      </c>
      <c r="H144" s="2" t="s">
        <v>152</v>
      </c>
      <c r="I144" s="91"/>
    </row>
    <row r="145" spans="1:9" ht="24">
      <c r="A145" s="32">
        <v>130</v>
      </c>
      <c r="B145" s="5" t="s">
        <v>251</v>
      </c>
      <c r="C145" s="106">
        <v>13038.02</v>
      </c>
      <c r="D145" s="107"/>
      <c r="E145" s="107"/>
      <c r="F145" s="106">
        <v>13038.02</v>
      </c>
      <c r="G145" s="107" t="s">
        <v>365</v>
      </c>
      <c r="H145" s="2" t="s">
        <v>250</v>
      </c>
      <c r="I145" s="91"/>
    </row>
    <row r="146" spans="1:9" ht="36">
      <c r="A146" s="32">
        <v>131</v>
      </c>
      <c r="B146" s="2" t="s">
        <v>355</v>
      </c>
      <c r="C146" s="100"/>
      <c r="D146" s="32"/>
      <c r="E146" s="32"/>
      <c r="F146" s="100">
        <v>224980.91</v>
      </c>
      <c r="G146" s="107" t="s">
        <v>365</v>
      </c>
      <c r="H146" s="46" t="s">
        <v>356</v>
      </c>
      <c r="I146" s="91"/>
    </row>
    <row r="147" spans="1:9" ht="24">
      <c r="A147" s="32">
        <v>132</v>
      </c>
      <c r="B147" s="2" t="s">
        <v>357</v>
      </c>
      <c r="C147" s="100"/>
      <c r="D147" s="32"/>
      <c r="E147" s="32"/>
      <c r="F147" s="100">
        <v>14212.21</v>
      </c>
      <c r="G147" s="107" t="s">
        <v>365</v>
      </c>
      <c r="H147" s="2" t="s">
        <v>358</v>
      </c>
      <c r="I147" s="91"/>
    </row>
    <row r="148" spans="1:9" ht="24">
      <c r="A148" s="32">
        <v>133</v>
      </c>
      <c r="B148" s="2" t="s">
        <v>357</v>
      </c>
      <c r="C148" s="100"/>
      <c r="D148" s="32"/>
      <c r="E148" s="32"/>
      <c r="F148" s="100">
        <v>5109.07</v>
      </c>
      <c r="G148" s="107" t="s">
        <v>365</v>
      </c>
      <c r="H148" s="2" t="s">
        <v>359</v>
      </c>
      <c r="I148" s="91"/>
    </row>
    <row r="149" spans="1:8" ht="15.75" customHeight="1">
      <c r="A149" s="107"/>
      <c r="C149" s="108">
        <f>SUM(C107:C145)</f>
        <v>8601881.29</v>
      </c>
      <c r="D149" s="36"/>
      <c r="E149" s="109" t="s">
        <v>114</v>
      </c>
      <c r="F149" s="110">
        <f>SUM(F107:F148)</f>
        <v>10267122.07</v>
      </c>
      <c r="G149" s="36"/>
      <c r="H149" s="36"/>
    </row>
    <row r="150" spans="1:8" ht="20.25" customHeight="1">
      <c r="A150" s="6"/>
      <c r="B150" s="194" t="s">
        <v>180</v>
      </c>
      <c r="C150" s="194"/>
      <c r="D150" s="195"/>
      <c r="E150" s="195"/>
      <c r="F150" s="195"/>
      <c r="G150" s="195"/>
      <c r="H150" s="195"/>
    </row>
    <row r="151" spans="1:8" ht="18.75" customHeight="1">
      <c r="A151" s="6"/>
      <c r="B151" s="194" t="s">
        <v>181</v>
      </c>
      <c r="C151" s="194"/>
      <c r="D151" s="195"/>
      <c r="E151" s="195"/>
      <c r="F151" s="195"/>
      <c r="G151" s="195"/>
      <c r="H151" s="195"/>
    </row>
    <row r="152" spans="1:9" ht="60">
      <c r="A152" s="32">
        <v>134</v>
      </c>
      <c r="B152" s="5" t="s">
        <v>182</v>
      </c>
      <c r="C152" s="68">
        <v>959634.87</v>
      </c>
      <c r="D152" s="6">
        <v>1031.59</v>
      </c>
      <c r="E152" s="6">
        <v>2500</v>
      </c>
      <c r="F152" s="84">
        <f>ROUND(D152*E152,2)</f>
        <v>2578975</v>
      </c>
      <c r="G152" s="3" t="s">
        <v>129</v>
      </c>
      <c r="H152" s="2" t="s">
        <v>212</v>
      </c>
      <c r="I152" s="111"/>
    </row>
    <row r="153" spans="1:8" ht="17.25" customHeight="1">
      <c r="A153" s="6"/>
      <c r="B153" s="194" t="s">
        <v>183</v>
      </c>
      <c r="C153" s="194"/>
      <c r="D153" s="195"/>
      <c r="E153" s="195"/>
      <c r="F153" s="195"/>
      <c r="G153" s="195"/>
      <c r="H153" s="195"/>
    </row>
    <row r="154" spans="1:9" ht="36">
      <c r="A154" s="32">
        <v>135</v>
      </c>
      <c r="B154" s="5" t="s">
        <v>184</v>
      </c>
      <c r="C154" s="68">
        <v>420579.33</v>
      </c>
      <c r="D154" s="6">
        <v>500</v>
      </c>
      <c r="E154" s="6">
        <v>2500</v>
      </c>
      <c r="F154" s="70">
        <f>ROUND(D154*E154,2)</f>
        <v>1250000</v>
      </c>
      <c r="G154" s="3" t="s">
        <v>129</v>
      </c>
      <c r="H154" s="2" t="s">
        <v>295</v>
      </c>
      <c r="I154" s="112"/>
    </row>
    <row r="155" spans="1:8" ht="21" customHeight="1">
      <c r="A155" s="6"/>
      <c r="B155" s="194" t="s">
        <v>193</v>
      </c>
      <c r="C155" s="194"/>
      <c r="D155" s="195"/>
      <c r="E155" s="195"/>
      <c r="F155" s="195"/>
      <c r="G155" s="195"/>
      <c r="H155" s="195"/>
    </row>
    <row r="156" spans="1:9" ht="60">
      <c r="A156" s="32">
        <v>136</v>
      </c>
      <c r="B156" s="5" t="s">
        <v>194</v>
      </c>
      <c r="C156" s="84">
        <v>6507828.77</v>
      </c>
      <c r="D156" s="113">
        <v>3308.38</v>
      </c>
      <c r="E156" s="3"/>
      <c r="F156" s="84">
        <v>6507828.77</v>
      </c>
      <c r="G156" s="3" t="s">
        <v>365</v>
      </c>
      <c r="H156" s="2" t="s">
        <v>146</v>
      </c>
      <c r="I156" s="53"/>
    </row>
    <row r="157" spans="1:9" ht="84">
      <c r="A157" s="32">
        <v>137</v>
      </c>
      <c r="B157" s="5" t="s">
        <v>299</v>
      </c>
      <c r="C157" s="114"/>
      <c r="D157" s="113">
        <v>59</v>
      </c>
      <c r="E157" s="3"/>
      <c r="F157" s="84">
        <v>480143.33</v>
      </c>
      <c r="G157" s="3" t="s">
        <v>365</v>
      </c>
      <c r="H157" s="2" t="s">
        <v>175</v>
      </c>
      <c r="I157" s="170"/>
    </row>
    <row r="158" spans="1:8" ht="108">
      <c r="A158" s="32">
        <v>138</v>
      </c>
      <c r="B158" s="5" t="s">
        <v>300</v>
      </c>
      <c r="C158" s="114"/>
      <c r="D158" s="113">
        <v>188.3</v>
      </c>
      <c r="E158" s="3"/>
      <c r="F158" s="84">
        <v>280000</v>
      </c>
      <c r="G158" s="3" t="s">
        <v>365</v>
      </c>
      <c r="H158" s="2" t="s">
        <v>147</v>
      </c>
    </row>
    <row r="159" spans="1:8" ht="12.75">
      <c r="A159" s="32"/>
      <c r="B159" s="5"/>
      <c r="C159" s="114"/>
      <c r="D159" s="113"/>
      <c r="E159" s="109" t="s">
        <v>114</v>
      </c>
      <c r="F159" s="115">
        <f>SUM(F156:F158)</f>
        <v>7267972.1</v>
      </c>
      <c r="G159" s="3"/>
      <c r="H159" s="3"/>
    </row>
    <row r="160" spans="1:8" ht="20.25" customHeight="1">
      <c r="A160" s="6"/>
      <c r="B160" s="194" t="s">
        <v>195</v>
      </c>
      <c r="C160" s="194"/>
      <c r="D160" s="195"/>
      <c r="E160" s="195"/>
      <c r="F160" s="195"/>
      <c r="G160" s="195"/>
      <c r="H160" s="195"/>
    </row>
    <row r="161" spans="1:9" ht="131.25" customHeight="1">
      <c r="A161" s="116">
        <v>139</v>
      </c>
      <c r="B161" s="37" t="s">
        <v>196</v>
      </c>
      <c r="C161" s="117">
        <v>318358.57</v>
      </c>
      <c r="D161" s="118">
        <v>3134.55</v>
      </c>
      <c r="E161" s="119">
        <v>2500</v>
      </c>
      <c r="F161" s="44">
        <f>ROUND(D161*E161,2)</f>
        <v>7836375</v>
      </c>
      <c r="G161" s="41" t="s">
        <v>129</v>
      </c>
      <c r="H161" s="2" t="s">
        <v>210</v>
      </c>
      <c r="I161" s="51"/>
    </row>
    <row r="162" spans="1:8" ht="138" customHeight="1">
      <c r="A162" s="116">
        <v>140</v>
      </c>
      <c r="B162" s="37" t="s">
        <v>197</v>
      </c>
      <c r="C162" s="120">
        <v>1989456.48</v>
      </c>
      <c r="D162" s="119">
        <v>1320.3</v>
      </c>
      <c r="E162" s="119"/>
      <c r="F162" s="44">
        <v>1989456.48</v>
      </c>
      <c r="G162" s="41" t="s">
        <v>365</v>
      </c>
      <c r="H162" s="48" t="s">
        <v>301</v>
      </c>
    </row>
    <row r="163" spans="1:8" ht="79.5" customHeight="1">
      <c r="A163" s="107"/>
      <c r="B163" s="121"/>
      <c r="C163" s="122"/>
      <c r="D163" s="43"/>
      <c r="E163" s="43"/>
      <c r="F163" s="123"/>
      <c r="G163" s="36"/>
      <c r="H163" s="46" t="s">
        <v>211</v>
      </c>
    </row>
    <row r="164" spans="1:8" ht="12.75">
      <c r="A164" s="32"/>
      <c r="B164" s="121"/>
      <c r="C164" s="124"/>
      <c r="D164" s="43"/>
      <c r="E164" s="125" t="s">
        <v>114</v>
      </c>
      <c r="F164" s="126">
        <f>SUM(F161:F163)</f>
        <v>9825831.48</v>
      </c>
      <c r="G164" s="36"/>
      <c r="H164" s="36"/>
    </row>
    <row r="165" spans="1:8" ht="15" customHeight="1">
      <c r="A165" s="116"/>
      <c r="B165" s="211" t="s">
        <v>198</v>
      </c>
      <c r="C165" s="211"/>
      <c r="D165" s="201"/>
      <c r="E165" s="201"/>
      <c r="F165" s="201"/>
      <c r="G165" s="201"/>
      <c r="H165" s="201"/>
    </row>
    <row r="166" spans="1:8" ht="108">
      <c r="A166" s="116">
        <v>141</v>
      </c>
      <c r="B166" s="37" t="s">
        <v>78</v>
      </c>
      <c r="C166" s="127">
        <v>1211970.38</v>
      </c>
      <c r="D166" s="44">
        <v>3540.6</v>
      </c>
      <c r="E166" s="128">
        <v>2500</v>
      </c>
      <c r="F166" s="44">
        <f>ROUND(D166*E166,2)</f>
        <v>8851500</v>
      </c>
      <c r="G166" s="41" t="s">
        <v>129</v>
      </c>
      <c r="H166" s="37" t="s">
        <v>366</v>
      </c>
    </row>
    <row r="167" spans="1:8" ht="132">
      <c r="A167" s="129"/>
      <c r="B167" s="130"/>
      <c r="C167" s="131"/>
      <c r="D167" s="132"/>
      <c r="E167" s="133"/>
      <c r="F167" s="132"/>
      <c r="G167" s="134"/>
      <c r="H167" s="38" t="s">
        <v>164</v>
      </c>
    </row>
    <row r="168" spans="1:8" ht="63" customHeight="1">
      <c r="A168" s="107"/>
      <c r="B168" s="121"/>
      <c r="C168" s="131"/>
      <c r="D168" s="123"/>
      <c r="E168" s="135"/>
      <c r="F168" s="123"/>
      <c r="G168" s="36"/>
      <c r="H168" s="7" t="s">
        <v>165</v>
      </c>
    </row>
    <row r="169" spans="1:8" ht="12.75" customHeight="1">
      <c r="A169" s="43"/>
      <c r="B169" s="198" t="s">
        <v>79</v>
      </c>
      <c r="C169" s="198"/>
      <c r="D169" s="198"/>
      <c r="E169" s="198"/>
      <c r="F169" s="198"/>
      <c r="G169" s="198"/>
      <c r="H169" s="198"/>
    </row>
    <row r="170" spans="1:9" ht="120">
      <c r="A170" s="32">
        <v>142</v>
      </c>
      <c r="B170" s="2" t="s">
        <v>296</v>
      </c>
      <c r="C170" s="3">
        <v>1120001.27</v>
      </c>
      <c r="D170" s="136">
        <v>2708</v>
      </c>
      <c r="E170" s="6">
        <v>2500</v>
      </c>
      <c r="F170" s="84">
        <f>ROUND(D170*E170,2)</f>
        <v>6770000</v>
      </c>
      <c r="G170" s="3" t="s">
        <v>129</v>
      </c>
      <c r="H170" s="2" t="s">
        <v>163</v>
      </c>
      <c r="I170" s="53" t="s">
        <v>134</v>
      </c>
    </row>
    <row r="171" spans="1:8" ht="34.5" customHeight="1">
      <c r="A171" s="32">
        <v>143</v>
      </c>
      <c r="B171" s="7" t="s">
        <v>80</v>
      </c>
      <c r="C171" s="3">
        <v>495568.96</v>
      </c>
      <c r="D171" s="122">
        <v>1397.53</v>
      </c>
      <c r="E171" s="6">
        <v>2500</v>
      </c>
      <c r="F171" s="84">
        <f>ROUND(D171*E171,2)</f>
        <v>3493825</v>
      </c>
      <c r="G171" s="3" t="s">
        <v>129</v>
      </c>
      <c r="H171" s="2" t="s">
        <v>297</v>
      </c>
    </row>
    <row r="172" spans="1:8" ht="15.75" customHeight="1">
      <c r="A172" s="32"/>
      <c r="B172" s="97"/>
      <c r="C172" s="98"/>
      <c r="D172" s="84"/>
      <c r="E172" s="137" t="s">
        <v>114</v>
      </c>
      <c r="F172" s="55">
        <f>SUM(F170:F171)</f>
        <v>10263825</v>
      </c>
      <c r="G172" s="3"/>
      <c r="H172" s="39"/>
    </row>
    <row r="173" spans="1:8" ht="21.75" customHeight="1">
      <c r="A173" s="6"/>
      <c r="B173" s="195" t="s">
        <v>298</v>
      </c>
      <c r="C173" s="195"/>
      <c r="D173" s="195"/>
      <c r="E173" s="195"/>
      <c r="F173" s="195"/>
      <c r="G173" s="195"/>
      <c r="H173" s="201"/>
    </row>
    <row r="174" spans="1:8" ht="114.75">
      <c r="A174" s="6">
        <v>144</v>
      </c>
      <c r="B174" s="20" t="s">
        <v>135</v>
      </c>
      <c r="C174" s="11">
        <v>251254.95</v>
      </c>
      <c r="D174" s="32">
        <v>207.2</v>
      </c>
      <c r="E174" s="6"/>
      <c r="F174" s="44">
        <v>501776.1</v>
      </c>
      <c r="G174" s="41" t="s">
        <v>129</v>
      </c>
      <c r="H174" s="3" t="s">
        <v>208</v>
      </c>
    </row>
    <row r="175" spans="1:8" ht="84">
      <c r="A175" s="43">
        <v>145</v>
      </c>
      <c r="B175" s="42" t="s">
        <v>278</v>
      </c>
      <c r="C175" s="40">
        <v>546834.27</v>
      </c>
      <c r="D175" s="138">
        <v>1543</v>
      </c>
      <c r="E175" s="43">
        <v>2500</v>
      </c>
      <c r="F175" s="44">
        <f>ROUND(D175*E175,2)</f>
        <v>3857500</v>
      </c>
      <c r="G175" s="41" t="s">
        <v>129</v>
      </c>
      <c r="H175" s="2" t="s">
        <v>209</v>
      </c>
    </row>
    <row r="176" spans="1:8" ht="12.75">
      <c r="A176" s="43"/>
      <c r="B176" s="42"/>
      <c r="C176" s="45" t="e">
        <f>SUM(#REF!)</f>
        <v>#REF!</v>
      </c>
      <c r="D176" s="138"/>
      <c r="E176" s="137" t="s">
        <v>114</v>
      </c>
      <c r="F176" s="55">
        <f>SUM(F174:F175)</f>
        <v>4359276.1</v>
      </c>
      <c r="G176" s="3"/>
      <c r="H176" s="46"/>
    </row>
    <row r="177" spans="1:8" ht="20.25" customHeight="1">
      <c r="A177" s="6"/>
      <c r="B177" s="195" t="s">
        <v>188</v>
      </c>
      <c r="C177" s="195"/>
      <c r="D177" s="195"/>
      <c r="E177" s="195"/>
      <c r="F177" s="195"/>
      <c r="G177" s="195"/>
      <c r="H177" s="198"/>
    </row>
    <row r="178" spans="1:8" ht="65.25" customHeight="1">
      <c r="A178" s="6">
        <v>146</v>
      </c>
      <c r="B178" s="139" t="s">
        <v>189</v>
      </c>
      <c r="C178" s="68">
        <v>2985897.42</v>
      </c>
      <c r="D178" s="6">
        <v>1086.6</v>
      </c>
      <c r="E178" s="6"/>
      <c r="F178" s="68">
        <v>2971008.54</v>
      </c>
      <c r="G178" s="140" t="s">
        <v>365</v>
      </c>
      <c r="H178" s="2" t="s">
        <v>136</v>
      </c>
    </row>
    <row r="179" spans="1:8" ht="30.75" customHeight="1">
      <c r="A179" s="6">
        <v>147</v>
      </c>
      <c r="B179" s="5" t="s">
        <v>190</v>
      </c>
      <c r="C179" s="68">
        <v>549076.59</v>
      </c>
      <c r="D179" s="113">
        <v>1668.92</v>
      </c>
      <c r="E179" s="6">
        <v>2500</v>
      </c>
      <c r="F179" s="84">
        <f>ROUND(D179*E179,2)</f>
        <v>4172300</v>
      </c>
      <c r="G179" s="3" t="s">
        <v>129</v>
      </c>
      <c r="H179" s="176" t="s">
        <v>166</v>
      </c>
    </row>
    <row r="180" spans="1:8" ht="30.75" customHeight="1">
      <c r="A180" s="6">
        <v>148</v>
      </c>
      <c r="B180" s="5" t="s">
        <v>126</v>
      </c>
      <c r="C180" s="68">
        <v>70648.39</v>
      </c>
      <c r="D180" s="6">
        <v>646.05</v>
      </c>
      <c r="E180" s="6">
        <v>2500</v>
      </c>
      <c r="F180" s="84">
        <f>ROUND(D180*E180,2)</f>
        <v>1615125</v>
      </c>
      <c r="G180" s="3" t="s">
        <v>129</v>
      </c>
      <c r="H180" s="177"/>
    </row>
    <row r="181" spans="1:8" ht="28.5" customHeight="1">
      <c r="A181" s="6">
        <v>149</v>
      </c>
      <c r="B181" s="5" t="s">
        <v>191</v>
      </c>
      <c r="C181" s="68">
        <v>3418.99</v>
      </c>
      <c r="D181" s="6"/>
      <c r="E181" s="6"/>
      <c r="F181" s="84">
        <v>3418.99</v>
      </c>
      <c r="G181" s="3" t="s">
        <v>365</v>
      </c>
      <c r="H181" s="178"/>
    </row>
    <row r="182" spans="1:8" ht="24">
      <c r="A182" s="6">
        <v>150</v>
      </c>
      <c r="B182" s="5" t="s">
        <v>137</v>
      </c>
      <c r="C182" s="68">
        <v>3418.99</v>
      </c>
      <c r="D182" s="6">
        <v>89.04</v>
      </c>
      <c r="E182" s="6"/>
      <c r="F182" s="84">
        <v>183871.08</v>
      </c>
      <c r="G182" s="3" t="s">
        <v>365</v>
      </c>
      <c r="H182" s="42" t="s">
        <v>176</v>
      </c>
    </row>
    <row r="183" spans="1:8" ht="13.5" customHeight="1">
      <c r="A183" s="32"/>
      <c r="B183" s="5"/>
      <c r="C183" s="68" t="e">
        <f>SUM(#REF!)</f>
        <v>#REF!</v>
      </c>
      <c r="D183" s="6"/>
      <c r="E183" s="99" t="s">
        <v>114</v>
      </c>
      <c r="F183" s="141">
        <f>SUM(F178:F182)</f>
        <v>8945723.61</v>
      </c>
      <c r="G183" s="3"/>
      <c r="H183" s="46"/>
    </row>
    <row r="184" spans="1:8" ht="21" customHeight="1">
      <c r="A184" s="119"/>
      <c r="B184" s="195" t="s">
        <v>81</v>
      </c>
      <c r="C184" s="195"/>
      <c r="D184" s="195"/>
      <c r="E184" s="195"/>
      <c r="F184" s="195"/>
      <c r="G184" s="195"/>
      <c r="H184" s="195"/>
    </row>
    <row r="185" spans="1:8" ht="146.25" customHeight="1">
      <c r="A185" s="187">
        <v>151</v>
      </c>
      <c r="B185" s="190" t="s">
        <v>82</v>
      </c>
      <c r="C185" s="142">
        <v>154458.81</v>
      </c>
      <c r="D185" s="192">
        <v>2100</v>
      </c>
      <c r="E185" s="181">
        <v>2500</v>
      </c>
      <c r="F185" s="179">
        <f>ROUND(D185*E185,2)</f>
        <v>5250000</v>
      </c>
      <c r="G185" s="181" t="s">
        <v>129</v>
      </c>
      <c r="H185" s="56" t="s">
        <v>167</v>
      </c>
    </row>
    <row r="186" spans="1:8" ht="144" customHeight="1">
      <c r="A186" s="188"/>
      <c r="B186" s="190"/>
      <c r="C186" s="142"/>
      <c r="D186" s="192"/>
      <c r="E186" s="181"/>
      <c r="F186" s="179"/>
      <c r="G186" s="181"/>
      <c r="H186" s="56" t="s">
        <v>138</v>
      </c>
    </row>
    <row r="187" spans="1:8" ht="142.5" customHeight="1">
      <c r="A187" s="188"/>
      <c r="B187" s="190"/>
      <c r="C187" s="142"/>
      <c r="D187" s="192"/>
      <c r="E187" s="181"/>
      <c r="F187" s="179"/>
      <c r="G187" s="181"/>
      <c r="H187" s="56" t="s">
        <v>139</v>
      </c>
    </row>
    <row r="188" spans="1:8" ht="156" customHeight="1">
      <c r="A188" s="188"/>
      <c r="B188" s="190"/>
      <c r="C188" s="143"/>
      <c r="D188" s="192"/>
      <c r="E188" s="181"/>
      <c r="F188" s="179"/>
      <c r="G188" s="181"/>
      <c r="H188" s="46" t="s">
        <v>140</v>
      </c>
    </row>
    <row r="189" spans="1:8" ht="36" customHeight="1">
      <c r="A189" s="188"/>
      <c r="B189" s="190"/>
      <c r="C189" s="143"/>
      <c r="D189" s="192"/>
      <c r="E189" s="181"/>
      <c r="F189" s="179"/>
      <c r="G189" s="181"/>
      <c r="H189" s="46" t="s">
        <v>141</v>
      </c>
    </row>
    <row r="190" spans="1:8" ht="42.75" customHeight="1">
      <c r="A190" s="189"/>
      <c r="B190" s="191"/>
      <c r="C190" s="143"/>
      <c r="D190" s="193"/>
      <c r="E190" s="182"/>
      <c r="F190" s="180"/>
      <c r="G190" s="182"/>
      <c r="H190" s="42" t="s">
        <v>142</v>
      </c>
    </row>
    <row r="191" spans="1:8" ht="36">
      <c r="A191" s="144">
        <v>152</v>
      </c>
      <c r="B191" s="2" t="s">
        <v>185</v>
      </c>
      <c r="C191" s="113">
        <v>249800.04</v>
      </c>
      <c r="D191" s="84">
        <v>81.77</v>
      </c>
      <c r="E191" s="3"/>
      <c r="F191" s="27">
        <v>249800.04</v>
      </c>
      <c r="G191" s="145" t="s">
        <v>365</v>
      </c>
      <c r="H191" s="42" t="s">
        <v>186</v>
      </c>
    </row>
    <row r="192" spans="1:8" ht="12.75">
      <c r="A192" s="144"/>
      <c r="B192" s="7"/>
      <c r="C192" s="124"/>
      <c r="D192" s="123"/>
      <c r="E192" s="36"/>
      <c r="F192" s="146">
        <f>SUM(F185:F191)</f>
        <v>5499800.04</v>
      </c>
      <c r="G192" s="145"/>
      <c r="H192" s="46"/>
    </row>
    <row r="193" spans="1:8" ht="26.25" customHeight="1">
      <c r="A193" s="43"/>
      <c r="B193" s="199" t="s">
        <v>83</v>
      </c>
      <c r="C193" s="199"/>
      <c r="D193" s="200"/>
      <c r="E193" s="200"/>
      <c r="F193" s="200"/>
      <c r="G193" s="200"/>
      <c r="H193" s="200"/>
    </row>
    <row r="194" spans="1:8" ht="60">
      <c r="A194" s="32">
        <v>153</v>
      </c>
      <c r="B194" s="5" t="s">
        <v>302</v>
      </c>
      <c r="C194" s="68">
        <v>113820.59</v>
      </c>
      <c r="D194" s="6">
        <v>622.3</v>
      </c>
      <c r="E194" s="6">
        <v>2500</v>
      </c>
      <c r="F194" s="84">
        <f>ROUND(D194*E194,2)</f>
        <v>1555750</v>
      </c>
      <c r="G194" s="3" t="s">
        <v>129</v>
      </c>
      <c r="H194" s="2" t="s">
        <v>144</v>
      </c>
    </row>
    <row r="195" spans="1:8" ht="16.5" customHeight="1">
      <c r="A195" s="32">
        <v>154</v>
      </c>
      <c r="B195" s="5" t="s">
        <v>32</v>
      </c>
      <c r="C195" s="9">
        <v>3825.86</v>
      </c>
      <c r="D195" s="6"/>
      <c r="E195" s="6"/>
      <c r="F195" s="84">
        <v>3825.86</v>
      </c>
      <c r="G195" s="3" t="s">
        <v>365</v>
      </c>
      <c r="H195" s="2"/>
    </row>
    <row r="196" spans="1:8" ht="36">
      <c r="A196" s="32">
        <v>155</v>
      </c>
      <c r="B196" s="5" t="s">
        <v>192</v>
      </c>
      <c r="C196" s="68">
        <v>283539.96</v>
      </c>
      <c r="D196" s="6">
        <v>297</v>
      </c>
      <c r="E196" s="6">
        <v>2500</v>
      </c>
      <c r="F196" s="84">
        <f>ROUND(D196*E196,2)</f>
        <v>742500</v>
      </c>
      <c r="G196" s="3" t="s">
        <v>129</v>
      </c>
      <c r="H196" s="2" t="s">
        <v>145</v>
      </c>
    </row>
    <row r="197" spans="1:9" s="172" customFormat="1" ht="42.75" customHeight="1">
      <c r="A197" s="32">
        <v>156</v>
      </c>
      <c r="B197" s="147" t="s">
        <v>143</v>
      </c>
      <c r="C197" s="148">
        <v>176569.88</v>
      </c>
      <c r="D197" s="148">
        <v>84.86</v>
      </c>
      <c r="E197" s="148"/>
      <c r="F197" s="148">
        <v>176569.88</v>
      </c>
      <c r="G197" s="58"/>
      <c r="H197" s="147" t="s">
        <v>207</v>
      </c>
      <c r="I197" s="171"/>
    </row>
    <row r="198" spans="1:8" ht="12.75">
      <c r="A198" s="32"/>
      <c r="B198" s="3"/>
      <c r="C198" s="113" t="e">
        <f>SUM(#REF!)</f>
        <v>#REF!</v>
      </c>
      <c r="D198" s="6"/>
      <c r="E198" s="137" t="s">
        <v>114</v>
      </c>
      <c r="F198" s="55">
        <f>SUM(F194:F197)</f>
        <v>2478645.74</v>
      </c>
      <c r="G198" s="3"/>
      <c r="H198" s="2"/>
    </row>
    <row r="199" spans="1:8" ht="21" customHeight="1">
      <c r="A199" s="6"/>
      <c r="B199" s="195" t="s">
        <v>84</v>
      </c>
      <c r="C199" s="195"/>
      <c r="D199" s="195"/>
      <c r="E199" s="195"/>
      <c r="F199" s="195"/>
      <c r="G199" s="195"/>
      <c r="H199" s="201"/>
    </row>
    <row r="200" spans="1:8" ht="108">
      <c r="A200" s="212">
        <v>157</v>
      </c>
      <c r="B200" s="213" t="s">
        <v>85</v>
      </c>
      <c r="C200" s="127">
        <v>2714140.73</v>
      </c>
      <c r="D200" s="214">
        <v>2502.3</v>
      </c>
      <c r="E200" s="202">
        <v>2500</v>
      </c>
      <c r="F200" s="183">
        <f>ROUND(D200*E200,2)</f>
        <v>6255750</v>
      </c>
      <c r="G200" s="184" t="s">
        <v>129</v>
      </c>
      <c r="H200" s="48" t="s">
        <v>246</v>
      </c>
    </row>
    <row r="201" spans="1:8" ht="144">
      <c r="A201" s="212"/>
      <c r="B201" s="213"/>
      <c r="C201" s="149"/>
      <c r="D201" s="192"/>
      <c r="E201" s="181"/>
      <c r="F201" s="179"/>
      <c r="G201" s="185"/>
      <c r="H201" s="49" t="s">
        <v>187</v>
      </c>
    </row>
    <row r="202" spans="1:9" ht="42.75" customHeight="1">
      <c r="A202" s="212"/>
      <c r="B202" s="213"/>
      <c r="C202" s="150"/>
      <c r="D202" s="193"/>
      <c r="E202" s="182"/>
      <c r="F202" s="180"/>
      <c r="G202" s="186"/>
      <c r="H202" s="50" t="s">
        <v>168</v>
      </c>
      <c r="I202" s="51"/>
    </row>
    <row r="203" spans="1:8" ht="48">
      <c r="A203" s="107">
        <v>158</v>
      </c>
      <c r="B203" s="7" t="s">
        <v>239</v>
      </c>
      <c r="C203" s="8">
        <v>61154.3</v>
      </c>
      <c r="D203" s="43">
        <v>56.9</v>
      </c>
      <c r="E203" s="43">
        <v>2500</v>
      </c>
      <c r="F203" s="123">
        <f>ROUND(D203*E203,2)</f>
        <v>142250</v>
      </c>
      <c r="G203" s="36" t="s">
        <v>129</v>
      </c>
      <c r="H203" s="46" t="s">
        <v>206</v>
      </c>
    </row>
    <row r="204" spans="1:8" ht="12.75">
      <c r="A204" s="32"/>
      <c r="B204" s="97"/>
      <c r="C204" s="98"/>
      <c r="D204" s="3"/>
      <c r="E204" s="137" t="s">
        <v>114</v>
      </c>
      <c r="F204" s="55">
        <f>SUM(F200:F203)</f>
        <v>6398000</v>
      </c>
      <c r="G204" s="3"/>
      <c r="H204" s="3"/>
    </row>
    <row r="205" spans="1:8" ht="16.5" customHeight="1">
      <c r="A205" s="6"/>
      <c r="B205" s="194" t="s">
        <v>87</v>
      </c>
      <c r="C205" s="194"/>
      <c r="D205" s="195"/>
      <c r="E205" s="195"/>
      <c r="F205" s="195"/>
      <c r="G205" s="195"/>
      <c r="H205" s="195"/>
    </row>
    <row r="206" spans="1:9" ht="36">
      <c r="A206" s="32">
        <v>159</v>
      </c>
      <c r="B206" s="2" t="s">
        <v>88</v>
      </c>
      <c r="C206" s="11">
        <v>760148.62</v>
      </c>
      <c r="D206" s="105">
        <v>841.1</v>
      </c>
      <c r="E206" s="151">
        <v>2000</v>
      </c>
      <c r="F206" s="152">
        <f>ROUND(D206*E206,2)</f>
        <v>1682200</v>
      </c>
      <c r="G206" s="3" t="s">
        <v>129</v>
      </c>
      <c r="H206" s="2" t="s">
        <v>169</v>
      </c>
      <c r="I206" s="51"/>
    </row>
    <row r="207" spans="1:9" ht="84">
      <c r="A207" s="32">
        <v>160</v>
      </c>
      <c r="B207" s="2" t="s">
        <v>89</v>
      </c>
      <c r="C207" s="11">
        <v>733732.43</v>
      </c>
      <c r="D207" s="105">
        <v>2149.95</v>
      </c>
      <c r="E207" s="151">
        <v>2000</v>
      </c>
      <c r="F207" s="152">
        <f>ROUND(D207*E207,2)</f>
        <v>4299900</v>
      </c>
      <c r="G207" s="3" t="s">
        <v>129</v>
      </c>
      <c r="H207" s="2" t="s">
        <v>170</v>
      </c>
      <c r="I207" s="153"/>
    </row>
    <row r="208" spans="1:9" ht="84">
      <c r="A208" s="32">
        <v>161</v>
      </c>
      <c r="B208" s="2" t="s">
        <v>90</v>
      </c>
      <c r="C208" s="11">
        <v>835331.81</v>
      </c>
      <c r="D208" s="105">
        <v>2149.95</v>
      </c>
      <c r="E208" s="6">
        <v>2000</v>
      </c>
      <c r="F208" s="87">
        <f>ROUND(D208*E208,2)</f>
        <v>4299900</v>
      </c>
      <c r="G208" s="3" t="s">
        <v>129</v>
      </c>
      <c r="H208" s="2" t="s">
        <v>205</v>
      </c>
      <c r="I208" s="153" t="s">
        <v>213</v>
      </c>
    </row>
    <row r="209" spans="1:9" ht="84">
      <c r="A209" s="32">
        <v>162</v>
      </c>
      <c r="B209" s="2" t="s">
        <v>91</v>
      </c>
      <c r="C209" s="11">
        <v>917198.02</v>
      </c>
      <c r="D209" s="105">
        <v>1593.79</v>
      </c>
      <c r="E209" s="6">
        <v>2000</v>
      </c>
      <c r="F209" s="87">
        <f>ROUND(D209*E209,2)</f>
        <v>3187580</v>
      </c>
      <c r="G209" s="3" t="s">
        <v>129</v>
      </c>
      <c r="H209" s="2" t="s">
        <v>204</v>
      </c>
      <c r="I209" s="153"/>
    </row>
    <row r="210" spans="1:9" ht="84">
      <c r="A210" s="32">
        <v>163</v>
      </c>
      <c r="B210" s="2" t="s">
        <v>92</v>
      </c>
      <c r="C210" s="11">
        <v>961499.31</v>
      </c>
      <c r="D210" s="105">
        <v>1771.25</v>
      </c>
      <c r="E210" s="6">
        <v>2000</v>
      </c>
      <c r="F210" s="87">
        <f>ROUND(D210*E210,2)</f>
        <v>3542500</v>
      </c>
      <c r="G210" s="3" t="s">
        <v>129</v>
      </c>
      <c r="H210" s="2" t="s">
        <v>204</v>
      </c>
      <c r="I210" s="153"/>
    </row>
    <row r="211" spans="1:9" ht="84">
      <c r="A211" s="32">
        <v>164</v>
      </c>
      <c r="B211" s="2" t="s">
        <v>27</v>
      </c>
      <c r="C211" s="11">
        <v>2220256.78</v>
      </c>
      <c r="D211" s="105">
        <v>1292.37</v>
      </c>
      <c r="E211" s="6"/>
      <c r="F211" s="87">
        <v>2220256.78</v>
      </c>
      <c r="G211" s="3" t="s">
        <v>365</v>
      </c>
      <c r="H211" s="2" t="s">
        <v>171</v>
      </c>
      <c r="I211" s="153"/>
    </row>
    <row r="212" spans="1:8" ht="12" customHeight="1">
      <c r="A212" s="32"/>
      <c r="B212" s="2"/>
      <c r="C212" s="11">
        <f>SUM(C206:C211)</f>
        <v>6428166.970000001</v>
      </c>
      <c r="D212" s="6"/>
      <c r="E212" s="99" t="s">
        <v>114</v>
      </c>
      <c r="F212" s="141">
        <f>SUM(F206:F211)</f>
        <v>19232336.78</v>
      </c>
      <c r="G212" s="3"/>
      <c r="H212" s="3"/>
    </row>
    <row r="213" spans="1:8" ht="23.25" customHeight="1">
      <c r="A213" s="6"/>
      <c r="B213" s="194" t="s">
        <v>93</v>
      </c>
      <c r="C213" s="194"/>
      <c r="D213" s="195"/>
      <c r="E213" s="195"/>
      <c r="F213" s="195"/>
      <c r="G213" s="195"/>
      <c r="H213" s="195"/>
    </row>
    <row r="214" spans="1:8" ht="81.75" customHeight="1">
      <c r="A214" s="32">
        <v>165</v>
      </c>
      <c r="B214" s="5" t="s">
        <v>94</v>
      </c>
      <c r="C214" s="86">
        <v>5436608.01</v>
      </c>
      <c r="D214" s="154">
        <v>2211.94</v>
      </c>
      <c r="E214" s="6"/>
      <c r="F214" s="86">
        <v>5449408.01</v>
      </c>
      <c r="G214" s="3" t="s">
        <v>365</v>
      </c>
      <c r="H214" s="2" t="s">
        <v>172</v>
      </c>
    </row>
    <row r="215" spans="1:8" ht="86.25" customHeight="1">
      <c r="A215" s="32">
        <v>166</v>
      </c>
      <c r="B215" s="5" t="s">
        <v>95</v>
      </c>
      <c r="C215" s="183">
        <v>322594.27</v>
      </c>
      <c r="D215" s="202">
        <v>645.27</v>
      </c>
      <c r="E215" s="202">
        <v>2500</v>
      </c>
      <c r="F215" s="174">
        <f>ROUND(D215*E215,2)</f>
        <v>1613175</v>
      </c>
      <c r="G215" s="3" t="s">
        <v>129</v>
      </c>
      <c r="H215" s="2" t="s">
        <v>130</v>
      </c>
    </row>
    <row r="216" spans="1:8" ht="56.25" customHeight="1">
      <c r="A216" s="32">
        <v>167</v>
      </c>
      <c r="B216" s="5" t="s">
        <v>96</v>
      </c>
      <c r="C216" s="180"/>
      <c r="D216" s="182"/>
      <c r="E216" s="182"/>
      <c r="F216" s="175"/>
      <c r="G216" s="3" t="s">
        <v>129</v>
      </c>
      <c r="H216" s="2" t="s">
        <v>131</v>
      </c>
    </row>
    <row r="217" spans="1:8" ht="19.5" customHeight="1">
      <c r="A217" s="32">
        <v>168</v>
      </c>
      <c r="B217" s="155"/>
      <c r="C217" s="98" t="e">
        <f>SUM(#REF!)</f>
        <v>#REF!</v>
      </c>
      <c r="D217" s="3"/>
      <c r="E217" s="99" t="s">
        <v>114</v>
      </c>
      <c r="F217" s="141">
        <f>SUM(F214:F216)</f>
        <v>7062583.01</v>
      </c>
      <c r="G217" s="3"/>
      <c r="H217" s="3"/>
    </row>
    <row r="218" spans="1:8" ht="15" customHeight="1">
      <c r="A218" s="32"/>
      <c r="B218" s="196" t="s">
        <v>97</v>
      </c>
      <c r="C218" s="197"/>
      <c r="D218" s="197"/>
      <c r="E218" s="197"/>
      <c r="F218" s="197"/>
      <c r="G218" s="197"/>
      <c r="H218" s="194"/>
    </row>
    <row r="219" spans="1:9" ht="52.5" customHeight="1">
      <c r="A219" s="32">
        <v>169</v>
      </c>
      <c r="B219" s="2" t="s">
        <v>98</v>
      </c>
      <c r="C219" s="68">
        <v>141063</v>
      </c>
      <c r="D219" s="6">
        <v>270.8</v>
      </c>
      <c r="E219" s="6">
        <v>2500</v>
      </c>
      <c r="F219" s="84">
        <f>ROUND(D219*E219,2)</f>
        <v>677000</v>
      </c>
      <c r="G219" s="3" t="s">
        <v>129</v>
      </c>
      <c r="H219" s="2" t="s">
        <v>203</v>
      </c>
      <c r="I219" s="51"/>
    </row>
    <row r="220" spans="1:8" ht="16.5" customHeight="1">
      <c r="A220" s="6"/>
      <c r="B220" s="195" t="s">
        <v>99</v>
      </c>
      <c r="C220" s="194"/>
      <c r="D220" s="195"/>
      <c r="E220" s="195"/>
      <c r="F220" s="195"/>
      <c r="G220" s="195"/>
      <c r="H220" s="195"/>
    </row>
    <row r="221" spans="1:9" ht="96">
      <c r="A221" s="32">
        <v>170</v>
      </c>
      <c r="B221" s="2" t="s">
        <v>100</v>
      </c>
      <c r="C221" s="68">
        <v>130424.94</v>
      </c>
      <c r="D221" s="6">
        <v>793.7</v>
      </c>
      <c r="E221" s="6">
        <v>2500</v>
      </c>
      <c r="F221" s="84">
        <f>ROUND(D221*E221,2)</f>
        <v>1984250</v>
      </c>
      <c r="G221" s="3" t="s">
        <v>129</v>
      </c>
      <c r="H221" s="2" t="s">
        <v>313</v>
      </c>
      <c r="I221" s="51"/>
    </row>
    <row r="222" spans="1:9" ht="12.75">
      <c r="A222" s="32">
        <v>171</v>
      </c>
      <c r="B222" s="2" t="s">
        <v>101</v>
      </c>
      <c r="C222" s="68">
        <v>11590</v>
      </c>
      <c r="D222" s="6">
        <v>11.4</v>
      </c>
      <c r="E222" s="6"/>
      <c r="F222" s="68">
        <v>11590</v>
      </c>
      <c r="G222" s="3" t="s">
        <v>365</v>
      </c>
      <c r="H222" s="3" t="s">
        <v>202</v>
      </c>
      <c r="I222" s="51"/>
    </row>
    <row r="223" spans="1:8" ht="12.75">
      <c r="A223" s="32"/>
      <c r="B223" s="3"/>
      <c r="C223" s="98" t="e">
        <f>SUM(#REF!)</f>
        <v>#REF!</v>
      </c>
      <c r="D223" s="6"/>
      <c r="E223" s="99" t="s">
        <v>114</v>
      </c>
      <c r="F223" s="141">
        <f>SUM(F221:F222)</f>
        <v>1995840</v>
      </c>
      <c r="G223" s="3"/>
      <c r="H223" s="3"/>
    </row>
    <row r="224" spans="1:8" ht="18" customHeight="1">
      <c r="A224" s="6"/>
      <c r="B224" s="195" t="s">
        <v>102</v>
      </c>
      <c r="C224" s="194"/>
      <c r="D224" s="195"/>
      <c r="E224" s="195"/>
      <c r="F224" s="195"/>
      <c r="G224" s="195"/>
      <c r="H224" s="195"/>
    </row>
    <row r="225" spans="1:9" ht="84">
      <c r="A225" s="32">
        <v>172</v>
      </c>
      <c r="B225" s="2" t="s">
        <v>104</v>
      </c>
      <c r="C225" s="68">
        <v>417132.64</v>
      </c>
      <c r="D225" s="6">
        <v>841</v>
      </c>
      <c r="E225" s="6">
        <v>2500</v>
      </c>
      <c r="F225" s="84">
        <f>ROUND(D225*E225,2)</f>
        <v>2102500</v>
      </c>
      <c r="G225" s="3" t="s">
        <v>129</v>
      </c>
      <c r="H225" s="2" t="s">
        <v>174</v>
      </c>
      <c r="I225" s="53"/>
    </row>
    <row r="226" spans="1:9" ht="16.5" customHeight="1">
      <c r="A226" s="6"/>
      <c r="B226" s="195" t="s">
        <v>103</v>
      </c>
      <c r="C226" s="194"/>
      <c r="D226" s="195"/>
      <c r="E226" s="195"/>
      <c r="F226" s="195"/>
      <c r="G226" s="195"/>
      <c r="H226" s="195"/>
      <c r="I226" s="156"/>
    </row>
    <row r="227" spans="1:8" ht="78" customHeight="1">
      <c r="A227" s="32">
        <v>173</v>
      </c>
      <c r="B227" s="2" t="s">
        <v>104</v>
      </c>
      <c r="C227" s="68">
        <v>476277.89</v>
      </c>
      <c r="D227" s="6">
        <v>1246.63</v>
      </c>
      <c r="E227" s="6">
        <v>2500</v>
      </c>
      <c r="F227" s="84">
        <f>ROUND(D227*E227,2)</f>
        <v>3116575</v>
      </c>
      <c r="G227" s="3" t="s">
        <v>129</v>
      </c>
      <c r="H227" s="47" t="s">
        <v>173</v>
      </c>
    </row>
    <row r="228" spans="1:8" ht="16.5" customHeight="1">
      <c r="A228" s="6"/>
      <c r="B228" s="195" t="s">
        <v>105</v>
      </c>
      <c r="C228" s="194"/>
      <c r="D228" s="195"/>
      <c r="E228" s="195"/>
      <c r="F228" s="195"/>
      <c r="G228" s="195"/>
      <c r="H228" s="195"/>
    </row>
    <row r="229" spans="1:9" s="162" customFormat="1" ht="109.5" customHeight="1">
      <c r="A229" s="157">
        <v>174</v>
      </c>
      <c r="B229" s="20" t="s">
        <v>104</v>
      </c>
      <c r="C229" s="158">
        <v>266585.3</v>
      </c>
      <c r="D229" s="159">
        <v>949.75</v>
      </c>
      <c r="E229" s="159">
        <v>2500</v>
      </c>
      <c r="F229" s="160">
        <f>ROUND(D229*E229,2)</f>
        <v>2374375</v>
      </c>
      <c r="G229" s="159" t="s">
        <v>129</v>
      </c>
      <c r="H229" s="20" t="s">
        <v>200</v>
      </c>
      <c r="I229" s="161"/>
    </row>
    <row r="230" spans="1:8" ht="16.5" customHeight="1">
      <c r="A230" s="6"/>
      <c r="B230" s="194" t="s">
        <v>106</v>
      </c>
      <c r="C230" s="194"/>
      <c r="D230" s="195"/>
      <c r="E230" s="195"/>
      <c r="F230" s="195"/>
      <c r="G230" s="195"/>
      <c r="H230" s="195"/>
    </row>
    <row r="231" spans="1:9" ht="24">
      <c r="A231" s="32">
        <v>175</v>
      </c>
      <c r="B231" s="5" t="s">
        <v>104</v>
      </c>
      <c r="C231" s="68">
        <v>926616.19</v>
      </c>
      <c r="D231" s="6">
        <v>1292</v>
      </c>
      <c r="E231" s="6">
        <v>2500</v>
      </c>
      <c r="F231" s="84">
        <f>ROUND(D231*E231,2)</f>
        <v>3230000</v>
      </c>
      <c r="G231" s="3" t="s">
        <v>129</v>
      </c>
      <c r="H231" s="2" t="s">
        <v>133</v>
      </c>
      <c r="I231" s="51"/>
    </row>
    <row r="232" spans="1:8" ht="16.5" customHeight="1">
      <c r="A232" s="6"/>
      <c r="B232" s="194" t="s">
        <v>107</v>
      </c>
      <c r="C232" s="194"/>
      <c r="D232" s="195"/>
      <c r="E232" s="195"/>
      <c r="F232" s="195"/>
      <c r="G232" s="195"/>
      <c r="H232" s="195"/>
    </row>
    <row r="233" spans="1:9" ht="96">
      <c r="A233" s="32">
        <v>176</v>
      </c>
      <c r="B233" s="5" t="s">
        <v>104</v>
      </c>
      <c r="C233" s="68">
        <v>866117.38</v>
      </c>
      <c r="D233" s="6">
        <v>955.14</v>
      </c>
      <c r="E233" s="6">
        <v>2500</v>
      </c>
      <c r="F233" s="84">
        <f>ROUND(D233*E233,2)</f>
        <v>2387850</v>
      </c>
      <c r="G233" s="3" t="s">
        <v>129</v>
      </c>
      <c r="H233" s="2" t="s">
        <v>132</v>
      </c>
      <c r="I233" s="53"/>
    </row>
    <row r="234" spans="1:8" ht="16.5" customHeight="1">
      <c r="A234" s="6"/>
      <c r="B234" s="194" t="s">
        <v>108</v>
      </c>
      <c r="C234" s="194"/>
      <c r="D234" s="195"/>
      <c r="E234" s="195"/>
      <c r="F234" s="195"/>
      <c r="G234" s="195"/>
      <c r="H234" s="195"/>
    </row>
    <row r="235" spans="1:9" ht="120">
      <c r="A235" s="32">
        <v>177</v>
      </c>
      <c r="B235" s="5" t="s">
        <v>104</v>
      </c>
      <c r="C235" s="68">
        <v>151009.36</v>
      </c>
      <c r="D235" s="64">
        <v>708</v>
      </c>
      <c r="E235" s="6">
        <v>2500</v>
      </c>
      <c r="F235" s="84">
        <f>ROUND(D235*E235,2)</f>
        <v>1770000</v>
      </c>
      <c r="G235" s="3" t="s">
        <v>129</v>
      </c>
      <c r="H235" s="2" t="s">
        <v>199</v>
      </c>
      <c r="I235" s="51"/>
    </row>
    <row r="236" spans="1:8" ht="16.5" customHeight="1">
      <c r="A236" s="6"/>
      <c r="B236" s="195" t="s">
        <v>109</v>
      </c>
      <c r="C236" s="195"/>
      <c r="D236" s="195"/>
      <c r="E236" s="195"/>
      <c r="F236" s="195"/>
      <c r="G236" s="195"/>
      <c r="H236" s="195"/>
    </row>
    <row r="237" spans="1:8" ht="24">
      <c r="A237" s="32">
        <v>178</v>
      </c>
      <c r="B237" s="2" t="s">
        <v>104</v>
      </c>
      <c r="C237" s="11">
        <v>421998.4</v>
      </c>
      <c r="D237" s="6">
        <v>600</v>
      </c>
      <c r="E237" s="6">
        <v>2500</v>
      </c>
      <c r="F237" s="84">
        <f>ROUND(D237*E237,2)</f>
        <v>1500000</v>
      </c>
      <c r="G237" s="3" t="s">
        <v>129</v>
      </c>
      <c r="H237" s="2" t="s">
        <v>201</v>
      </c>
    </row>
    <row r="238" spans="1:8" ht="12.75">
      <c r="A238" s="51"/>
      <c r="B238" s="51"/>
      <c r="C238" s="163"/>
      <c r="D238" s="51"/>
      <c r="E238" s="51"/>
      <c r="F238" s="164"/>
      <c r="G238" s="51"/>
      <c r="H238" s="51"/>
    </row>
    <row r="239" spans="2:8" ht="12.75">
      <c r="B239" s="61"/>
      <c r="C239" s="166"/>
      <c r="D239" s="61"/>
      <c r="E239" s="167" t="s">
        <v>114</v>
      </c>
      <c r="F239" s="215">
        <f>F44+F71+F85+F91+F105+F149+F152+F154+F159+F164+F166+F172+F176+F183+F192+F198+F204+F212+F217+F219+F223+F225+F227+F229+F231+F233+F235+F237</f>
        <v>702990268.4100002</v>
      </c>
      <c r="G239" s="61"/>
      <c r="H239" s="53"/>
    </row>
    <row r="240" spans="1:8" ht="12.75">
      <c r="A240" s="165" t="s">
        <v>110</v>
      </c>
      <c r="B240" s="61"/>
      <c r="C240" s="166"/>
      <c r="D240" s="61"/>
      <c r="E240" s="61"/>
      <c r="F240" s="168"/>
      <c r="G240" s="61"/>
      <c r="H240" s="54"/>
    </row>
    <row r="241" spans="1:8" ht="12.75">
      <c r="A241" s="165" t="s">
        <v>233</v>
      </c>
      <c r="B241" s="61"/>
      <c r="C241" s="166"/>
      <c r="D241" s="61"/>
      <c r="E241" s="61"/>
      <c r="F241" s="168"/>
      <c r="G241" s="61"/>
      <c r="H241" s="53"/>
    </row>
    <row r="242" spans="2:8" ht="12.75">
      <c r="B242" s="61"/>
      <c r="C242" s="166"/>
      <c r="D242" s="61"/>
      <c r="E242" s="61"/>
      <c r="F242" s="168"/>
      <c r="G242" s="61"/>
      <c r="H242" s="53"/>
    </row>
    <row r="243" spans="2:8" ht="12.75">
      <c r="B243" s="61"/>
      <c r="C243" s="166"/>
      <c r="D243" s="61"/>
      <c r="E243" s="61"/>
      <c r="F243" s="168"/>
      <c r="G243" s="61"/>
      <c r="H243" s="53"/>
    </row>
    <row r="244" spans="2:8" ht="12.75">
      <c r="B244" s="61"/>
      <c r="C244" s="166"/>
      <c r="D244" s="61"/>
      <c r="E244" s="61"/>
      <c r="F244" s="168"/>
      <c r="G244" s="61"/>
      <c r="H244" s="53"/>
    </row>
    <row r="245" spans="2:8" ht="12.75">
      <c r="B245" s="61"/>
      <c r="C245" s="166"/>
      <c r="D245" s="61"/>
      <c r="E245" s="61"/>
      <c r="F245" s="168"/>
      <c r="G245" s="61"/>
      <c r="H245" s="53"/>
    </row>
    <row r="246" spans="2:8" ht="12.75">
      <c r="B246" s="61"/>
      <c r="C246" s="166"/>
      <c r="D246" s="61"/>
      <c r="E246" s="61"/>
      <c r="F246" s="168"/>
      <c r="G246" s="61"/>
      <c r="H246" s="53"/>
    </row>
    <row r="247" spans="2:8" ht="12.75">
      <c r="B247" s="61"/>
      <c r="C247" s="166"/>
      <c r="D247" s="61"/>
      <c r="E247" s="61"/>
      <c r="F247" s="168"/>
      <c r="G247" s="61"/>
      <c r="H247" s="53"/>
    </row>
    <row r="248" spans="2:8" ht="12.75">
      <c r="B248" s="61"/>
      <c r="C248" s="166"/>
      <c r="D248" s="61"/>
      <c r="E248" s="61"/>
      <c r="F248" s="168"/>
      <c r="G248" s="61"/>
      <c r="H248" s="53"/>
    </row>
    <row r="251" spans="3:8" ht="12.75">
      <c r="C251" s="58"/>
      <c r="H251" s="169"/>
    </row>
    <row r="252" spans="3:8" ht="12.75">
      <c r="C252" s="58"/>
      <c r="H252" s="169"/>
    </row>
    <row r="253" spans="3:8" ht="12.75">
      <c r="C253" s="58"/>
      <c r="H253" s="169"/>
    </row>
    <row r="254" spans="3:8" ht="12.75">
      <c r="C254" s="58"/>
      <c r="H254" s="169"/>
    </row>
    <row r="255" spans="3:8" ht="12.75">
      <c r="C255" s="58"/>
      <c r="H255" s="169"/>
    </row>
    <row r="256" spans="3:8" ht="12.75">
      <c r="C256" s="58"/>
      <c r="H256" s="169"/>
    </row>
    <row r="257" spans="3:8" ht="12.75">
      <c r="C257" s="58"/>
      <c r="H257" s="169"/>
    </row>
    <row r="258" spans="3:8" ht="12.75">
      <c r="C258" s="58"/>
      <c r="H258" s="169"/>
    </row>
    <row r="259" spans="3:8" ht="12.75">
      <c r="C259" s="58"/>
      <c r="H259" s="169"/>
    </row>
    <row r="260" spans="3:8" ht="12.75">
      <c r="C260" s="58"/>
      <c r="H260" s="169"/>
    </row>
    <row r="261" spans="3:8" ht="12.75">
      <c r="C261" s="58"/>
      <c r="H261" s="169"/>
    </row>
    <row r="262" spans="3:8" ht="12.75">
      <c r="C262" s="58"/>
      <c r="H262" s="169"/>
    </row>
    <row r="263" spans="3:8" ht="12.75">
      <c r="C263" s="58"/>
      <c r="H263" s="169"/>
    </row>
    <row r="264" spans="3:8" ht="12.75">
      <c r="C264" s="58"/>
      <c r="H264" s="169"/>
    </row>
    <row r="265" spans="3:8" ht="12.75">
      <c r="C265" s="58"/>
      <c r="H265" s="169"/>
    </row>
    <row r="266" spans="3:8" ht="12.75">
      <c r="C266" s="58"/>
      <c r="H266" s="169"/>
    </row>
    <row r="267" spans="3:8" ht="12.75">
      <c r="C267" s="58"/>
      <c r="H267" s="169"/>
    </row>
    <row r="268" spans="3:8" ht="12.75">
      <c r="C268" s="58"/>
      <c r="H268" s="169"/>
    </row>
    <row r="269" spans="3:8" ht="12.75">
      <c r="C269" s="58"/>
      <c r="H269" s="169"/>
    </row>
    <row r="270" spans="3:8" ht="12.75">
      <c r="C270" s="58"/>
      <c r="H270" s="169"/>
    </row>
    <row r="271" spans="3:8" ht="12.75">
      <c r="C271" s="58"/>
      <c r="H271" s="169"/>
    </row>
    <row r="272" spans="3:8" ht="12.75">
      <c r="C272" s="58"/>
      <c r="H272" s="169"/>
    </row>
    <row r="273" spans="3:8" ht="12.75">
      <c r="C273" s="58"/>
      <c r="H273" s="169"/>
    </row>
    <row r="274" spans="3:8" ht="12.75">
      <c r="C274" s="58"/>
      <c r="H274" s="169"/>
    </row>
    <row r="275" spans="3:8" ht="12.75">
      <c r="C275" s="58"/>
      <c r="H275" s="169"/>
    </row>
    <row r="276" spans="3:8" ht="12.75">
      <c r="C276" s="58"/>
      <c r="H276" s="169"/>
    </row>
    <row r="277" spans="3:8" ht="12.75">
      <c r="C277" s="58"/>
      <c r="H277" s="169"/>
    </row>
    <row r="278" spans="3:8" ht="12.75">
      <c r="C278" s="58"/>
      <c r="H278" s="169"/>
    </row>
    <row r="279" spans="3:8" ht="12.75">
      <c r="C279" s="58"/>
      <c r="H279" s="169"/>
    </row>
    <row r="280" spans="3:8" ht="12.75">
      <c r="C280" s="58"/>
      <c r="H280" s="169"/>
    </row>
    <row r="281" spans="3:8" ht="12.75">
      <c r="C281" s="58"/>
      <c r="H281" s="169"/>
    </row>
    <row r="282" spans="3:8" ht="12.75">
      <c r="C282" s="58"/>
      <c r="H282" s="169"/>
    </row>
    <row r="283" spans="3:8" ht="12.75">
      <c r="C283" s="58"/>
      <c r="H283" s="169"/>
    </row>
    <row r="284" spans="3:8" ht="12.75">
      <c r="C284" s="58"/>
      <c r="H284" s="169"/>
    </row>
    <row r="285" spans="3:8" ht="12.75">
      <c r="C285" s="58"/>
      <c r="H285" s="169"/>
    </row>
    <row r="286" spans="3:8" ht="12.75">
      <c r="C286" s="58"/>
      <c r="H286" s="169"/>
    </row>
    <row r="287" spans="3:8" ht="12.75">
      <c r="C287" s="58"/>
      <c r="H287" s="169"/>
    </row>
    <row r="288" spans="3:8" ht="12.75">
      <c r="C288" s="58"/>
      <c r="H288" s="169"/>
    </row>
    <row r="289" spans="3:8" ht="12.75">
      <c r="C289" s="58"/>
      <c r="H289" s="169"/>
    </row>
    <row r="290" spans="3:8" ht="12.75">
      <c r="C290" s="58"/>
      <c r="H290" s="169"/>
    </row>
    <row r="291" spans="3:8" ht="12.75">
      <c r="C291" s="58"/>
      <c r="H291" s="169"/>
    </row>
    <row r="292" spans="3:8" ht="12.75">
      <c r="C292" s="58"/>
      <c r="H292" s="169"/>
    </row>
    <row r="293" spans="3:8" ht="12.75">
      <c r="C293" s="58"/>
      <c r="H293" s="169"/>
    </row>
    <row r="294" spans="3:8" ht="12.75">
      <c r="C294" s="58"/>
      <c r="H294" s="169"/>
    </row>
    <row r="295" spans="3:8" ht="12.75">
      <c r="C295" s="58"/>
      <c r="H295" s="169"/>
    </row>
    <row r="296" spans="3:8" ht="12.75">
      <c r="C296" s="58"/>
      <c r="H296" s="169"/>
    </row>
    <row r="297" spans="3:8" ht="12.75">
      <c r="C297" s="58"/>
      <c r="H297" s="169"/>
    </row>
    <row r="298" spans="3:8" ht="12.75">
      <c r="C298" s="58"/>
      <c r="H298" s="169"/>
    </row>
    <row r="299" spans="3:8" ht="12.75">
      <c r="C299" s="58"/>
      <c r="H299" s="169"/>
    </row>
    <row r="300" spans="3:8" ht="12.75">
      <c r="C300" s="58"/>
      <c r="H300" s="169"/>
    </row>
    <row r="301" spans="3:8" ht="12.75">
      <c r="C301" s="58"/>
      <c r="H301" s="169"/>
    </row>
    <row r="302" spans="3:8" ht="12.75">
      <c r="C302" s="58"/>
      <c r="H302" s="169"/>
    </row>
    <row r="303" spans="3:8" ht="12.75">
      <c r="C303" s="58"/>
      <c r="H303" s="169"/>
    </row>
    <row r="304" spans="3:8" ht="12.75">
      <c r="C304" s="58"/>
      <c r="H304" s="169"/>
    </row>
    <row r="305" spans="3:8" ht="12.75">
      <c r="C305" s="58"/>
      <c r="H305" s="169"/>
    </row>
    <row r="306" spans="3:8" ht="12.75">
      <c r="C306" s="58"/>
      <c r="H306" s="169"/>
    </row>
    <row r="307" spans="3:8" ht="12.75">
      <c r="C307" s="58"/>
      <c r="H307" s="169"/>
    </row>
    <row r="308" spans="3:8" ht="12.75">
      <c r="C308" s="58"/>
      <c r="H308" s="169"/>
    </row>
    <row r="309" spans="3:8" ht="12.75">
      <c r="C309" s="58"/>
      <c r="H309" s="169"/>
    </row>
    <row r="310" spans="3:8" ht="12.75">
      <c r="C310" s="58"/>
      <c r="H310" s="169"/>
    </row>
    <row r="311" spans="3:8" ht="12.75">
      <c r="C311" s="58"/>
      <c r="H311" s="169"/>
    </row>
    <row r="312" spans="3:8" ht="12.75">
      <c r="C312" s="58"/>
      <c r="H312" s="169"/>
    </row>
    <row r="313" spans="3:8" ht="12.75">
      <c r="C313" s="58"/>
      <c r="H313" s="169"/>
    </row>
    <row r="314" spans="3:8" ht="12.75">
      <c r="C314" s="58"/>
      <c r="H314" s="169"/>
    </row>
    <row r="315" spans="3:8" ht="12.75">
      <c r="C315" s="58"/>
      <c r="H315" s="169"/>
    </row>
    <row r="316" spans="3:8" ht="12.75">
      <c r="C316" s="58"/>
      <c r="H316" s="169"/>
    </row>
    <row r="317" spans="3:8" ht="12.75">
      <c r="C317" s="58"/>
      <c r="H317" s="169"/>
    </row>
    <row r="318" spans="3:8" ht="12.75">
      <c r="C318" s="58"/>
      <c r="H318" s="169"/>
    </row>
    <row r="319" spans="3:8" ht="12.75">
      <c r="C319" s="58"/>
      <c r="H319" s="169"/>
    </row>
    <row r="320" spans="3:8" ht="12.75">
      <c r="C320" s="58"/>
      <c r="H320" s="169"/>
    </row>
    <row r="321" spans="3:8" ht="12.75">
      <c r="C321" s="58"/>
      <c r="H321" s="169"/>
    </row>
    <row r="322" spans="3:8" ht="12.75">
      <c r="C322" s="58"/>
      <c r="H322" s="169"/>
    </row>
    <row r="323" spans="3:8" ht="12.75">
      <c r="C323" s="58"/>
      <c r="H323" s="169"/>
    </row>
    <row r="324" spans="3:8" ht="12.75">
      <c r="C324" s="58"/>
      <c r="H324" s="169"/>
    </row>
    <row r="325" spans="3:8" ht="12.75">
      <c r="C325" s="58"/>
      <c r="H325" s="169"/>
    </row>
  </sheetData>
  <sheetProtection/>
  <mergeCells count="49">
    <mergeCell ref="A200:A202"/>
    <mergeCell ref="B200:B202"/>
    <mergeCell ref="D200:D202"/>
    <mergeCell ref="E200:E202"/>
    <mergeCell ref="B4:H4"/>
    <mergeCell ref="B45:H45"/>
    <mergeCell ref="B72:H72"/>
    <mergeCell ref="B73:H73"/>
    <mergeCell ref="B173:H173"/>
    <mergeCell ref="B92:H92"/>
    <mergeCell ref="B150:H150"/>
    <mergeCell ref="B151:H151"/>
    <mergeCell ref="B160:H160"/>
    <mergeCell ref="B165:H165"/>
    <mergeCell ref="D215:D216"/>
    <mergeCell ref="E215:E216"/>
    <mergeCell ref="H74:H84"/>
    <mergeCell ref="B86:H86"/>
    <mergeCell ref="B153:H153"/>
    <mergeCell ref="B155:H155"/>
    <mergeCell ref="H87:H89"/>
    <mergeCell ref="B106:H106"/>
    <mergeCell ref="B169:H169"/>
    <mergeCell ref="B230:H230"/>
    <mergeCell ref="B232:H232"/>
    <mergeCell ref="B218:H218"/>
    <mergeCell ref="B177:H177"/>
    <mergeCell ref="B184:H184"/>
    <mergeCell ref="B193:H193"/>
    <mergeCell ref="B199:H199"/>
    <mergeCell ref="B205:H205"/>
    <mergeCell ref="B213:H213"/>
    <mergeCell ref="C215:C216"/>
    <mergeCell ref="A185:A190"/>
    <mergeCell ref="B185:B190"/>
    <mergeCell ref="D185:D190"/>
    <mergeCell ref="E185:E190"/>
    <mergeCell ref="B234:H234"/>
    <mergeCell ref="B236:H236"/>
    <mergeCell ref="B220:H220"/>
    <mergeCell ref="B224:H224"/>
    <mergeCell ref="B226:H226"/>
    <mergeCell ref="B228:H228"/>
    <mergeCell ref="F215:F216"/>
    <mergeCell ref="H179:H181"/>
    <mergeCell ref="F185:F190"/>
    <mergeCell ref="G185:G190"/>
    <mergeCell ref="F200:F202"/>
    <mergeCell ref="G200:G202"/>
  </mergeCells>
  <printOptions horizontalCentered="1"/>
  <pageMargins left="0.7874015748031497" right="0.7874015748031497" top="0.8267716535433072" bottom="0.7874015748031497" header="0.5118110236220472" footer="0.5118110236220472"/>
  <pageSetup horizontalDpi="600" verticalDpi="600" orientation="landscape" paperSize="9" scale="95" r:id="rId1"/>
  <headerFooter alignWithMargins="0">
    <oddHeader>&amp;C&amp;8SIWZ NA UBEZPIECZENIE GMINY POLICE WRAZ Z JEDNOSTKAMI ORGANIZACYJNYMI, POMOCNICZYMI ORAZ OCHOTNICZYMI STRAŻAMI POŻARNYMI Z WŁĄCZENIEM UBEZPIECZENIA WM
 - ZAŁĄCZNIK C</oddHeader>
    <oddFooter>&amp;L&amp;P/&amp;N  ZAŁĄCZNIK C</oddFooter>
  </headerFooter>
  <rowBreaks count="17" manualBreakCount="17">
    <brk id="44" max="7" man="1"/>
    <brk id="71" max="7" man="1"/>
    <brk id="85" max="7" man="1"/>
    <brk id="96" max="7" man="1"/>
    <brk id="111" max="7" man="1"/>
    <brk id="145" max="7" man="1"/>
    <brk id="157" max="7" man="1"/>
    <brk id="162" max="7" man="1"/>
    <brk id="168" max="7" man="1"/>
    <brk id="176" max="7" man="1"/>
    <brk id="188" max="7" man="1"/>
    <brk id="198" max="7" man="1"/>
    <brk id="204" max="7" man="1"/>
    <brk id="210" max="7" man="1"/>
    <brk id="219" max="7" man="1"/>
    <brk id="229" max="7" man="1"/>
    <brk id="242" max="7" man="1"/>
  </rowBreaks>
</worksheet>
</file>

<file path=xl/worksheets/sheet2.xml><?xml version="1.0" encoding="utf-8"?>
<worksheet xmlns="http://schemas.openxmlformats.org/spreadsheetml/2006/main" xmlns:r="http://schemas.openxmlformats.org/officeDocument/2006/relationships">
  <dimension ref="G20:G23"/>
  <sheetViews>
    <sheetView zoomScalePageLayoutView="0" workbookViewId="0" topLeftCell="A1">
      <selection activeCell="A1" sqref="A1"/>
    </sheetView>
  </sheetViews>
  <sheetFormatPr defaultColWidth="9.140625" defaultRowHeight="12.75"/>
  <cols>
    <col min="7" max="7" width="21.421875" style="0" customWidth="1"/>
  </cols>
  <sheetData>
    <row r="20" ht="12.75">
      <c r="G20" s="4"/>
    </row>
    <row r="21" ht="12.75">
      <c r="G21" s="4"/>
    </row>
    <row r="22" ht="12.75">
      <c r="G22" s="4"/>
    </row>
    <row r="23" ht="12.75">
      <c r="G23" s="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D12:J16"/>
  <sheetViews>
    <sheetView zoomScalePageLayoutView="0" workbookViewId="0" topLeftCell="A1">
      <selection activeCell="A1" sqref="A1"/>
    </sheetView>
  </sheetViews>
  <sheetFormatPr defaultColWidth="9.140625" defaultRowHeight="12.75"/>
  <sheetData>
    <row r="12" spans="4:10" ht="12.75">
      <c r="D12" s="15"/>
      <c r="E12" s="15"/>
      <c r="F12" s="15"/>
      <c r="G12" s="15"/>
      <c r="H12" s="15"/>
      <c r="I12" s="15"/>
      <c r="J12" s="15"/>
    </row>
    <row r="13" spans="4:10" ht="12.75">
      <c r="D13" s="15"/>
      <c r="E13" s="16"/>
      <c r="F13" s="17"/>
      <c r="G13" s="18"/>
      <c r="H13" s="19"/>
      <c r="I13" s="17"/>
      <c r="J13" s="15"/>
    </row>
    <row r="14" spans="4:10" ht="12.75">
      <c r="D14" s="15"/>
      <c r="E14" s="16"/>
      <c r="F14" s="17"/>
      <c r="G14" s="18"/>
      <c r="H14" s="19"/>
      <c r="I14" s="17"/>
      <c r="J14" s="15"/>
    </row>
    <row r="15" spans="4:10" ht="12.75">
      <c r="D15" s="15"/>
      <c r="E15" s="16"/>
      <c r="F15" s="17"/>
      <c r="G15" s="18"/>
      <c r="H15" s="19"/>
      <c r="I15" s="17"/>
      <c r="J15" s="15"/>
    </row>
    <row r="16" spans="4:10" ht="12.75">
      <c r="D16" s="15"/>
      <c r="E16" s="15"/>
      <c r="F16" s="15"/>
      <c r="G16" s="15"/>
      <c r="H16" s="15"/>
      <c r="I16" s="15"/>
      <c r="J16" s="1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Broker Ubezpieczeniowy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Kowalik</dc:creator>
  <cp:keywords/>
  <dc:description/>
  <cp:lastModifiedBy>Asia</cp:lastModifiedBy>
  <cp:lastPrinted>2013-08-09T14:00:26Z</cp:lastPrinted>
  <dcterms:created xsi:type="dcterms:W3CDTF">2007-07-06T18:08:29Z</dcterms:created>
  <dcterms:modified xsi:type="dcterms:W3CDTF">2013-10-17T20:53:42Z</dcterms:modified>
  <cp:category/>
  <cp:version/>
  <cp:contentType/>
  <cp:contentStatus/>
</cp:coreProperties>
</file>