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5865" tabRatio="667" activeTab="0"/>
  </bookViews>
  <sheets>
    <sheet name="Podsumowanie" sheetId="1" r:id="rId1"/>
    <sheet name="Gmina 2013" sheetId="2" r:id="rId2"/>
    <sheet name="WM 2013" sheetId="3" r:id="rId3"/>
    <sheet name="Gmina 2012" sheetId="4" r:id="rId4"/>
    <sheet name="WM 2012" sheetId="5" r:id="rId5"/>
    <sheet name="Gmina 2011" sheetId="6" r:id="rId6"/>
    <sheet name="WM 2011" sheetId="7" r:id="rId7"/>
    <sheet name="Gmina 2010" sheetId="8" r:id="rId8"/>
    <sheet name="WM 2010 " sheetId="9" r:id="rId9"/>
  </sheets>
  <definedNames>
    <definedName name="_xlnm.Print_Area" localSheetId="7">'Gmina 2010'!$A$1:$H$122</definedName>
    <definedName name="_xlnm.Print_Area" localSheetId="5">'Gmina 2011'!$A$1:$H$107</definedName>
    <definedName name="_xlnm.Print_Area" localSheetId="3">'Gmina 2012'!$A$1:$I$95</definedName>
    <definedName name="_xlnm.Print_Area" localSheetId="1">'Gmina 2013'!$A$1:$H$58</definedName>
    <definedName name="_xlnm.Print_Area" localSheetId="0">'Podsumowanie'!$A$1:$I$62</definedName>
    <definedName name="_xlnm.Print_Area" localSheetId="8">'WM 2010 '!$A$1:$H$122</definedName>
    <definedName name="_xlnm.Print_Area" localSheetId="6">'WM 2011'!$A$1:$H$119</definedName>
    <definedName name="_xlnm.Print_Area" localSheetId="4">'WM 2012'!$A$1:$H$99</definedName>
    <definedName name="_xlnm.Print_Area" localSheetId="2">'WM 2013'!$A$1:$I$91</definedName>
    <definedName name="_xlnm.Print_Titles" localSheetId="7">'Gmina 2010'!$2:$2</definedName>
    <definedName name="_xlnm.Print_Titles" localSheetId="5">'Gmina 2011'!$2:$2</definedName>
    <definedName name="_xlnm.Print_Titles" localSheetId="3">'Gmina 2012'!$2:$2</definedName>
    <definedName name="_xlnm.Print_Titles" localSheetId="1">'Gmina 2013'!$2:$2</definedName>
    <definedName name="_xlnm.Print_Titles" localSheetId="8">'WM 2010 '!$3:$3</definedName>
    <definedName name="_xlnm.Print_Titles" localSheetId="6">'WM 2011'!$3:$3</definedName>
    <definedName name="_xlnm.Print_Titles" localSheetId="4">'WM 2012'!$3:$3</definedName>
    <definedName name="_xlnm.Print_Titles" localSheetId="2">'WM 2013'!$3:$3</definedName>
  </definedNames>
  <calcPr fullCalcOnLoad="1"/>
</workbook>
</file>

<file path=xl/comments7.xml><?xml version="1.0" encoding="utf-8"?>
<comments xmlns="http://schemas.openxmlformats.org/spreadsheetml/2006/main">
  <authors>
    <author>Maciej Szabałkin</author>
  </authors>
  <commentList>
    <comment ref="H92" authorId="0">
      <text>
        <r>
          <rPr>
            <b/>
            <sz val="8"/>
            <rFont val="Tahoma"/>
            <family val="2"/>
          </rPr>
          <t>wstepnie nadano 2 nr szkód, odpowiednio do daty szkody, ale zrezygnowano i przyjęto jeden wspólny pod którym zamknięto szkodę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Maciej Szabałkin</author>
  </authors>
  <commentList>
    <comment ref="G26" authorId="0">
      <text>
        <r>
          <rPr>
            <b/>
            <sz val="8"/>
            <rFont val="Tahoma"/>
            <family val="2"/>
          </rPr>
          <t>Maciej Szabałkin:</t>
        </r>
        <r>
          <rPr>
            <sz val="8"/>
            <rFont val="Tahoma"/>
            <family val="2"/>
          </rPr>
          <t xml:space="preserve">
wg nas 1531,62</t>
        </r>
      </text>
    </comment>
  </commentList>
</comments>
</file>

<file path=xl/sharedStrings.xml><?xml version="1.0" encoding="utf-8"?>
<sst xmlns="http://schemas.openxmlformats.org/spreadsheetml/2006/main" count="3080" uniqueCount="1403">
  <si>
    <t xml:space="preserve">     </t>
  </si>
  <si>
    <t>GIM Nr 1</t>
  </si>
  <si>
    <t>przeciek dachu i odchylenie rynien, zalanie pomieszczeń</t>
  </si>
  <si>
    <t>opady sniegu i mróz</t>
  </si>
  <si>
    <t>26.02.2010</t>
  </si>
  <si>
    <t>UG</t>
  </si>
  <si>
    <t>zalanie - uszkodzenie instalacji wodociągowej w wyniku zamarznięcia i pęknięcia rur na strychu</t>
  </si>
  <si>
    <t>WM 124 ul. Piłsudskiego 14-16</t>
  </si>
  <si>
    <t>07.11.2010 zgłoszona 22.11.2010</t>
  </si>
  <si>
    <t>WM 87 ul.  Palmowa 9</t>
  </si>
  <si>
    <t>05.11.2010 zgłoszona 2311.2010</t>
  </si>
  <si>
    <t>28.06.2012 / 02.07.2012</t>
  </si>
  <si>
    <t>24.07.2012 / 02.08.2012</t>
  </si>
  <si>
    <t xml:space="preserve">zalanie w wyniku awari na II piętrze </t>
  </si>
  <si>
    <t>zalanie - nieszczelna izolacja przeciwwilgociowa na tarasie</t>
  </si>
  <si>
    <t>08.10.2010</t>
  </si>
  <si>
    <t>zalanie - nieszczelne pokrycie dachowe i obróbki blacharskie</t>
  </si>
  <si>
    <t xml:space="preserve">szkody z ubezpieczeń komunikacyjnych- 2010r.  </t>
  </si>
  <si>
    <t>10.02.2010</t>
  </si>
  <si>
    <t>03.02.2010</t>
  </si>
  <si>
    <t>01.02.2010</t>
  </si>
  <si>
    <t>WM 35 ul. Kołłątaja 9-11</t>
  </si>
  <si>
    <t>WM 25 ul. Odrzańska 2-4-6</t>
  </si>
  <si>
    <t>03.04.2013</t>
  </si>
  <si>
    <t>WM 115, ul. Bankowa 29-31</t>
  </si>
  <si>
    <t>26.06.2013</t>
  </si>
  <si>
    <t>11.04.2012 i 04.06.2012 /15.06.2012</t>
  </si>
  <si>
    <t>zalanie - z winy niedrożnego pionu kanalizacyjnego (zalanie fekaliami)</t>
  </si>
  <si>
    <t>12.04.2012 / 18.04.2012</t>
  </si>
  <si>
    <t>WM 186 ul. Zamenhofa 9</t>
  </si>
  <si>
    <t>uszkodzenie elewacji budynku wspólnoty  - poprzez graffiti</t>
  </si>
  <si>
    <t>09.02.2012 / 18.04.2012</t>
  </si>
  <si>
    <t>WM 71 ul. Słowiańska 1-3-5</t>
  </si>
  <si>
    <t>zalanie - pęknięty zawór odcinający na pionie wodnym w mieszkaniu nr 5</t>
  </si>
  <si>
    <t>21.07.2011    / 24.08.2011</t>
  </si>
  <si>
    <t>Szacunkowa wartość szkody w zł</t>
  </si>
  <si>
    <t>WM 14 ul. Zamenhoffa 1-1a-1b, Bankowa 6a-6b</t>
  </si>
  <si>
    <t>23.03.2010</t>
  </si>
  <si>
    <t>05.02.2013/ 12.02.2013</t>
  </si>
  <si>
    <t>WM 170 ul Piaskowa 35-37</t>
  </si>
  <si>
    <t>zgłoszenie nr 1</t>
  </si>
  <si>
    <t>zgłoszenie nr 2</t>
  </si>
  <si>
    <t>szkody z ubezpieczenia mienia 2013</t>
  </si>
  <si>
    <t>szkody z ubezpieczenia odpowiedzialności cywilnej 2013</t>
  </si>
  <si>
    <t>27.06.2012 / 11.01.2013</t>
  </si>
  <si>
    <t>zalanie - w wyniku nieszczelnego pionu kanalizacyjnego</t>
  </si>
  <si>
    <t>13.12.2012  / 14.01.2013</t>
  </si>
  <si>
    <t>zalanie- wskutek skraplania się wody w pionie odpowietrzania kanalizacji oraz nieszczelnosci ww. pionu</t>
  </si>
  <si>
    <t>04.12.2011</t>
  </si>
  <si>
    <t>08.12.2011</t>
  </si>
  <si>
    <t>WM 14 ul. Zamenhofa 1-1a-1b/ Bankowa 6a-6b</t>
  </si>
  <si>
    <t>WM 84 ul. Odrzańska 14</t>
  </si>
  <si>
    <t>28.05.2012 / 06.07.2012</t>
  </si>
  <si>
    <t>zalanie - niedrożna instalacja deszczowa i brak izolacji poziomej ścian</t>
  </si>
  <si>
    <t>uszkodzenie elewacji budynku wspólnoty  - poprzez zdewastację ocieplenia budynku</t>
  </si>
  <si>
    <t>04.07.2012 / 13.07.2012</t>
  </si>
  <si>
    <t>18.05.2012</t>
  </si>
  <si>
    <t>WM 50 ul. Boh. Westerplatte 1-3-5-7</t>
  </si>
  <si>
    <t>25.05.2012</t>
  </si>
  <si>
    <t xml:space="preserve">05.06.2012 </t>
  </si>
  <si>
    <t>01.10.2011; zgł. 18.10.2012</t>
  </si>
  <si>
    <t>upadek na schodach</t>
  </si>
  <si>
    <t>13.10.2012 / 18.10.2012</t>
  </si>
  <si>
    <t>WM 24 ul. Boh.Westerplatte 23-25-27</t>
  </si>
  <si>
    <t>koszty ratowania przedmiotu ubezpieczenia oraz zapobieżenia szkodzie</t>
  </si>
  <si>
    <t>pożar na terenie składowiska odpadów komnunalnych</t>
  </si>
  <si>
    <t>18.03.2012</t>
  </si>
  <si>
    <t>chuligański napad</t>
  </si>
  <si>
    <t>08.11.2011   / 06.02.2012</t>
  </si>
  <si>
    <t>dewastacja przez nieznanego sprawcę</t>
  </si>
  <si>
    <t>10.12.2011</t>
  </si>
  <si>
    <t>wybuch petardy</t>
  </si>
  <si>
    <t>dewastacja skrzynek pocztowych</t>
  </si>
  <si>
    <t>23.12.2011</t>
  </si>
  <si>
    <t>02.02.2013</t>
  </si>
  <si>
    <t>odmowa</t>
  </si>
  <si>
    <t>26.03.2012</t>
  </si>
  <si>
    <t>25.09.2010</t>
  </si>
  <si>
    <t>07.02.2013</t>
  </si>
  <si>
    <t>Lp</t>
  </si>
  <si>
    <t>Data szkody</t>
  </si>
  <si>
    <t>Przedmiot szkody</t>
  </si>
  <si>
    <t>10.03.2010</t>
  </si>
  <si>
    <t>19.11.2011    /22.11.2011</t>
  </si>
  <si>
    <t>08.08.2011    / 30.08.2011</t>
  </si>
  <si>
    <t>26.01.2011     / 03.03.2011</t>
  </si>
  <si>
    <t>22.07.2011   / 04.08.2011</t>
  </si>
  <si>
    <t>26.07.2011    / 04.08.2011</t>
  </si>
  <si>
    <t>14.02.2011    / 22.02.2011</t>
  </si>
  <si>
    <t>18.01.2011    / 31.01.2011</t>
  </si>
  <si>
    <t>23-24.01.2011   / 26.01.2011</t>
  </si>
  <si>
    <t>09.01.2011   / 16.01.2011</t>
  </si>
  <si>
    <t>9.10.2011    / 23.10.2011</t>
  </si>
  <si>
    <t>20.07.2011   / 04.08.2011</t>
  </si>
  <si>
    <t>20.01.2011 inf. o szkodzie 06.05.2011  / 16.06.2011</t>
  </si>
  <si>
    <t>8.10.2011    / 22.11.2011</t>
  </si>
  <si>
    <t>18.10.2011   / 02.11.2011</t>
  </si>
  <si>
    <t>30.01.2011    / 22.02.2011</t>
  </si>
  <si>
    <t>27.07.2011   / 16.08.2011</t>
  </si>
  <si>
    <t>22.02.2011    / 01.03.2011</t>
  </si>
  <si>
    <t>01.10.2011   /27.10.2011</t>
  </si>
  <si>
    <t>01.10.2011    / 27.10.2011</t>
  </si>
  <si>
    <t>27.06.2011   / 02,.08.2011</t>
  </si>
  <si>
    <t>13.11.2011    /26.11.2011</t>
  </si>
  <si>
    <t xml:space="preserve">08.08.2011  / 24.08.2011 </t>
  </si>
  <si>
    <t>25.08.2011    /30.08.2011</t>
  </si>
  <si>
    <t>WM 87  ul. Palmowa 9</t>
  </si>
  <si>
    <t>03.03.2012 / 23.03.2012</t>
  </si>
  <si>
    <t>zalanie domku ,uszkodzenie rury na terenie Gminnego Centrum Edukacji i Rekreacji w Trzebieży</t>
  </si>
  <si>
    <t>13.02.2011     / 16.02.2011</t>
  </si>
  <si>
    <t>03/04.03.2011      / 11.03.2011</t>
  </si>
  <si>
    <t>22.07.2011    / 03.08.2011</t>
  </si>
  <si>
    <t>08.08.2011   / 20.09.2011</t>
  </si>
  <si>
    <t>13.05.2011    / 19.07.2011</t>
  </si>
  <si>
    <t>12.10.2011   / 19.10.2011</t>
  </si>
  <si>
    <t>19.01.2011  / 25.01.2011</t>
  </si>
  <si>
    <t>05.02.2011    / 16.02.2011</t>
  </si>
  <si>
    <t>19.08.2011    / 31.08.2011</t>
  </si>
  <si>
    <t>19.08.2013</t>
  </si>
  <si>
    <t>13.08.2013</t>
  </si>
  <si>
    <t>zalanie- w wyniku uszkodzenia głowicy w zaworze wodnym w pionie wodnym kuchennym w lokalu mieszkalnym nr 2</t>
  </si>
  <si>
    <t>02.08.2013</t>
  </si>
  <si>
    <t xml:space="preserve">zalanie- z powodu pękniętej rury w pionie wodnym łazienkowym w lokalu mieszkalnym nr 12 </t>
  </si>
  <si>
    <t>18.03.2013  /30.07.2013</t>
  </si>
  <si>
    <t>29.08.2013</t>
  </si>
  <si>
    <t>WM 221 ul. Kołłątaja 13</t>
  </si>
  <si>
    <t>WM 101 ul. Mazurska 6</t>
  </si>
  <si>
    <t>28.07.2013 / 13.08.2013</t>
  </si>
  <si>
    <t>zalanie- z powodu nieszczelnego zaworu instalacji wodnej na I piętrze budynku</t>
  </si>
  <si>
    <t>20.07.2013 / 14.08.2013</t>
  </si>
  <si>
    <t>31.05.2013 / 19.07.2013</t>
  </si>
  <si>
    <t>WM 132 ul. Piaskowa 45-47</t>
  </si>
  <si>
    <t>07.2013 / 22.07.2013</t>
  </si>
  <si>
    <t xml:space="preserve">zalanie- z powodu neszczelnego pokrycia dackowego </t>
  </si>
  <si>
    <t>17.08.2011    / 19.08.2011</t>
  </si>
  <si>
    <t>02.10.2011    / 03.10.2011</t>
  </si>
  <si>
    <t>06.02.2011    / 08.02.2011</t>
  </si>
  <si>
    <t>14.05.2011    / 16.05.2011</t>
  </si>
  <si>
    <t>26.06.2011   / 27.06.2011</t>
  </si>
  <si>
    <t>03.07.2011   / 04.07.2011</t>
  </si>
  <si>
    <t>13-15.05.2011  / 17.05.2011</t>
  </si>
  <si>
    <t>28.06.2011   / 29.06.2011</t>
  </si>
  <si>
    <t>12.09.2011    / 13.09.2011</t>
  </si>
  <si>
    <t xml:space="preserve">28.09.2011   </t>
  </si>
  <si>
    <t>16.06.2011    /17.06.2011</t>
  </si>
  <si>
    <t>07.01.2011    / 11.01.2011</t>
  </si>
  <si>
    <t>30.08.2011    / 31.08.2011</t>
  </si>
  <si>
    <t>WM 148 ul. Rogowa 6</t>
  </si>
  <si>
    <t>01.08.2011 zgł. 22.08.2011</t>
  </si>
  <si>
    <t>03.01.2011   / 11.01.2011</t>
  </si>
  <si>
    <t>04.02.2011   / 07.02.2011</t>
  </si>
  <si>
    <t>szkoda zakończona bez wypłaty odszkdoowania</t>
  </si>
  <si>
    <t>18.01.2012</t>
  </si>
  <si>
    <t>zniszczenie przez nieznanego sprawcę</t>
  </si>
  <si>
    <t>WM 55 ul. Piłsudskiego 12 a,b,c</t>
  </si>
  <si>
    <t>20.01.2012</t>
  </si>
  <si>
    <t>08.02.2012</t>
  </si>
  <si>
    <t>14/15.01.2012</t>
  </si>
  <si>
    <t>zalanie pomieszczenia zaplecza sceny w budynku ośrodka oraz specjalistycznaej aparatury scenicznej</t>
  </si>
  <si>
    <t>silne opady deszczu</t>
  </si>
  <si>
    <t>09.03.2010</t>
  </si>
  <si>
    <t>ZS Trzebież</t>
  </si>
  <si>
    <t>zalanie ścian, uszkodzenie dachu</t>
  </si>
  <si>
    <t>obfite opady śniegu</t>
  </si>
  <si>
    <t>11.03.2010</t>
  </si>
  <si>
    <t>13.12.2012</t>
  </si>
  <si>
    <t>23.07.2012 / 31.12.2012</t>
  </si>
  <si>
    <t>04.08.2011   / 17.04.2011</t>
  </si>
  <si>
    <t>10.08.2011   / 24.08.2011</t>
  </si>
  <si>
    <t>27.07.2011  / 02.08.2011</t>
  </si>
  <si>
    <t>08.12.2010</t>
  </si>
  <si>
    <t>31-01-04.02.2013</t>
  </si>
  <si>
    <t>29.01.2013</t>
  </si>
  <si>
    <t>31.12.2012 / 07.02.2013</t>
  </si>
  <si>
    <t>przyczyna szkody - przepięcie w instalacji elektrycznej</t>
  </si>
  <si>
    <t>02.2013</t>
  </si>
  <si>
    <t>WM 51 ul.Rogowa 7</t>
  </si>
  <si>
    <t>zgłoszona 11.02.2010</t>
  </si>
  <si>
    <t>cofka - wysoki przybór wód Zalewu Szczecińskiego</t>
  </si>
  <si>
    <t>22.06.2013</t>
  </si>
  <si>
    <t>01.07.2013  / 04.07.2013</t>
  </si>
  <si>
    <t>podczas jazy jadący z naprzeciwka pojazd rozbił lusterko</t>
  </si>
  <si>
    <t>16.12.2012 / 19.06.2013</t>
  </si>
  <si>
    <t>25.04.2013</t>
  </si>
  <si>
    <t>uszkodzenie pojazdu podczas włączania się do ruchu ulicznego</t>
  </si>
  <si>
    <t>w  toku</t>
  </si>
  <si>
    <t>kolizja z drugim pojazdem</t>
  </si>
  <si>
    <t>zniszczenie w wyniku przeciągu</t>
  </si>
  <si>
    <t>03.07.2013 / 16.07.2013</t>
  </si>
  <si>
    <t>WM 211, ul. Szkolna-Sikorskiego 5-7/11</t>
  </si>
  <si>
    <t>06-07.04.2013</t>
  </si>
  <si>
    <t>18.02.2013  06.05.2013</t>
  </si>
  <si>
    <t xml:space="preserve">WM 10 ul. Robotnicza 2-4-6-8-10-12                   </t>
  </si>
  <si>
    <t>kradzież przez nieznanego sprawcę</t>
  </si>
  <si>
    <t>28.03.2013</t>
  </si>
  <si>
    <t>WM 3, ul. Boh. Westerplatte 2-4-6-8</t>
  </si>
  <si>
    <t xml:space="preserve">12.07.2012 </t>
  </si>
  <si>
    <t>WM 126 ul. Szczecińska 16 w Tanowie</t>
  </si>
  <si>
    <t xml:space="preserve">uszkodzenie dachu budynku wspólnoty </t>
  </si>
  <si>
    <t xml:space="preserve">przyczyna : silny wiatr, opady deszczu i gradu </t>
  </si>
  <si>
    <t>zalanie - uszkodzone podczas nawałnicy pokrycie dachowe</t>
  </si>
  <si>
    <t>04.10.2012</t>
  </si>
  <si>
    <t>zalanie pomieszczenia zaplecza sceny w budynku ośrodka oraz specjalistycznaej aparatury scenicznej + pomieszczenia konserwatora i elektryka</t>
  </si>
  <si>
    <t>brak</t>
  </si>
  <si>
    <t xml:space="preserve">zniszczenie przez nieznanego sprawcę </t>
  </si>
  <si>
    <t>topniejący śnieg</t>
  </si>
  <si>
    <t>obfite opady deszczu i roztopy</t>
  </si>
  <si>
    <t>dewastacja w wyniku kradzieży</t>
  </si>
  <si>
    <t>uwaga - u ubezpieczyciela figuruje wypłata jedynie w kwocie 686,34 zł, nie wykazano dopłaty odszkodowania</t>
  </si>
  <si>
    <t>pęknięcie wężyka ciepłej wody</t>
  </si>
  <si>
    <t>pożar + szkody powstałe w wyniku przeprowadzonej akcji ratowniczej</t>
  </si>
  <si>
    <t xml:space="preserve">Uwaga - (33 szkody) wskazano wartość szkody z faktury, pokryte w pełnej wysokości. </t>
  </si>
  <si>
    <t>zalanie lokalu mieszkalnego</t>
  </si>
  <si>
    <t>nie określona przyczyna</t>
  </si>
  <si>
    <t>uszkodzenie ciała</t>
  </si>
  <si>
    <t>poszkodowany idąc drogą osiedlową przez park poślizgnął się na nieośnieżonej drodze i doznał urazu ciała</t>
  </si>
  <si>
    <t>nie wskazano odpowiedzialności Gminy za szkodę; nie potwierdzono miejsca szkody, za utrzymanie zimowe odpowiada firma zewnętrzna</t>
  </si>
  <si>
    <t>zadośćuczynienie z tytułu wypadku komunikacyjnego</t>
  </si>
  <si>
    <t>poszkodowana jadąc ulicą w wyniku oblodzenia drogi straciła panowanie na pojazdem wskutek czego pojazd zjechał do rowu i dachował</t>
  </si>
  <si>
    <t>uszkodzenie samochodu</t>
  </si>
  <si>
    <t>poszkodowany wyjeżdżając zz targowiska miejskiego wpadł w poślizg i uderzył w pojazd jadący przed nim</t>
  </si>
  <si>
    <t>w uzasadnieniu odmowy wskazano, że sprawcą zdarzenia jest poszkodowany, gdyż nie zachował niezbędnego odstępu za poprzedzającym pojazdem, ponadto do zdarzenia doszło poza drogą publiczną</t>
  </si>
  <si>
    <t>wyrwa w drodze</t>
  </si>
  <si>
    <t xml:space="preserve">szkoda całkowita samochodu </t>
  </si>
  <si>
    <t>nierówności na drodze, które doprowadziły do sytuacji w której poszkodowany wjechał, do stawu</t>
  </si>
  <si>
    <t>poszkodowana w wyniku nierówności na podjeździe z ulicy na klatkę, przewróciła się i doznała urazu stawu skokowego</t>
  </si>
  <si>
    <t xml:space="preserve">uszkodzenie samochodu </t>
  </si>
  <si>
    <t xml:space="preserve"> nieszczelne pokrycie dachowe</t>
  </si>
  <si>
    <t>uszkodzenie szyby w pojeździe, przyczyna szkody był kamień, który wyleciał spod kosiarki podczas koszenia przez pracownika UM</t>
  </si>
  <si>
    <t>w trakcie jazdy ulicą doszło do kolizji z sarną, która wbiegła wprost pod samochód</t>
  </si>
  <si>
    <t>w trakcie jazdy poszkodowany najechał na wystającą studzienkę kanalizacyjną</t>
  </si>
  <si>
    <t>uszkodzenie ciała i roweru</t>
  </si>
  <si>
    <t>Uwaga szkoda nie wykazana przez ubezpieczyciela</t>
  </si>
  <si>
    <t xml:space="preserve">szkody z ubezpieczeń komunikacyjnych powstałe w 2013r.  </t>
  </si>
  <si>
    <t>stłuczenie szyby w wiatrołapie</t>
  </si>
  <si>
    <t xml:space="preserve">stłuczenie szyby w wiatrołapie </t>
  </si>
  <si>
    <t>lokal mieszkalny</t>
  </si>
  <si>
    <t xml:space="preserve">wycofano roszczenie ze względu na wyplatę z ub. OC </t>
  </si>
  <si>
    <t>dewastacja elewacji (graffiti) budynku</t>
  </si>
  <si>
    <t>brak możliwości przeprowadzenia oględzin; lokatorka otrzymała ubezpieczenie z własnego ubezpieczenia wobec powyższego nie chciała udostępnić lokalu do oględzin - zamknięto odmową</t>
  </si>
  <si>
    <t>dewastacja drzwi zewnętrznych budynku</t>
  </si>
  <si>
    <t>kradzież kratek / wycieraczek z przed wejścia do budynku</t>
  </si>
  <si>
    <t xml:space="preserve">kradzież kratek / wycieraczek z przed wejścia do budynku </t>
  </si>
  <si>
    <t xml:space="preserve">dewastacja elewacji (graffiti) budynku </t>
  </si>
  <si>
    <t xml:space="preserve">dewastacja elewacji (ptaki) budynku </t>
  </si>
  <si>
    <t>ryzyko nie objęte ochroną</t>
  </si>
  <si>
    <t xml:space="preserve">lokal mieszkalny </t>
  </si>
  <si>
    <t>zalanie- w wyniku awarii urządzenia sieci kanalizacyjnej</t>
  </si>
  <si>
    <t>dewastacja elewacji (graffiti) bydynku</t>
  </si>
  <si>
    <t xml:space="preserve">kradzież daszka na wejściem do budynku </t>
  </si>
  <si>
    <t xml:space="preserve">dewastcja elewacji (graffiti) budynku </t>
  </si>
  <si>
    <t xml:space="preserve">stłuczenie szyby  </t>
  </si>
  <si>
    <t>w uzasadnieniu odmowy wskazano brak podstaw do wypłaty ze względu na ustanowienie własności na lokalu; odwołano się od decyzji</t>
  </si>
  <si>
    <t>dewastacja rury spustowej przy budynku</t>
  </si>
  <si>
    <t>odmowa na regres</t>
  </si>
  <si>
    <t>odmowa ze względu na zgłoszenie szkody w swojego ubezpieczyciela</t>
  </si>
  <si>
    <t xml:space="preserve">przychodnia - lokal użytkowy </t>
  </si>
  <si>
    <t>w uzasadnieniu odmowy wskazano brak zaniedbań / zaniechań ze strony ubezpiecoznego, w protokole nie stwierdzono nieszczelności poszycia</t>
  </si>
  <si>
    <t>szkoda zgłaszana jako inf. o możliwości powstania roszczenia - nie nadano nr szkody do czasu wpłynięcia regresu</t>
  </si>
  <si>
    <t xml:space="preserve">podpalenie pojemnika na śmieci znajdującego się na terenie Zespołu Szkół </t>
  </si>
  <si>
    <t xml:space="preserve"> ZGKiM</t>
  </si>
  <si>
    <t xml:space="preserve">szkoda w drodze (wyrwa) </t>
  </si>
  <si>
    <t xml:space="preserve">stłuczenie szyby </t>
  </si>
  <si>
    <t>dewastacja ogrodzenia piaskownicy</t>
  </si>
  <si>
    <t xml:space="preserve">szkoda w kotłowni (uszkodzone elementy kotłowni)  </t>
  </si>
  <si>
    <t>awaria spowodowana prawdopodobnie  spaleniem przewodu neutralnego (Zero)</t>
  </si>
  <si>
    <t>uszkodzenie elewacji budynku stolarki okiennej</t>
  </si>
  <si>
    <t xml:space="preserve">uszkodzenie instalacji elektrycznej na terenie Gminnego Centrum Edukacji i Rekreacji w Trzebieży </t>
  </si>
  <si>
    <t>zalanie korytarza oraz pomieszczenia socjalnego w budynku gminnym</t>
  </si>
  <si>
    <t>stłuczenie oświetlenia zewnętrznego</t>
  </si>
  <si>
    <t>zniszczenie przez ucznia</t>
  </si>
  <si>
    <t xml:space="preserve">dewastacja ogrodzenia piaskownicy </t>
  </si>
  <si>
    <t xml:space="preserve">dewastacja i kradzież części ogrodzenia piaskownicy </t>
  </si>
  <si>
    <t xml:space="preserve">stłuczenie oświetlenia zewnętrrznego na boisku szkolnym </t>
  </si>
  <si>
    <t xml:space="preserve">dewastacja ogrodzenia i urządzenia na sprężynie na terenie placu zabaw </t>
  </si>
  <si>
    <t xml:space="preserve">dewastacja 3 przęseł ogrodzenie na placu zabaw przy </t>
  </si>
  <si>
    <t>27 szkód, wypłata w pełnej wysokości</t>
  </si>
  <si>
    <t>33 szkody, wypłata ponad wysokość z faktury,  zgodnie z fakturą  do zapłaty było 23.933,43</t>
  </si>
  <si>
    <t>16 szkód, wypłata ponad wysokość z faktury,  zgodnie z fakturą  do zapłaty było 10.008,88</t>
  </si>
  <si>
    <t>26 szkód</t>
  </si>
  <si>
    <t>3 szkody</t>
  </si>
  <si>
    <t>23 szkody</t>
  </si>
  <si>
    <t xml:space="preserve">uszkodzenie ciała </t>
  </si>
  <si>
    <t>poszkodowana idąc chodnikiempotknęła się i doznała złamania kostki stopy prawej</t>
  </si>
  <si>
    <t>wypłata na podstawie ugody</t>
  </si>
  <si>
    <t>podczas manewru wymijania innego pojazdu poszkodowany najechał w nieoznakowaną słabo widoczną podstawę znaku w wyniku czego uszkodził pojazd</t>
  </si>
  <si>
    <t>kradzież obuwia z szatni</t>
  </si>
  <si>
    <t xml:space="preserve">zalanie lokalu użytkowego </t>
  </si>
  <si>
    <t>zalanie w wyniku pęknięcia rury wodnej w stropie korytarza</t>
  </si>
  <si>
    <t>zalanie lokalu użytkowego</t>
  </si>
  <si>
    <t xml:space="preserve"> zalanie w wyniku pęknięcia rury wodnej w stropie korytarza</t>
  </si>
  <si>
    <t>zalanie lokalu gminnego</t>
  </si>
  <si>
    <t>zalanie w wyniku pęknięcia odpowietrzenia od pionu kanalizacyjnego</t>
  </si>
  <si>
    <t>poszkodowana na drodze dojazdowej próbowała ominąć dziurę w jezdni  w wyniku czego zachaczyła o wystającą betonową płytę</t>
  </si>
  <si>
    <t xml:space="preserve">zalanie lokalu gminnego </t>
  </si>
  <si>
    <t>zalanie w wyniku wykonywanego remontu pustostanu (lok. gminny nr 3)</t>
  </si>
  <si>
    <t xml:space="preserve">kradzież obuwia z szatni Szkoły Podstawowej </t>
  </si>
  <si>
    <t>szkoda powstała w wyniku niezawinionego działania szkoły (zaginięcie trampek nastąpiło w czasie kiedy szatnia była otwarta w celu przebrania się uczniów)</t>
  </si>
  <si>
    <t>niedrożny pion kanalizacyjny</t>
  </si>
  <si>
    <t>uszkodzenie ciaładrój</t>
  </si>
  <si>
    <t>brak znamion braku zaniedbania, zaniechania ze strony ubezpieczający, zdarzenie losowe</t>
  </si>
  <si>
    <t xml:space="preserve"> szkoda zgłoszona w odpowiedzi na wezwanie (regres); odmowa ze względu na brak udowodnienia winy, </t>
  </si>
  <si>
    <t>uszkodzenie samochodu l</t>
  </si>
  <si>
    <t>poszkodowany jadąc uszkodziłmocowanie przedniego lewego wahacza o wystającą studzienkę</t>
  </si>
  <si>
    <t>zalanie przez pęknięcie wężyka na pustostanie powstałe wskutek włamania i wyrwania baterii ze ściany</t>
  </si>
  <si>
    <t>w uzasadnieniu wskazano, że do zdarzenia nie doszło w wyniku zawinionego działania, zaniechania gdyż szkdę spowodowali wandale</t>
  </si>
  <si>
    <t>poślizgnięcie na nieośnieżonym chodniku</t>
  </si>
  <si>
    <t>wstępnie wydana decyzja odmowna, następnie wypłacono zadośćuczynienie</t>
  </si>
  <si>
    <t xml:space="preserve">zalanie lokalu mieszkalnego </t>
  </si>
  <si>
    <t>uszkodzenie mienia na skutek przepięcia w instalacji elektrycznej</t>
  </si>
  <si>
    <t>poszkodowany w trakcie wykonywania prac na korytarzu budynku wpadł w otwór piwniczny wskutek czego doznał urazu ciała</t>
  </si>
  <si>
    <t>wypłata tytułem zadośćuczynienia,</t>
  </si>
  <si>
    <t>Informacja od ubezpieczyciela - prawdop. Szkoda z OC</t>
  </si>
  <si>
    <t>uszkodzenie pokrycia dachowego , zerwanie obróbek blacharskich</t>
  </si>
  <si>
    <t xml:space="preserve">szyba w wiatrołapach </t>
  </si>
  <si>
    <t xml:space="preserve">szyba w drzwiach wejściowych </t>
  </si>
  <si>
    <t>kradzież  przewodu instalacji elektrycznej</t>
  </si>
  <si>
    <t xml:space="preserve">stłuczenie szyby okiennej </t>
  </si>
  <si>
    <t>stłuczenie szyby w oknie</t>
  </si>
  <si>
    <t>stłuczenie szyby w oknie strychowym</t>
  </si>
  <si>
    <t xml:space="preserve">stłuczenie szyby na strychu </t>
  </si>
  <si>
    <t>stłuczenie szyby na klatce schodowej i w oknie strychowym</t>
  </si>
  <si>
    <t>uszkodzenie przewodu kominowego - w budynku</t>
  </si>
  <si>
    <t>odmowa - w uzasadnieniu  wskazano, że data rozpoczęcia szkody wykracza poza okres ubezpieczenia; zalewanie długotrwałe - do zalań dochodziło w ciągu istatnich 2 lat</t>
  </si>
  <si>
    <t>zalanie - z winy lokatora</t>
  </si>
  <si>
    <t>szkoda zgłoszona w odpowiedzi na regres</t>
  </si>
  <si>
    <t>zgłaszane jako inf. o możliwości powstania roszczenia; odmowa - nie wskazano zaniedbań ze strony ubezpieczającego</t>
  </si>
  <si>
    <t>poszkodowany zrezygnował z roszczeń gdyż zgłosił szkodę u swojego ubezpieczenia</t>
  </si>
  <si>
    <t>sprawa nadal w toku - oczekiwanie na stanowisko ubezpieczonego</t>
  </si>
  <si>
    <t>uszczerbek na zdrowiu</t>
  </si>
  <si>
    <t>szkodzie nie nadano nr do czasu wpłynięcia roszczenia. U ubezpieczyciela szkoda nie widnieje</t>
  </si>
  <si>
    <t>wstępnie zgł. jako możliwe roszczenie; odmowa - nie wskazano winy Klienta</t>
  </si>
  <si>
    <t>odmowa - ze względu na zgłszenie szkody przez poszkodwanego u swojego Ubezpieczyciela, ew. możliwy regres</t>
  </si>
  <si>
    <t>szkoda zareejstrowana , nie zlikwidowana do czasu wpł. regresu</t>
  </si>
  <si>
    <t>nr szkody nienadano do czasu wpłynięcia regresu</t>
  </si>
  <si>
    <t xml:space="preserve">uszkodzenie daszku nad wejściem do budynku </t>
  </si>
  <si>
    <t>dewastacja ogrodzenia piaskownicy na skutek kradzieży bramki</t>
  </si>
  <si>
    <t xml:space="preserve">dewastacja drzwi i okna w lokalu nr 8 </t>
  </si>
  <si>
    <t xml:space="preserve">stłuczenie szyby w drzwiach wejściowych w przychodni </t>
  </si>
  <si>
    <t>25 szkód</t>
  </si>
  <si>
    <t>22 szkody</t>
  </si>
  <si>
    <t xml:space="preserve">upadek na chodniku </t>
  </si>
  <si>
    <t>uzasadnienie - brak odpowiedzialności Gminy, za zimowe utrzymanie dróg, chodników odpowiedzialna jest firma zewnętrzna</t>
  </si>
  <si>
    <t>upadek na chodniku</t>
  </si>
  <si>
    <t xml:space="preserve">upadek na oblodzonej drodze </t>
  </si>
  <si>
    <t xml:space="preserve">uszkodzenie pojazdu </t>
  </si>
  <si>
    <t xml:space="preserve">zalanie mieszkania </t>
  </si>
  <si>
    <t>nieszczelne pokrycie dachowe nad balkonem</t>
  </si>
  <si>
    <t xml:space="preserve">uszkodzenie infrastruktury telekomunikacyjnej </t>
  </si>
  <si>
    <t>uszkodzenie instalacji wewnętrznej zimnej wody w budynku</t>
  </si>
  <si>
    <t xml:space="preserve">zalanie pomieszczeń </t>
  </si>
  <si>
    <t>odmowa - uzasadnienie - zdarzenie miało charakter losowy i było spowodowane pęknięciem wężyka pomiędzy zaworem a spłuczką w toalecie na II piętrze ; w związku z wpłynięciem odwołania wydano kolejną decyzję odmowną, potrzymująca poprzednie uzasadnienie</t>
  </si>
  <si>
    <t>zalanie mieszkania</t>
  </si>
  <si>
    <t>uszkodzenie pojazdu</t>
  </si>
  <si>
    <t>uzasadnienie odmowy: poszkodowany nie wykazał, że do szkody doszło we wskazanym przez niego miejscu,; brak świadków</t>
  </si>
  <si>
    <t xml:space="preserve">upadek w związku z nierownością drogi </t>
  </si>
  <si>
    <t>uzasadnienie odmowy: szkody wskazane w roszczeniu powstały wskutek eksploatacji pojazdu, a nie w wyniku wjechania w wyrwę</t>
  </si>
  <si>
    <t>w trakcie odbywajacych się na terenie Zespołu Szkół zawodów sportowych, podczas gry w piłkę jeden z uczniów kopnął piłką, że ta przeleciała przez siatkę i uderzyła w samochód poszkodowanej powodując wybcie szyby</t>
  </si>
  <si>
    <t xml:space="preserve">brak zawinionego działania Gminy; szkoda powstała na boisku orlik przy Zespole Szkół (jedn. nie ubezpieczana przez Gminę); boisko było niewystarczająco zabezpieczone, </t>
  </si>
  <si>
    <t>uraz ciała,</t>
  </si>
  <si>
    <t xml:space="preserve">odszkodowanie przyznane na podstawie ugody </t>
  </si>
  <si>
    <t xml:space="preserve">kradzież drzwi wejściowych do budynku mieszkalnego </t>
  </si>
  <si>
    <t>szyba w drzwiach wejściowych</t>
  </si>
  <si>
    <t xml:space="preserve">szyba </t>
  </si>
  <si>
    <t xml:space="preserve">szyba okienna </t>
  </si>
  <si>
    <t>uzasadnienie - brak dokumentów (prawdopobnie nadano 2 nr do tej samej szkody</t>
  </si>
  <si>
    <t>szyba okienna piwniczna</t>
  </si>
  <si>
    <t>szyba okienna w korytarzu piwnicznym</t>
  </si>
  <si>
    <t xml:space="preserve">szyba okienna w korytarzu piwnicznym </t>
  </si>
  <si>
    <t>wskazane przez ubezpieczyciela - bez wartości</t>
  </si>
  <si>
    <t xml:space="preserve">szybabraz szyby w wiatrołapach </t>
  </si>
  <si>
    <t>szyba w wiatrołapach</t>
  </si>
  <si>
    <t xml:space="preserve">szyby w wiatrołapach </t>
  </si>
  <si>
    <t xml:space="preserve"> zgłaszane jako możliwe roszczenie; wpłynął regres, wyplacono odszkodowanie</t>
  </si>
  <si>
    <t>lokal użytkowy - sklep</t>
  </si>
  <si>
    <t xml:space="preserve">zgłaszane wstępnie jako możliwe roszczenie, po wpłynięciu regresu wydano odmowę wypłaty odszkodowania  </t>
  </si>
  <si>
    <t xml:space="preserve">szkoda nie zarejestrowana w </t>
  </si>
  <si>
    <t>zgłaszane jako możliwe roszczenie; szkoda nie zarejestrowana</t>
  </si>
  <si>
    <t>uszkodzony pojazd</t>
  </si>
  <si>
    <t>uzasadnienie - poszkodowany nie wykazał że do szkody doszło we skazanym przez niego miejscu, brak świadków; nie została wykazana wina Urzędu Miejskiego</t>
  </si>
  <si>
    <t>lokal użytkowy</t>
  </si>
  <si>
    <t>brak udowodnienia zaniedbań ze strony ubezpieczonego</t>
  </si>
  <si>
    <t>brak odpowiedzialności WM, brak przesłanek które wskazywałyby winę ubezpieczonego</t>
  </si>
  <si>
    <t>U ubezpieczyciela nie widneje</t>
  </si>
  <si>
    <t xml:space="preserve">uzasadnienie odmowy - zgłoszenie szkody po jej naprawieniu uniemożliwia ustalenie zarówno przyczyny szkody jak i jej zakresu; ponadto poinformowano o szkodzie z dużym opóźnieniem </t>
  </si>
  <si>
    <t>zniszczenie szafy pomiaru elektrycznego pompowni ścieków P-1, Jasienica</t>
  </si>
  <si>
    <t xml:space="preserve">wypłata wspólna dla 2 szkód </t>
  </si>
  <si>
    <t xml:space="preserve"> odmowa -  (uzasadnienei) chronione jedynie szkody powstałe w wyniku zalegania śniegu, lodu  związane z uszkodzeniem elementów konstrukcyjnych lub zawalenie </t>
  </si>
  <si>
    <t>przyczyną szkody wg ubezpieczyciela nie był śnieg i mróz.Tego typu szkoda nie jest objęta ochroną</t>
  </si>
  <si>
    <t>szkody związane z uszkodzeniem dachu nie kwalifikują  się zgodnie z OWU</t>
  </si>
  <si>
    <t>wypłata wspólna dla 2 szkód w wys. 516,92</t>
  </si>
  <si>
    <t>zamknieta rezygnacja z roszczeń (zgłoszone jako możliwe roszczenie)</t>
  </si>
  <si>
    <t>odmowa - uzasadnienie: brak przesłanek odpowiedzialnosci ubezpieczonego; poszkodowana odwołała się; odmowa na odwołanie</t>
  </si>
  <si>
    <t>uzasadnienie odmowy - nie wystąpiły przesłanki odpowiedzialności Ubezpieczonego; brak świadków i udowodnienia winy Gminy</t>
  </si>
  <si>
    <t xml:space="preserve"> podpisano ugodę</t>
  </si>
  <si>
    <t xml:space="preserve"> uszkodzenie pojazdu</t>
  </si>
  <si>
    <t xml:space="preserve"> uzasadnienie - uszkodzenia powstały w wyniku eksploatacji i nie można ustalić konkretnego miejsca ani daty powstania szkody</t>
  </si>
  <si>
    <t xml:space="preserve"> piwnica w budynku </t>
  </si>
  <si>
    <t xml:space="preserve">podczas rozładunku ładowarka uszkodziła śmieciarkę </t>
  </si>
  <si>
    <t>kradziez obuwia</t>
  </si>
  <si>
    <t xml:space="preserve"> piwnica </t>
  </si>
  <si>
    <t>odmowa - uzasadnienie: na odśnieżanie odpowiada podwykonawca Gminy</t>
  </si>
  <si>
    <t>możliwe roszczenie, procedura likwidacyjna zawieszona do czasu wpłynięcia roszczeń</t>
  </si>
  <si>
    <t>zawieszono likwidację do czasu wpłynięcia dokumentów niezbędnych do zakończenia likwidacji</t>
  </si>
  <si>
    <t>zgłoszone jako możliwe roszczenie; decyzja odmowna do czasu wpłynięcia ew. regresu</t>
  </si>
  <si>
    <t xml:space="preserve"> odmowa wypłaty do czasu wpłynięcia roszczeń (zgłaszana jako możliwe roszczenie)</t>
  </si>
  <si>
    <t>zgłoszone jako możliwe roszczenie; odmowa do czasu wpłynięcia regresu</t>
  </si>
  <si>
    <t xml:space="preserve">garaż </t>
  </si>
  <si>
    <t>Ubezpieczony nie dopuścił się zawinionego działania bądź zaniechania; do szkody doszło w trakcie prac remontowych dachu prwadzonych przez Zakład naprawczy, ktoremu to zadanie zostało zlecone; brak odpowiedzialności ubezpiezonego;</t>
  </si>
  <si>
    <t xml:space="preserve">zalanie pomieszczeń budynku gminnego - Przychodni </t>
  </si>
  <si>
    <t>zalanie - sali gimnastycznej, szatni, klatki schodowej, pomieszczenia gospodarczego</t>
  </si>
  <si>
    <t>dewastacja rur spustowych znajdujących się na budynku szkoły przy wyjściu ewakuacyjnym na boisko szkolne</t>
  </si>
  <si>
    <t>zalanie - pomieszczeń przedszkola (kuchnia, łazienki, korytarze)</t>
  </si>
  <si>
    <t xml:space="preserve">uszkodzenie daszku łukowego nad wejściem do budynku </t>
  </si>
  <si>
    <t xml:space="preserve">zniszczenie barierki ze stali na podjeździe  do budynku </t>
  </si>
  <si>
    <t>stłuczenie szyb</t>
  </si>
  <si>
    <t xml:space="preserve">zalanie toalety w budynku szkolnym </t>
  </si>
  <si>
    <t>oczekujemy na dopłatę odszkodowania w kwocie 204,39 zł</t>
  </si>
  <si>
    <t>dewastacja instalacji elektrycznej</t>
  </si>
  <si>
    <t xml:space="preserve">stłuczenie szyb </t>
  </si>
  <si>
    <t xml:space="preserve">kradzież kamery zewnętrznej, uszkodzenie i powyrywanie kabli </t>
  </si>
  <si>
    <t>dewastacja (graffiti)</t>
  </si>
  <si>
    <t>dewastacja (wypalenie dziury w ścianie)</t>
  </si>
  <si>
    <t xml:space="preserve">stłuczenie szyb w SP nr 8 </t>
  </si>
  <si>
    <t xml:space="preserve">stłuczenie szyby i lustra w SP nr 8 </t>
  </si>
  <si>
    <t>dewastacja szaletu</t>
  </si>
  <si>
    <t>wypłata łączna dla 2 nr szkód</t>
  </si>
  <si>
    <t xml:space="preserve">uszkodzenie centrali telefonicznej </t>
  </si>
  <si>
    <t>stłuczenie klosza lampy</t>
  </si>
  <si>
    <t xml:space="preserve">zniszczenie systemu rynnowego w budynku </t>
  </si>
  <si>
    <r>
      <t xml:space="preserve">Uwaga - (26 szkód) wskazano wartość szkody z faktury, pokryte w pełnej wysokości. </t>
    </r>
    <r>
      <rPr>
        <b/>
        <sz val="10"/>
        <color indexed="10"/>
        <rFont val="Times New Roman"/>
        <family val="1"/>
      </rPr>
      <t>Dla części szkód wypłacono wyższe odszkodowanie, które miało zostać rozliczone pomiędzy zakładem szklarskim a ubezpieczycielem</t>
    </r>
  </si>
  <si>
    <t>ubezpieczyciel wskazał brak udowodnienia winy oraz fakt posiadania przez poszkodowanego opon które ze względu na wiek dyskwalifikowały ich dalszą eksploatację, duże zużycie uniemożliwiało bezpieczną jazdę</t>
  </si>
  <si>
    <t>dewastacja</t>
  </si>
  <si>
    <t xml:space="preserve">24.10.2010 </t>
  </si>
  <si>
    <t>zalanie - nieszczelność na łączeniu połaci z rynną</t>
  </si>
  <si>
    <t>SP1</t>
  </si>
  <si>
    <t>dewastacja  części bramki na boisku sportowym</t>
  </si>
  <si>
    <t xml:space="preserve">05.11.2010 </t>
  </si>
  <si>
    <t>WM 152 ul. Sikorskiego - Szkolna 5-7-9/4</t>
  </si>
  <si>
    <t>17.02.2011</t>
  </si>
  <si>
    <t>WM 118 ul. Nowopol 38</t>
  </si>
  <si>
    <t>zalanie - nieszczelność odpowietrzenia pionu kanalizacyjnego</t>
  </si>
  <si>
    <t>WM 15 ul. Zamenhofa 15</t>
  </si>
  <si>
    <t>09.02.2010; zgłoszone 18.06.2010</t>
  </si>
  <si>
    <t>14.06.2010</t>
  </si>
  <si>
    <t>podpalenie, sprawca nieznany</t>
  </si>
  <si>
    <t>02.2010 / zgł. 10.05.2010</t>
  </si>
  <si>
    <t>WM 112 ul. Kresowa 1</t>
  </si>
  <si>
    <t>uszkodzenie rynien</t>
  </si>
  <si>
    <t>przyczyna szkody: topniejący śnieg oraz sople lodowe</t>
  </si>
  <si>
    <t>WM 30 ul. Bankowa 15-17</t>
  </si>
  <si>
    <t>04.10.2012 / 22.10.2012</t>
  </si>
  <si>
    <t>14.06.2012</t>
  </si>
  <si>
    <t>WM 53 ul. Piłsudskiego 8 a,b,c</t>
  </si>
  <si>
    <t>08.11.2010 zgłoszona 26.11.2010</t>
  </si>
  <si>
    <t>WM 76 ul.  Woj.. Polskiego 82</t>
  </si>
  <si>
    <t>huragan</t>
  </si>
  <si>
    <t>zalanie w związku z obfitymi opadami deszczu</t>
  </si>
  <si>
    <t>WM 201ul. Niedziałkowskiego 12</t>
  </si>
  <si>
    <t>WM 28</t>
  </si>
  <si>
    <t>WM 152 ul. Sikorskiego 5-7-9, Szkolna 4</t>
  </si>
  <si>
    <t>zalanie - uszkodzenie rynny</t>
  </si>
  <si>
    <t>24.10.2010</t>
  </si>
  <si>
    <t>29.10.2010</t>
  </si>
  <si>
    <t>05.11.2010</t>
  </si>
  <si>
    <t>uszkodzenie instalacji elektrycznej</t>
  </si>
  <si>
    <t>16.08.2010</t>
  </si>
  <si>
    <t>PP1</t>
  </si>
  <si>
    <t>zalanie pomieszczeń piwnicznych</t>
  </si>
  <si>
    <t xml:space="preserve">20.07.2010 </t>
  </si>
  <si>
    <t>szyby w wiatach</t>
  </si>
  <si>
    <t>07.08.2010 zgłoszona 20.08.2010</t>
  </si>
  <si>
    <t>WSPÓLNOTY MIESZKANIOWE ZARZĄDZANE PRZEZ ZGKiM - okres ubezpieczenia 01.01.2008-31.12.2010 - stan na 31.03.2010r.</t>
  </si>
  <si>
    <t>rezygnacja z roszczeń</t>
  </si>
  <si>
    <t>24.12.2010</t>
  </si>
  <si>
    <t>27.12.2010</t>
  </si>
  <si>
    <t>zalanie w budynku szkoły  przy ul. Woj.. Polskiego  68 w Policach</t>
  </si>
  <si>
    <t>zalanie w budynku szkoły  przy ul. Szczecińskiej 31 w Tanowie</t>
  </si>
  <si>
    <t>opady śniegu i uszkodzenie dachu</t>
  </si>
  <si>
    <t>30.12.2010</t>
  </si>
  <si>
    <t>zalanie z powodu awarii instalacji wodnej</t>
  </si>
  <si>
    <t>06.12.2010, zgłoszona 03.01.2011</t>
  </si>
  <si>
    <t>20.09.2011; zgł. 03.10.2011</t>
  </si>
  <si>
    <t>27.09.2011; zgł. 07.10.2011</t>
  </si>
  <si>
    <t>01.10.2011; zgł. 03.10.2011</t>
  </si>
  <si>
    <t>przyczyna : silny wiatr</t>
  </si>
  <si>
    <t>01.12.2012 / 02.03.2012</t>
  </si>
  <si>
    <t>15.02.2012</t>
  </si>
  <si>
    <t>08.2011 zgł. 12.01.2012</t>
  </si>
  <si>
    <t>24.08.2012 / 10.09.2012</t>
  </si>
  <si>
    <t>WM 46 ul. Robotniczej 1-3-5-7-9</t>
  </si>
  <si>
    <t>zniszczenie lamp i kloszy</t>
  </si>
  <si>
    <t>08.01.2011 zgł. 18.02.2011</t>
  </si>
  <si>
    <t>zalanie- nieszczelne pokrycie dachowe</t>
  </si>
  <si>
    <t>WM 150 ul. Woj.. Polsiego 2-4-6-8</t>
  </si>
  <si>
    <t>SP Nr 3</t>
  </si>
  <si>
    <t>razem</t>
  </si>
  <si>
    <t>SP Nr 1</t>
  </si>
  <si>
    <t xml:space="preserve">zniszcznie przez nieznanego sprawcę </t>
  </si>
  <si>
    <t>02.03.2013  / 25.03.2013</t>
  </si>
  <si>
    <t>16.04.2013</t>
  </si>
  <si>
    <t>02.05.2013</t>
  </si>
  <si>
    <t>09.05.2013</t>
  </si>
  <si>
    <t>zniszczenie mienia w wyniku wyładowań atmosferycznych</t>
  </si>
  <si>
    <t>23.05.2013</t>
  </si>
  <si>
    <t>25.03.2013</t>
  </si>
  <si>
    <t>06.06.2013  / 17.05.2013</t>
  </si>
  <si>
    <t>11.05.2013  / 10.06.2013</t>
  </si>
  <si>
    <t>24.01.2013  / 17.05.2013</t>
  </si>
  <si>
    <t>19.03.2013</t>
  </si>
  <si>
    <t>SP 3</t>
  </si>
  <si>
    <t xml:space="preserve">dewastacja szyb okiennych budynku szkoły ostrym narzędziem  </t>
  </si>
  <si>
    <t>PP Nr 11</t>
  </si>
  <si>
    <t>04.11.2010</t>
  </si>
  <si>
    <t>kradzież kratek ściekowych</t>
  </si>
  <si>
    <t>15.11.2010</t>
  </si>
  <si>
    <t>16.11.2010</t>
  </si>
  <si>
    <t>kradzież kamery monitorującej</t>
  </si>
  <si>
    <t>tymczasowa odmowa - do czasu wpłynięcia roszczenia</t>
  </si>
  <si>
    <t>WM 53 ul. Piłsudskiego 8-8a-8b-8c</t>
  </si>
  <si>
    <t>zalanie - niedrozny pion kanalizacyjny w łazience</t>
  </si>
  <si>
    <t>19.06.2010 zgłoszona 07.07.2010</t>
  </si>
  <si>
    <t>zalanie lokalu Rady Osiedla przy ul. Piastów 2 w Policach</t>
  </si>
  <si>
    <t>pęknięcie wężyka w mieszkaniu nr 3 (znajdujące się powyżej)</t>
  </si>
  <si>
    <t>dewastacja elewacji budynku Sali gimnastycznej</t>
  </si>
  <si>
    <t>06.08.2011</t>
  </si>
  <si>
    <t>pożar w mieszkaniu przy ul. Bankowej 9B w Policach</t>
  </si>
  <si>
    <t>26-27.06.2011 / 19.07.2011</t>
  </si>
  <si>
    <t>07-08.06.2011 / 19.07.2011</t>
  </si>
  <si>
    <t>WM 6 ul. Piłsudskiego 18-20</t>
  </si>
  <si>
    <t xml:space="preserve">18-19.08.2013 </t>
  </si>
  <si>
    <t>pożar - ul.  Kościuszki 7a-7b</t>
  </si>
  <si>
    <t>21.07.2013  / 27.08.2013</t>
  </si>
  <si>
    <t>03.09.2013</t>
  </si>
  <si>
    <t xml:space="preserve">07.07.2013 </t>
  </si>
  <si>
    <t>14.05.2013  / 19.06.2013</t>
  </si>
  <si>
    <t>WM 111 ul. Bankowa 18</t>
  </si>
  <si>
    <t>WM 120 ul. Boh. Westerplatte</t>
  </si>
  <si>
    <t>prawd.zle zakwalifikowanie szkody wsk. powyżej</t>
  </si>
  <si>
    <t>.2012</t>
  </si>
  <si>
    <t>WM 73 ul. Nowopol 20-22-24-26-28-30</t>
  </si>
  <si>
    <t>uszkodzenie dachu budynku wspólnoty  - zerwanie części wiatrownicywykonanej z blachy ocynkowanej</t>
  </si>
  <si>
    <t>13.08.2010</t>
  </si>
  <si>
    <t>14.08.2010</t>
  </si>
  <si>
    <t>zalanie pomieszczeń nr: 130,131,132,25,07 oraz korytrarzy w budynku</t>
  </si>
  <si>
    <t>zalanie - uszkodzenie obróbek blacharskich</t>
  </si>
  <si>
    <t>23.05.2010 zgłoszona 07.07.2010</t>
  </si>
  <si>
    <t>WM 152 ul. Sikorskiego 5-7-9</t>
  </si>
  <si>
    <t>zalanie - przedostanie się wód opadowych przez kratkę wentylacyjną w łazience</t>
  </si>
  <si>
    <t>24.05.2010 zgłoszona 07.07.2010</t>
  </si>
  <si>
    <t>19.09.2011; zgł. 17.10.2011</t>
  </si>
  <si>
    <t>23-24.10.2011 / 24.10.2011</t>
  </si>
  <si>
    <t>spalenie plastikowego poświatu na dachu nad korytarzem w budynku SP Nr 8 przy ul. Piaskowej 99 w Policach</t>
  </si>
  <si>
    <t>15.05.2010</t>
  </si>
  <si>
    <t>23.07.2010 zgłoszona 03.08.2010</t>
  </si>
  <si>
    <t>WM 7 ul. Palmowa 15</t>
  </si>
  <si>
    <t>12.05.2010 zgłoszona 04.08.2010</t>
  </si>
  <si>
    <t xml:space="preserve">06.06.2012 </t>
  </si>
  <si>
    <t>18.07.2012</t>
  </si>
  <si>
    <t>04.07.2012</t>
  </si>
  <si>
    <t xml:space="preserve">14.06.2012 </t>
  </si>
  <si>
    <t>08-10.06.2012</t>
  </si>
  <si>
    <t xml:space="preserve">04.08.2012 </t>
  </si>
  <si>
    <t>pożar - przy ul. Piastów 10 w Policach</t>
  </si>
  <si>
    <t>zamknięte rezygnacją roszczeń</t>
  </si>
  <si>
    <t>21-22.07.2012</t>
  </si>
  <si>
    <t>19.08.2012</t>
  </si>
  <si>
    <t>13.01.2012</t>
  </si>
  <si>
    <t>zalanie z powodu awarii rury doprowadzającej wodę do budynku</t>
  </si>
  <si>
    <t>wyrwa w jezdni</t>
  </si>
  <si>
    <t>03.03.2010</t>
  </si>
  <si>
    <t>WM 212 ul. Starzyńskiego 8</t>
  </si>
  <si>
    <t>20.06.2013</t>
  </si>
  <si>
    <t>dewastacja ogrodzenia piaskownicy - ul. Bankowa</t>
  </si>
  <si>
    <t>zgłoszenie nr 3</t>
  </si>
  <si>
    <t>18.03.2011</t>
  </si>
  <si>
    <t>SP 2</t>
  </si>
  <si>
    <t>07.03.2011</t>
  </si>
  <si>
    <t>podczas cofania kierowca najechała na duży kamień</t>
  </si>
  <si>
    <t>dewastacja zjeżdżalni - elementu pladcu zabaw</t>
  </si>
  <si>
    <t>zalanie - nawisy śniegu i lodu w rynnach</t>
  </si>
  <si>
    <t>możliwe roszczenie; jeżeli wpłynie roszczenie nadany zostanie nr szkody</t>
  </si>
  <si>
    <t>13.12.2010</t>
  </si>
  <si>
    <t>31.12.2010</t>
  </si>
  <si>
    <t>zalanie - rozłączona rura spustowa z rynną</t>
  </si>
  <si>
    <t>WM 54 ul. Piłsudskiego 10-10a-10b-10c</t>
  </si>
  <si>
    <t>24.12.2012  / 28.01.2013</t>
  </si>
  <si>
    <t>zalanie- wskutek niedrozności pionu wodno-kanalizacyjnego należącego do części wspólnej</t>
  </si>
  <si>
    <t>09.01.2013/ 22.01.2013</t>
  </si>
  <si>
    <t>13.12.2012  / 22.01.2013</t>
  </si>
  <si>
    <t>WM 184 ul. H. Sienkiewicza 2</t>
  </si>
  <si>
    <t>zalanie- wskutek niedrożności pionu kanalizacyjnego</t>
  </si>
  <si>
    <t>14.01.2013</t>
  </si>
  <si>
    <t>18.01.2013</t>
  </si>
  <si>
    <t>30.12.2012  31.01.2013</t>
  </si>
  <si>
    <t>28.01.2013</t>
  </si>
  <si>
    <t>01.01.2013</t>
  </si>
  <si>
    <t>12.02.2013</t>
  </si>
  <si>
    <t>06.02.2013</t>
  </si>
  <si>
    <t>22.12.2012  29.01.2013</t>
  </si>
  <si>
    <t>zalanie- nieszczelny przewód kominowy w pionie mieszkań 2,4,5</t>
  </si>
  <si>
    <t>pośliźnięcie w wyniku czego poszkodwana złamała rękę</t>
  </si>
  <si>
    <t>22.02.2010</t>
  </si>
  <si>
    <t>ZWiK</t>
  </si>
  <si>
    <t>WM 70, ul. Grzybowa 29-31-33-35-37</t>
  </si>
  <si>
    <t>13.06.2013</t>
  </si>
  <si>
    <t>WM 20 ul. Odrzańska 15</t>
  </si>
  <si>
    <t>zalanie pomieszczeń przedszkolne, kuchni, łazienki dziecięcej i personelu</t>
  </si>
  <si>
    <t xml:space="preserve">10/11.09.2011 </t>
  </si>
  <si>
    <t>pożar w budynku przy ul. Przęsocińskiej 11 w Policach</t>
  </si>
  <si>
    <t>uszkodzenie dachu</t>
  </si>
  <si>
    <t xml:space="preserve">05.10.2010 </t>
  </si>
  <si>
    <t>kradzież z otwartej szatni</t>
  </si>
  <si>
    <t>10.11.2010</t>
  </si>
  <si>
    <t xml:space="preserve">pożar </t>
  </si>
  <si>
    <t>zalanie - pęknięcie rury instalacji wodnej na strychu</t>
  </si>
  <si>
    <t xml:space="preserve">08.09.2012 </t>
  </si>
  <si>
    <t>10.10.2012</t>
  </si>
  <si>
    <t>WM 166 ul. Nadbrzeżna 14</t>
  </si>
  <si>
    <t>zalanie klatki schodowej w budynku wspólnoty</t>
  </si>
  <si>
    <t>dewastacja  rury spustowej odprowadzającej wodę deszczowąz dachu i łącznika i zaplecza sportowego</t>
  </si>
  <si>
    <t>możliwe roszczenie</t>
  </si>
  <si>
    <t>zalanie - nieszczelne pokrycie dachowe</t>
  </si>
  <si>
    <t>GIM Nr 3</t>
  </si>
  <si>
    <t>zalanie wskutek awarii instalacji wodnej w lokalu gminnym nr 2</t>
  </si>
  <si>
    <t>18.03.2010</t>
  </si>
  <si>
    <t>22.03.2010</t>
  </si>
  <si>
    <t>zalanie - nawisy śniegu i oblodzenie rynien</t>
  </si>
  <si>
    <t>WM 13 ul. Rogowa 4-5</t>
  </si>
  <si>
    <t>WM 67 ul. Boh. Westerplatte 13-15-17</t>
  </si>
  <si>
    <t>uszkodzenie samochodu w wyniku wjechania w niezbezopieczona studzienkę</t>
  </si>
  <si>
    <t>07.06.2011</t>
  </si>
  <si>
    <t>Urząd</t>
  </si>
  <si>
    <t>pożar w budynku przy ul. Piłsudskiego 6 w Policach.Spalenie i uszkodzenie konstrukcji dachu w kompleksie garaży</t>
  </si>
  <si>
    <t>08.06.2011</t>
  </si>
  <si>
    <t xml:space="preserve">złe warunki atmosferyczne - burza </t>
  </si>
  <si>
    <t>uszkodzenia budynku przy ul. Kościuszki 15 w Trzebieży</t>
  </si>
  <si>
    <t>uszkodzenie czujki alarmowej</t>
  </si>
  <si>
    <t xml:space="preserve">odmowa </t>
  </si>
  <si>
    <t>08.2011 zgł. 29.09.2011</t>
  </si>
  <si>
    <t xml:space="preserve">podpalenie i zniszczenie mechaniczne przez nieznanego sprawcę </t>
  </si>
  <si>
    <t xml:space="preserve">23.11.2010 </t>
  </si>
  <si>
    <t>uszkodzenie samochodu w wyniku wjechania w nieoznakowaną wyrwe w jezdni</t>
  </si>
  <si>
    <t>14.05.2010 zgłoszona 24.05.2010</t>
  </si>
  <si>
    <t>WM 4 ul. Grzybowa 10-12-14-16-18</t>
  </si>
  <si>
    <t>kradzież</t>
  </si>
  <si>
    <t>GIM 3</t>
  </si>
  <si>
    <t>26.08.2010</t>
  </si>
  <si>
    <t>PP 10</t>
  </si>
  <si>
    <t>23.09.2010</t>
  </si>
  <si>
    <t>kradzież ogrodzenia</t>
  </si>
  <si>
    <t>28.09.2010</t>
  </si>
  <si>
    <t xml:space="preserve">08.09.2010 </t>
  </si>
  <si>
    <t>konar drzewa powalił się na samochód</t>
  </si>
  <si>
    <t>WM 164 ul. Grunawldzka 13-15</t>
  </si>
  <si>
    <t>dewastacja (kradzież) przęsła ogrodzenia oraz furtki</t>
  </si>
  <si>
    <t>wycofanie szkody</t>
  </si>
  <si>
    <t>22.06.2012 / 19.09.2012</t>
  </si>
  <si>
    <t>23.10.2012</t>
  </si>
  <si>
    <t xml:space="preserve">12/14.10.2012 </t>
  </si>
  <si>
    <t>dewastacja elewacji budynku szkoły</t>
  </si>
  <si>
    <t>27/28.10.2012</t>
  </si>
  <si>
    <t>PP Nr 5</t>
  </si>
  <si>
    <t>21.01.2011</t>
  </si>
  <si>
    <t>14.08.2010 zgłoszona 26.08.2010</t>
  </si>
  <si>
    <t>14.08.2010 zgłoszona 27.08.2010</t>
  </si>
  <si>
    <t>WM 74 ul. Rycerska 3</t>
  </si>
  <si>
    <t>19.11.2010</t>
  </si>
  <si>
    <t>GMINA POLICE (WSZYSTKIE JEDOSTKI BEZ WSPÓLNOT MIESZKANIOWYCH) - okres ubezpieczenia 01.01.2011-31.12.2013</t>
  </si>
  <si>
    <t>szkody z ubezpieczenia majątkowego - 2011r.</t>
  </si>
  <si>
    <t>zalanie na terenie sali gimnastycznej</t>
  </si>
  <si>
    <t>warunki atmosferyczne, śnieg, mróz</t>
  </si>
  <si>
    <t>03.01.2011</t>
  </si>
  <si>
    <t xml:space="preserve">szkody z ubezpieczenia odpowiedzialności cywilnej - 2011r.  </t>
  </si>
  <si>
    <t xml:space="preserve">szkody z ubezpieczeń komunikacyjnych- 2011r.  </t>
  </si>
  <si>
    <t>15.09.2011</t>
  </si>
  <si>
    <t>WM 55 ul. Piłsudskiego 12-12a-12c</t>
  </si>
  <si>
    <t>11.10.2010 zgłoszona 19.10.2010</t>
  </si>
  <si>
    <t>WM 55 ul. Piłsudskiego 12-12a-12b-12c</t>
  </si>
  <si>
    <t xml:space="preserve">zalanie - niedrozny pion kanalizacyjny </t>
  </si>
  <si>
    <t>01.10.2010</t>
  </si>
  <si>
    <t>14.10.2011             zgł. 01.12.2011</t>
  </si>
  <si>
    <t>pożar w budynku przy ul. Bankowej 11D w Policach (mieszkanie nr 8)</t>
  </si>
  <si>
    <t>20.08.2012 / 26.09.2012</t>
  </si>
  <si>
    <t>WM 220 ul. Dworcowa 2</t>
  </si>
  <si>
    <t>zalanie- nieszczelne pokrycie dachowe przy kominie</t>
  </si>
  <si>
    <t>14.04.2010</t>
  </si>
  <si>
    <t>SP2</t>
  </si>
  <si>
    <t>uszkodzenie samochodu w wyniku wjechania w nieoznakowane prace drogowe</t>
  </si>
  <si>
    <t>10.10.2010</t>
  </si>
  <si>
    <t>10.10.2011; zgł. 14.10.2011</t>
  </si>
  <si>
    <t>WM 37 ul. Woj.. Polskiego 46, 48, 50, 52, 54, 56</t>
  </si>
  <si>
    <t>12.02.2010</t>
  </si>
  <si>
    <t xml:space="preserve">07.10.2011 </t>
  </si>
  <si>
    <t>podczas parkowania pojazd najechał na kołek znajdujący się na poboczu</t>
  </si>
  <si>
    <t>WM 8 ul. Piaskowa 39-41-43</t>
  </si>
  <si>
    <t>07.05.2010</t>
  </si>
  <si>
    <t>25.02.2010</t>
  </si>
  <si>
    <t>szkoda powstała w wyniku nieszczelności w pokryciu dachowym</t>
  </si>
  <si>
    <t>zalanie z powodu przedostania się wody podskórnej</t>
  </si>
  <si>
    <t xml:space="preserve">09.10.2010 </t>
  </si>
  <si>
    <t>22.08.2010</t>
  </si>
  <si>
    <t>uszkodzenie włazu do piwnicy, dewastacja</t>
  </si>
  <si>
    <t>30.08.2010</t>
  </si>
  <si>
    <t>20.03.2011 zgł. 22.08.2011</t>
  </si>
  <si>
    <t>WM 130 ul. Grunwaldzka 22</t>
  </si>
  <si>
    <t>WM 87  ul. Palmowa  9</t>
  </si>
  <si>
    <t>07.08.2010 zgłoszona 03.09.2010</t>
  </si>
  <si>
    <t>WM 7  ul. Palmowa  15</t>
  </si>
  <si>
    <t>28.08.2010 zgłoszona 08.09.2010</t>
  </si>
  <si>
    <t>WM 34 ul. Nowopol 15-17-19</t>
  </si>
  <si>
    <t>zalanie- nieszczelne obróbki blacharskie na gzymsach elewacji budynku</t>
  </si>
  <si>
    <t xml:space="preserve">09.05.2013 </t>
  </si>
  <si>
    <t>WM 226 ul. Kościuszki 15</t>
  </si>
  <si>
    <t>zerwany kabel- przepięcie</t>
  </si>
  <si>
    <t>zalanie- w wyniku opadów atmosferycznych przez nieszczelne pokrycie dachowe</t>
  </si>
  <si>
    <t>wycofanie roszczeń</t>
  </si>
  <si>
    <t>04.2013   / 21.05.2013</t>
  </si>
  <si>
    <t>WM 75 ul. Grzybowa 42</t>
  </si>
  <si>
    <t xml:space="preserve">05.03.2013 </t>
  </si>
  <si>
    <t>zalanie- w wyniku opadów przez nieszczelne pokrycie dachowe</t>
  </si>
  <si>
    <t>WM 54 ul. Piłsudskiego 10, 10a,b,c</t>
  </si>
  <si>
    <t>zalanie- w wyniku cofnięcia się ścieków, wody z sieci kanalizacyjnej</t>
  </si>
  <si>
    <t xml:space="preserve">18.03.2013 </t>
  </si>
  <si>
    <t>WM 78 ul. Palmowa 10</t>
  </si>
  <si>
    <t>Przychodnia ul. Siedlecka 21</t>
  </si>
  <si>
    <t>stłuczenie szyby</t>
  </si>
  <si>
    <t>szkody z ubezpieczenia mienia 2012</t>
  </si>
  <si>
    <t>szkody z ubezpieczenia odpowiedzialności cywilnej 2012</t>
  </si>
  <si>
    <t>24.07.2012 / 29.08.2012</t>
  </si>
  <si>
    <t>WM 11, ul. Rycerska 9-11-13-15</t>
  </si>
  <si>
    <t>zalanie- niedrożny pion kanalizacyjny</t>
  </si>
  <si>
    <t>06.01.2011; zgł. 19.10.2011</t>
  </si>
  <si>
    <t>poślizgnięcie na warstwie lodu</t>
  </si>
  <si>
    <t>30.09.2012/  08.01.2013</t>
  </si>
  <si>
    <t>WM 206 ul. T. Kościuszki 10, Drzymałły 11</t>
  </si>
  <si>
    <t>27.09.2012/ 07.01.2013</t>
  </si>
  <si>
    <t>zalanie - zapchane kolanko łaczące rurę spustową z rynną</t>
  </si>
  <si>
    <t>WM 53 ul. Piłsudskiego 8a,b,c</t>
  </si>
  <si>
    <t>14.10.2011</t>
  </si>
  <si>
    <t>zalanie w wyniku nieszczelnego okna</t>
  </si>
  <si>
    <t>PP 9</t>
  </si>
  <si>
    <t>zalanie przez nieszczelny dach</t>
  </si>
  <si>
    <t>SP</t>
  </si>
  <si>
    <t>przyczyna szkody nieznana</t>
  </si>
  <si>
    <t>zalanie - zgłoszone najwyraźniej bezpośrednio do ubezpieczyciela</t>
  </si>
  <si>
    <t>uszkodzenie urządzeń rekreacyjnych na placu zabaw w ogrodzie przedszkola</t>
  </si>
  <si>
    <t>03.12.2011</t>
  </si>
  <si>
    <t>22.02.2011</t>
  </si>
  <si>
    <t>pożar w budynku przy ul. Bankowej 20 w Policach. Uszkodzona instalacja elektryczna, okopcone ściany</t>
  </si>
  <si>
    <t>02.02.2011</t>
  </si>
  <si>
    <t>pożar</t>
  </si>
  <si>
    <t>zgłoszenie nr 6</t>
  </si>
  <si>
    <t>Uwagi</t>
  </si>
  <si>
    <t>szyba</t>
  </si>
  <si>
    <t>zalegający na dachu śnieg obsunął się na samochód</t>
  </si>
  <si>
    <t>WM 62 ul. Kołłątaja 6</t>
  </si>
  <si>
    <t>szkody z ubezpieczenia mienia 2010</t>
  </si>
  <si>
    <t>zamknięte rezygnacją z roszczeń</t>
  </si>
  <si>
    <t>06.12.2012 / 04.01.2012</t>
  </si>
  <si>
    <t>uszkodzenie pojazdu Mercedes Benz - AC</t>
  </si>
  <si>
    <t>24.03.2011 zgł. 05.05.2011</t>
  </si>
  <si>
    <t>WM 1 ul. Bankowa 35-37</t>
  </si>
  <si>
    <t>wskutek silnego wiatru ze świetlika dachowego spadła szyba uszkadzając pojazd poszkodowanego</t>
  </si>
  <si>
    <t xml:space="preserve">uszkodzenie instalacji, </t>
  </si>
  <si>
    <t>WM 81 ul. Szczecińska 20 w Tanowie</t>
  </si>
  <si>
    <t>WM 152 ul. Sikorskiego 5-7-9, Szkolnej 4</t>
  </si>
  <si>
    <t>zamknięte do czasu wpłynięcia roszczenia</t>
  </si>
  <si>
    <t>08.2011</t>
  </si>
  <si>
    <t>dewastacja skrzynki gazowej znajdującej się na zewnątrz budynku</t>
  </si>
  <si>
    <t xml:space="preserve"> 22.11.2011               zgł. 30.11.2011  </t>
  </si>
  <si>
    <t>18.11.2011             zgł. 01.12.2011</t>
  </si>
  <si>
    <t xml:space="preserve">29.11.2011 </t>
  </si>
  <si>
    <t>uderzenie w budynek</t>
  </si>
  <si>
    <t>uszkodzenie samochodu w wyniku oderwania się nawierzchni jezdni</t>
  </si>
  <si>
    <t>07.08.2010 zgłoszona 16.08.2010</t>
  </si>
  <si>
    <t>uszkodzenie elewacji budynku wspólnoty  - poprzez zerwaną w trakcie huraganu część wiatrownicy wykonanej z blachy ocynkowanej</t>
  </si>
  <si>
    <t xml:space="preserve">17.12.2011               zgł.12.01.2012  </t>
  </si>
  <si>
    <t>zalanie- na skutek uszkodzonej instalacji  deszczowej</t>
  </si>
  <si>
    <t>zalanie w wyniku wadliwego wykonania uszczelnienia przy kominie</t>
  </si>
  <si>
    <t>06.09.2011    / 25.05.2012</t>
  </si>
  <si>
    <t>dewastacja ogrodzenia</t>
  </si>
  <si>
    <t>dewastacja - sprawcy znani</t>
  </si>
  <si>
    <t>WM 11 ul. Rycerska 9-11-13-15</t>
  </si>
  <si>
    <t>zalanie - niedrożny pion kanalizacyjny</t>
  </si>
  <si>
    <t>zalanie - nieszczelna instalacja wodna w mieszkaniu powyżej</t>
  </si>
  <si>
    <t>11.10.2010 zgłoszona 27.10.2010</t>
  </si>
  <si>
    <t>WM 201 ul. Niedziałkowskiego 12</t>
  </si>
  <si>
    <t xml:space="preserve">szkody z ubezpieczenia odpowiedzialności cywilnej - 2010r.  </t>
  </si>
  <si>
    <t>02.01.2010</t>
  </si>
  <si>
    <t>zalanie z powodu nieszczelnych obróbek blacharskich</t>
  </si>
  <si>
    <t>szkody z ubezpieczenia odpowiedzialności cywilnej 2010</t>
  </si>
  <si>
    <t>14.01.2010</t>
  </si>
  <si>
    <t>zalanie - przeciek z rur spustowych</t>
  </si>
  <si>
    <t>10.01.2010</t>
  </si>
  <si>
    <t>pośliźnięcie w wyniku czego poszkodwany złamał rękę</t>
  </si>
  <si>
    <t>09.08.2010</t>
  </si>
  <si>
    <t>zalanie w filii Biblioteki przy ul.. Bankowej 11 w Policach</t>
  </si>
  <si>
    <t>zalanie przez sąsiada Pana Romualda Izdebskiego</t>
  </si>
  <si>
    <t>odmowa do czasu wpłynięcia roszczeń</t>
  </si>
  <si>
    <t>WM nr 128 ul. Palmowa 7</t>
  </si>
  <si>
    <t>18.03.2013</t>
  </si>
  <si>
    <t>14.03.2013</t>
  </si>
  <si>
    <t>zalanie</t>
  </si>
  <si>
    <t>PP Nr 6</t>
  </si>
  <si>
    <t>sprawca nieznany</t>
  </si>
  <si>
    <t>27.05.2011   / 06.06.2011</t>
  </si>
  <si>
    <t>18.03.2011   / 28.03.2011</t>
  </si>
  <si>
    <t>29.07.2011   / 09.08.2011</t>
  </si>
  <si>
    <t>WM 46 ul. Robotnicza 1-3-5-7-9</t>
  </si>
  <si>
    <t xml:space="preserve">zalanie - </t>
  </si>
  <si>
    <t>10.12.2010</t>
  </si>
  <si>
    <t xml:space="preserve">kradzież ławki parkowej z terenu szkoły Nr 1 </t>
  </si>
  <si>
    <t>kradzież zwykła</t>
  </si>
  <si>
    <t>zderzenie ze zwierzyną leśną</t>
  </si>
  <si>
    <t xml:space="preserve">12.09.2011 </t>
  </si>
  <si>
    <t>28.03.2012</t>
  </si>
  <si>
    <t>nieszczelny pion kanalizacyjny w części I piętra budynku</t>
  </si>
  <si>
    <t>upadek drzewa na linię elektryczną średniego napięcia należącą do OSiR</t>
  </si>
  <si>
    <t>21.03.2012 / 27.03.2012</t>
  </si>
  <si>
    <t>08.02.2012 / 05.04.2012</t>
  </si>
  <si>
    <t>16.02.2010</t>
  </si>
  <si>
    <t>WM 153 ul. Grunwaldzka 11</t>
  </si>
  <si>
    <t>20.02.2010</t>
  </si>
  <si>
    <t>Przyczyna szkody</t>
  </si>
  <si>
    <t>Ubepieczona jednostka</t>
  </si>
  <si>
    <t>ZGKiM</t>
  </si>
  <si>
    <t>SP Nr 8</t>
  </si>
  <si>
    <t>OSiR</t>
  </si>
  <si>
    <t>Wysokość wypłac. odszkodowania w zł.</t>
  </si>
  <si>
    <t>SP Tanowo</t>
  </si>
  <si>
    <t>WM 19   ul. Odrzańska 25</t>
  </si>
  <si>
    <t>07.08.2010 zgłoszona 12.08.2010</t>
  </si>
  <si>
    <t>WM 28 ul. Bankowa 10</t>
  </si>
  <si>
    <t>zerwanie kabli elektrycznych przy wejściu do piwnicy</t>
  </si>
  <si>
    <t>próba włamania - wandalizm</t>
  </si>
  <si>
    <t xml:space="preserve">WSPÓLNOTY MIESZKANIOWE ZARZĄDZANE PRZEZ ZGKiM - okres ubezpieczenia 01.01.2011 - 31.12.2013 </t>
  </si>
  <si>
    <t>szkody z ubezpieczenia mienia 2011</t>
  </si>
  <si>
    <t>WM 92 ul. Kołłątaja 34</t>
  </si>
  <si>
    <t>29.07.2011</t>
  </si>
  <si>
    <t>18.07.2011 / 03.08.2011</t>
  </si>
  <si>
    <t>OPS</t>
  </si>
  <si>
    <t>uszkodzenie dysku twardego komputera</t>
  </si>
  <si>
    <t>spadek napięcia w sieci instalacji elektrycznej</t>
  </si>
  <si>
    <t>22,28.07.2011 / 08.08.2011</t>
  </si>
  <si>
    <t>zalanie ścian w szatni i na klatce</t>
  </si>
  <si>
    <t>29.07.2011 / 05.08.2011</t>
  </si>
  <si>
    <t>22.09.2012/ 01.10.2012</t>
  </si>
  <si>
    <t>26.10.2012</t>
  </si>
  <si>
    <t>13.09.2012</t>
  </si>
  <si>
    <t>WM 45 ul. Odrzańska 17</t>
  </si>
  <si>
    <t>09.10.2012</t>
  </si>
  <si>
    <t>ZWIK</t>
  </si>
  <si>
    <t>zalanie - nieszczelny pion kanalizacyjny</t>
  </si>
  <si>
    <t>02.2010 / zgł. 24.05.2010</t>
  </si>
  <si>
    <t>WM 54 ul. J. Piłsudskiego 10-10a-10b-10c</t>
  </si>
  <si>
    <t>WM 93 ul. Nowopol 40</t>
  </si>
  <si>
    <t>15.05.2010 / zgł. 27.05.2010</t>
  </si>
  <si>
    <t>WM 19 ul. Odrzańska 25</t>
  </si>
  <si>
    <t>30.11.2012  07.12.2012</t>
  </si>
  <si>
    <t xml:space="preserve">szkody z ubezpieczenia odpowiedzialności cywilnej zarządcy - 2013r.  </t>
  </si>
  <si>
    <t xml:space="preserve">szkody z ubezpieczenia odpowiedzialności cywilnej - 2013r.  </t>
  </si>
  <si>
    <t>szkody z ubezpieczenia majątkowego - 2013r.</t>
  </si>
  <si>
    <t xml:space="preserve">szkody z ubezpieczenia odpowiedzialności cywilnej zarządcy - 2011r.  </t>
  </si>
  <si>
    <t>nieszczelne pokrycie dachowe</t>
  </si>
  <si>
    <t>19.09.2012</t>
  </si>
  <si>
    <t>18.12.2012</t>
  </si>
  <si>
    <t>17.12.2012</t>
  </si>
  <si>
    <t>19.12.2012</t>
  </si>
  <si>
    <t>05.11.2012</t>
  </si>
  <si>
    <t>WM 77 ul. Nowopol 8</t>
  </si>
  <si>
    <t>zalanie - nieszczelna obróbka blacharska</t>
  </si>
  <si>
    <t>04.01.2011</t>
  </si>
  <si>
    <t>08.05.2011</t>
  </si>
  <si>
    <t>01.06.2011</t>
  </si>
  <si>
    <t>13.05.2013</t>
  </si>
  <si>
    <t>16.01.2013  / 20.05.2013</t>
  </si>
  <si>
    <t>09.04.2013</t>
  </si>
  <si>
    <t>08.04.2013</t>
  </si>
  <si>
    <t>WM 58, ul. Grzybowa 2</t>
  </si>
  <si>
    <t>WM 73 ul. Nowopol 20-22-24-26-28-30-32-34</t>
  </si>
  <si>
    <t>WM nr 54 ul. Piłsudskiego 10-10a-10b-10c</t>
  </si>
  <si>
    <t>WM 57 ul. Grzybowa 30</t>
  </si>
  <si>
    <t>pożar w przewodzie dymowym</t>
  </si>
  <si>
    <t>zapalenie się sadzy szklistej w przewodzie dymowym, do którego podłączony jest kominek z mieszkania nr 2</t>
  </si>
  <si>
    <t>niezabezpieczona uszkodzona studzienka kanalizacyjna</t>
  </si>
  <si>
    <t>06.07.2010 zgłoszona 10.08.2010</t>
  </si>
  <si>
    <t>zalanie - zalegający i topniejący śnieg i lód w rynnie</t>
  </si>
  <si>
    <t>WM 180 ul. Kościuszki 53</t>
  </si>
  <si>
    <t>24.02.2010</t>
  </si>
  <si>
    <t xml:space="preserve">08.10.2011 </t>
  </si>
  <si>
    <t xml:space="preserve">pożar - przyczyna pożaru w trakcie ustalania; </t>
  </si>
  <si>
    <t>09.02.2012</t>
  </si>
  <si>
    <t>przyczyna szkody: zalanie w wyniku pęknięcia rury wodnej w stropie korytarza</t>
  </si>
  <si>
    <t>25.10.2012</t>
  </si>
  <si>
    <t>WM 55 ul. J. Piłsudskiego 12 - 12C</t>
  </si>
  <si>
    <t>01.07.2010</t>
  </si>
  <si>
    <t>27.06.2010</t>
  </si>
  <si>
    <t>23.06.2010</t>
  </si>
  <si>
    <t>odmowa, poszkodowany likwiduje szkodę z własnej polisy</t>
  </si>
  <si>
    <t xml:space="preserve">zalanie - nieszczelne pokrycie dachowe </t>
  </si>
  <si>
    <t>WM 164 ul. Grunwaldzka 13-15</t>
  </si>
  <si>
    <t>WM 10 ul. Robotnicza 2-4-6-8-10-12</t>
  </si>
  <si>
    <t>14.07.2012 / 19.07.2012</t>
  </si>
  <si>
    <t>13.07.2012 / 31.07.2012</t>
  </si>
  <si>
    <t>28.07.2012 / 02.08.2012</t>
  </si>
  <si>
    <t>zgłoszenie nr 5</t>
  </si>
  <si>
    <t xml:space="preserve">szkody z ubezpieczeń komunikacyjnych- 2012r.  </t>
  </si>
  <si>
    <t>10.11.2012</t>
  </si>
  <si>
    <t>SM</t>
  </si>
  <si>
    <t xml:space="preserve">15.10.2012 </t>
  </si>
  <si>
    <t xml:space="preserve">07,11.2012 </t>
  </si>
  <si>
    <t>13.09.2010</t>
  </si>
  <si>
    <t>17.09.2010</t>
  </si>
  <si>
    <t>GMINA POLICE (WSZYSTKIE JEDOSTKI BEZ WSPÓLNOT MIESZKANIOWYCH) - okres ubezpieczenia 01.01.2008-31.12.2010 -stan na 31.07.2009r.</t>
  </si>
  <si>
    <t>zalanie z powodu nieszczelnego pokrycia dachowego</t>
  </si>
  <si>
    <t>zalanie - peknięty zawór na odpowietrzeniu pionu instalacji centralnego ogrzewania</t>
  </si>
  <si>
    <t>lustro</t>
  </si>
  <si>
    <t>WM 160 ul. Asfaltowa 33</t>
  </si>
  <si>
    <t>WM 117 ul.  Palmowa 24-26</t>
  </si>
  <si>
    <t>WM 36 ul. Kołłątaja 29-31-33-35</t>
  </si>
  <si>
    <t>zalanie -nadmiera ilość śniegu na połaci dachu</t>
  </si>
  <si>
    <t>styczeń / luty   08.04.2010</t>
  </si>
  <si>
    <t>17.02.2010 / zgł. 08.04.2010</t>
  </si>
  <si>
    <t>WM 123 ul. Sikorskiego 2</t>
  </si>
  <si>
    <t>04.07.2010</t>
  </si>
  <si>
    <t>pożar w budynku przy ul. Niedziałkowskiego 12D</t>
  </si>
  <si>
    <t>19.01.2012</t>
  </si>
  <si>
    <t>WM 114 ul. Bankowa 8</t>
  </si>
  <si>
    <t>pożar na klatce schodowej budynku przy ul. Bankowej 8 w Policach</t>
  </si>
  <si>
    <t>16.01.2012</t>
  </si>
  <si>
    <t>WM 152 ul. Sikorskiego 5-7-9 / Szkolna 4</t>
  </si>
  <si>
    <t>WM 70 ul. Grzybowa 29-31-33-35-37</t>
  </si>
  <si>
    <t>21.03.2013</t>
  </si>
  <si>
    <t>zalanie w wyniku nieszczelnego pokrycia dachowego</t>
  </si>
  <si>
    <t>23.12.2010</t>
  </si>
  <si>
    <t>zalanie korytarza klatki schodowej na poddaszu</t>
  </si>
  <si>
    <t>przyczyna szkody: nawisy śniegu na dachu, oblodzona rynna oraz oblodzone rury spustowe</t>
  </si>
  <si>
    <t>WM 53 ul. J. Piłsudskiego 8-8a-8b-8c</t>
  </si>
  <si>
    <t xml:space="preserve">30.12.2011               zgł. 11.01.2012  </t>
  </si>
  <si>
    <t>07.01.2012</t>
  </si>
  <si>
    <t>23.01.2012</t>
  </si>
  <si>
    <t>marzec.2013 / 22.04.2013</t>
  </si>
  <si>
    <t>13.03.2013</t>
  </si>
  <si>
    <t xml:space="preserve">17-18.12.2011 </t>
  </si>
  <si>
    <t>WM 49 ul. Boh. Westerplatte 11</t>
  </si>
  <si>
    <t>WM 9 ul. Rogowa 9-10</t>
  </si>
  <si>
    <t>09.05.2012</t>
  </si>
  <si>
    <t>20.06.2012</t>
  </si>
  <si>
    <t xml:space="preserve">21.06.2012 </t>
  </si>
  <si>
    <t>10/11.06.2012</t>
  </si>
  <si>
    <t>28.06.2012</t>
  </si>
  <si>
    <t>dewastacja części rynny na daszku budynku socjalnego boiska Orlik - ul. Sikorskiego 8</t>
  </si>
  <si>
    <t>17.10.2010</t>
  </si>
  <si>
    <t>WM 150 ul. Woj. Polsiego 2-4-6-8</t>
  </si>
  <si>
    <t>UM</t>
  </si>
  <si>
    <t>26.07.2010</t>
  </si>
  <si>
    <t>26.01.2011</t>
  </si>
  <si>
    <t>szkody z ubezpieczenia majątkowego - 2010r.</t>
  </si>
  <si>
    <t>15.09.2010 zgłoszona 15.12.2010</t>
  </si>
  <si>
    <t>25/26.105.2010 / zgł. 26.10.2010</t>
  </si>
  <si>
    <t>pożar klatki schodowej (Klatka była świeżo po remoncie)</t>
  </si>
  <si>
    <t>odmowa - możliwe roszczenie</t>
  </si>
  <si>
    <t xml:space="preserve">nieszczelne pokrycie dachowe </t>
  </si>
  <si>
    <t>zalanie - awaria instalacji wodociągowej</t>
  </si>
  <si>
    <t>RS Dębostrów</t>
  </si>
  <si>
    <t>dewastacja drzwi wejściowych w budynku świetlicy środowiskowej w Dębostrowie</t>
  </si>
  <si>
    <t>20.07.2010 (zgłoszona 05.10.2010)</t>
  </si>
  <si>
    <t>31.12.2011 / 01.01.2012</t>
  </si>
  <si>
    <t>17.03.2010</t>
  </si>
  <si>
    <t>WM 10 ul. Robotnicza2-4-6-8-10-12</t>
  </si>
  <si>
    <t>04.05.2010</t>
  </si>
  <si>
    <t>21.04.2010</t>
  </si>
  <si>
    <t>początek roku 2010 zgł. 14.05.2010</t>
  </si>
  <si>
    <t>uszkodzenie poszycia dachu po zimie</t>
  </si>
  <si>
    <t>12.05.2010</t>
  </si>
  <si>
    <t>uszkodzenie powłok malarskich w wyniku prowadzenia prac w celu sprawdzenia ocieplenia</t>
  </si>
  <si>
    <t>05.01.2012</t>
  </si>
  <si>
    <t>06.10.2011</t>
  </si>
  <si>
    <t>31.08.2010</t>
  </si>
  <si>
    <t>27.08.2010</t>
  </si>
  <si>
    <t>14.08.2010 zgłoszona 23.08.2010</t>
  </si>
  <si>
    <t>WM 33 ul. Nowopol 9-11-13</t>
  </si>
  <si>
    <t>zalanie- nieszczelny pion kanalizacyjny</t>
  </si>
  <si>
    <t>ul. Niedziałkowskiego 12/15</t>
  </si>
  <si>
    <t>11.05.2010 zgłoszona 13.10.2010</t>
  </si>
  <si>
    <t>potknięcie na nierównym chodniku</t>
  </si>
  <si>
    <t xml:space="preserve">szyby </t>
  </si>
  <si>
    <t>WM 111 ul.Bankowa 18</t>
  </si>
  <si>
    <t>WM 50 ul.Boh. Westerplatte 1-3-5-7</t>
  </si>
  <si>
    <t>WM 198 ul. Piastów 7</t>
  </si>
  <si>
    <t>.03.2013</t>
  </si>
  <si>
    <t>zniszczenie przez ptaki</t>
  </si>
  <si>
    <t>11.05.2013</t>
  </si>
  <si>
    <t>25.05.2013</t>
  </si>
  <si>
    <t>zalanie- nieszczelność posadzki na balkonie</t>
  </si>
  <si>
    <t>08.05.2013 / 03.06.2013</t>
  </si>
  <si>
    <t xml:space="preserve">14.05.2013 </t>
  </si>
  <si>
    <t>zalanie- zator w pionie kanalizacyjnym</t>
  </si>
  <si>
    <t xml:space="preserve">14.03.2013 </t>
  </si>
  <si>
    <t>WM 79 ul. Barnima 10</t>
  </si>
  <si>
    <t>zalanie domku ,uszkodzenie rury na terenie Obiektu Sportowo - Rekreacyjnego w Trzebieży</t>
  </si>
  <si>
    <t>napór śniegu i mrozu</t>
  </si>
  <si>
    <t>21.03.2010</t>
  </si>
  <si>
    <t>08.08.2010 zgłoszona 13.09.2010</t>
  </si>
  <si>
    <t>WM 201  ul. Niedziałkowskiego 12</t>
  </si>
  <si>
    <t>26.01.2011  / 27.01.2011</t>
  </si>
  <si>
    <t>16.02.2011   / 24.02.2011</t>
  </si>
  <si>
    <t>30.03.2011  / 31.03.2011</t>
  </si>
  <si>
    <t>12.08.2011    / 16.08.2011</t>
  </si>
  <si>
    <t>08.09.2011    / 09.09.2011</t>
  </si>
  <si>
    <t>05.03.2011    / 11.03.2011</t>
  </si>
  <si>
    <t>31.01.2011  / 04.02.2011</t>
  </si>
  <si>
    <t>26.06.2011   / 28.06.2011</t>
  </si>
  <si>
    <t>07-08.05.2011   / 10.05.2011</t>
  </si>
  <si>
    <t>16.01.2011   / 29.01.2011</t>
  </si>
  <si>
    <t>27.07.2011    / 30.07.2011</t>
  </si>
  <si>
    <t>19/20.05.2011   / 24.05.2011</t>
  </si>
  <si>
    <t>08.04.2011    /20.04.2011</t>
  </si>
  <si>
    <t>6-7.10.2011    / 23.11.2011</t>
  </si>
  <si>
    <t>23.06.2011  / 05.07.2011</t>
  </si>
  <si>
    <t>02.05.2011  / 16.05.2011</t>
  </si>
  <si>
    <t>05.02.2011    / 10.02.2011</t>
  </si>
  <si>
    <t>10.01.2011   / 14.01.2011</t>
  </si>
  <si>
    <t>26.01.2011   / 07.02.2011</t>
  </si>
  <si>
    <t>10.08.2011   / 24,.08.2011</t>
  </si>
  <si>
    <t>20.08.2012 / 06.09.2012</t>
  </si>
  <si>
    <t>21.08.2012 / 05.09.2012</t>
  </si>
  <si>
    <t>WM 147 ul. Podgórna 14</t>
  </si>
  <si>
    <t>20.08.2012 / 03.09.2012</t>
  </si>
  <si>
    <t>zalanie - nieszczlne okienko na strychu</t>
  </si>
  <si>
    <t>01.03.2010</t>
  </si>
  <si>
    <t>WM 18 ul. Odrzańska 1-3-5</t>
  </si>
  <si>
    <t>15.03.2010</t>
  </si>
  <si>
    <t>05.11.2010 zgłoszona 01.12.2010</t>
  </si>
  <si>
    <t>WM 206 ul. T. Kościuszko 8, Drzymały 11</t>
  </si>
  <si>
    <t>07.08.2010 zgłoszona 27.08.2010</t>
  </si>
  <si>
    <t>zalanie- na skutek nagromadzenia się wody w płycie stropowej kanałowej</t>
  </si>
  <si>
    <t>Biblioteka</t>
  </si>
  <si>
    <t>nieokreślona</t>
  </si>
  <si>
    <t>02.2010 / zgł. 31.05.2010</t>
  </si>
  <si>
    <t>WM 37 ul.Woj. Polskiego 46-48-50-52-54-56</t>
  </si>
  <si>
    <t>szkodę spowodował spadający śnieg i lód</t>
  </si>
  <si>
    <t>27.01.2010</t>
  </si>
  <si>
    <t>WM 120 ul. Boh. Westerplatte 10</t>
  </si>
  <si>
    <t>uszkodzenie 5 sztuk daszków w budynku wspólnoty</t>
  </si>
  <si>
    <t>05.11.2010 zgłoszona 15.11.2010</t>
  </si>
  <si>
    <t>WM 6 ul. J. Piłsudskiego 18-20</t>
  </si>
  <si>
    <t>17.05.2012</t>
  </si>
  <si>
    <t>WM 17 ul Zamenhofa / Bankowa 1-1a-1b /6a-62</t>
  </si>
  <si>
    <t>zalanie- nieszczelny zawór odcinający na instalacji</t>
  </si>
  <si>
    <t>WM 117 ul. Palmowa 24-26</t>
  </si>
  <si>
    <t>13-14.02.2010</t>
  </si>
  <si>
    <t>28.01.2010</t>
  </si>
  <si>
    <t>WM 149 ul. Korczaka 25</t>
  </si>
  <si>
    <t>obsunięcie zlodowaciałego śniegu z budynku</t>
  </si>
  <si>
    <t>WM 80 ul. Palmowa 17</t>
  </si>
  <si>
    <t>04.02.2010</t>
  </si>
  <si>
    <t>17.02.2012</t>
  </si>
  <si>
    <t>02.03.2012</t>
  </si>
  <si>
    <t>WM 210 ul. Nadbrzeżna 6</t>
  </si>
  <si>
    <t>25.04.2012 / 07.09.2012</t>
  </si>
  <si>
    <t>otwarty otwór piwniczny</t>
  </si>
  <si>
    <t>17.03.2012/ 28.03.2012</t>
  </si>
  <si>
    <t>WM 104 ul. Kresowa 3</t>
  </si>
  <si>
    <t>zalanie - nieszczelna izolacja p.wilgociowa na tarasie</t>
  </si>
  <si>
    <t>23.03.2012/ 28.03.2012</t>
  </si>
  <si>
    <t>29.03.2012 / 16.04.2012</t>
  </si>
  <si>
    <t>WM 10 ul. Robotnicza 2-4-6-8-10</t>
  </si>
  <si>
    <t>06.02.2010</t>
  </si>
  <si>
    <t>WM 70 Grzybowa 29-31-33-35-37</t>
  </si>
  <si>
    <t xml:space="preserve">18.07.2012 </t>
  </si>
  <si>
    <t>13.07.2012</t>
  </si>
  <si>
    <t>WM 105 ul. Kołłątaja 36-36a</t>
  </si>
  <si>
    <t>17.07.2012</t>
  </si>
  <si>
    <t>WM 185 ul. Grunwaldzka 2; Kościuszki 1,3</t>
  </si>
  <si>
    <t>zalanie- uszkodzenie odpowietrzenia pionu kanalizacyjnego</t>
  </si>
  <si>
    <t>WM 14 ul.Zamenhofa 1b</t>
  </si>
  <si>
    <t>WM 54 ul.Piłsudskiego 10</t>
  </si>
  <si>
    <t>29.05.2010</t>
  </si>
  <si>
    <t xml:space="preserve">WM 44 ul. Odrzańska 12            </t>
  </si>
  <si>
    <t>01.2013   / 15.02.2013</t>
  </si>
  <si>
    <t>02.02.2013/ 19.02.2013</t>
  </si>
  <si>
    <t>WM 193 ul Nadbrzeżna 1</t>
  </si>
  <si>
    <t>zalanie- nieszczelne obróbki dachowe</t>
  </si>
  <si>
    <t>22.12.2012  / 19.02.2013</t>
  </si>
  <si>
    <t>14.01.2011</t>
  </si>
  <si>
    <t>WM 175 ul. Asfaltowa 31</t>
  </si>
  <si>
    <t>20.12.2010; zgłoszone 22.02.2011</t>
  </si>
  <si>
    <t>pośliźnięcie w wyniku czego poszkodwana złamała nadgarstek lewej ręki</t>
  </si>
  <si>
    <t>WM 87 ul. Palmowa 9</t>
  </si>
  <si>
    <t>20.07.2011 / 01.08.2011</t>
  </si>
  <si>
    <t>uszkodzenie bramki sportowej Orlik2012</t>
  </si>
  <si>
    <t>WM nr 206 Drzymały 11, Kościuszki 8</t>
  </si>
  <si>
    <t>WM nr 201 ul. Niedziałkowskiego 12</t>
  </si>
  <si>
    <t>stłuczenie</t>
  </si>
  <si>
    <t>04.01.2010</t>
  </si>
  <si>
    <t>12.12.2012  / 17.12.2012</t>
  </si>
  <si>
    <t>05.12.2012/  13.12.2012</t>
  </si>
  <si>
    <t>01.12.2010 / inf. z 2013r.</t>
  </si>
  <si>
    <t>zalanie - niedrożny od pralki w mieszkaniu nr 12</t>
  </si>
  <si>
    <t>27.04.2011   / 04.05.2011</t>
  </si>
  <si>
    <t>01.09.2011  / 03.09.2011</t>
  </si>
  <si>
    <t>20.01.2011    / 08.02.2011</t>
  </si>
  <si>
    <t>18.04.2011   / 18.04.2011</t>
  </si>
  <si>
    <t>23.04.2010</t>
  </si>
  <si>
    <t>29.09.2010; zgłoszona 28.01.2011</t>
  </si>
  <si>
    <t>SP 2 filia Przęsocin</t>
  </si>
  <si>
    <t>dewastacja  czujniku alarmu,drzewa, pojemnika na makulaturę</t>
  </si>
  <si>
    <t>27.11.2012</t>
  </si>
  <si>
    <t>WM 211 ul. Szkolna 5-7, Sikorskiego 11</t>
  </si>
  <si>
    <t>upadek  na chodniku, poślzgnięcie na chodniku przy wejściu do klatki budynku</t>
  </si>
  <si>
    <t>16.03.2011   / 23.04.2011</t>
  </si>
  <si>
    <t>18.03.2011   / 31.03.2011</t>
  </si>
  <si>
    <t>30.06.2011   / 29.07.2011</t>
  </si>
  <si>
    <t>30.06.2011   / 26.07.2011</t>
  </si>
  <si>
    <t>18.03.2011  / 29.03.2011</t>
  </si>
  <si>
    <t>22.07.2011   / 03.08.2011</t>
  </si>
  <si>
    <t>22.07.2011   / 29.07.2011</t>
  </si>
  <si>
    <t>30.09.2011   / 12.10.2011</t>
  </si>
  <si>
    <t>01.08.2011 zgł. 29.08.2011</t>
  </si>
  <si>
    <t xml:space="preserve">WM </t>
  </si>
  <si>
    <t>Rezerwa</t>
  </si>
  <si>
    <t>powódź / cofka - wysoki przybór wód Zalewu Szczecińskiego</t>
  </si>
  <si>
    <t>szkoda w posesji przy ul. Goleniowskiej 6 w Policach</t>
  </si>
  <si>
    <t>szkoda w posesji przy ul. Goleniowskiej 1 w Policach</t>
  </si>
  <si>
    <t>11.02.2012</t>
  </si>
  <si>
    <t>osunięcie nawisu śnieżnego</t>
  </si>
  <si>
    <t>WM 204 ul. Cisowa 13-13a</t>
  </si>
  <si>
    <t>zalanie - brak tynku i izolacji na balkonie</t>
  </si>
  <si>
    <t>18.02.2010</t>
  </si>
  <si>
    <t>ZS Nr 2</t>
  </si>
  <si>
    <t>12.03.2012 / 24.04.2012</t>
  </si>
  <si>
    <t>05.04.2012/05.2012</t>
  </si>
  <si>
    <t>WM 37 ul. Woj.. Polskiego 46-50-52-54-56</t>
  </si>
  <si>
    <t xml:space="preserve">09.05.2012 </t>
  </si>
  <si>
    <t>kamera kopułkowa zamontowana nad drzwiami wejściowymi szkoły</t>
  </si>
  <si>
    <t>kradzież - sprawca nieznany</t>
  </si>
  <si>
    <t>07.06.2010</t>
  </si>
  <si>
    <t>latarki, klucze od kłódek z boksów szatni,  uszkdzone drzwi, wybite szyby - zgłoszone osobno - poniżej)</t>
  </si>
  <si>
    <t>kradzież, dewastacja - sprawca nieznany</t>
  </si>
  <si>
    <t>08.06.2010</t>
  </si>
  <si>
    <t>uszkodzenie ogrodzenia szkoły</t>
  </si>
  <si>
    <t>wypadek samochodowy</t>
  </si>
  <si>
    <t>01.06.2010</t>
  </si>
  <si>
    <t>12.04.2010</t>
  </si>
  <si>
    <t>PP6</t>
  </si>
  <si>
    <t>ZS Niekłończyca</t>
  </si>
  <si>
    <t>06.04.2010</t>
  </si>
  <si>
    <t>09.06.2010</t>
  </si>
  <si>
    <t>11.03.2013</t>
  </si>
  <si>
    <t>07.01.2013/ 11.03.2013</t>
  </si>
  <si>
    <t>05.03.2013</t>
  </si>
  <si>
    <t>01.02.2010 zgłoszona 21.04.2010</t>
  </si>
  <si>
    <t>zalanie sufitu, uszkodzenie dachu</t>
  </si>
  <si>
    <t>22.04.2010</t>
  </si>
  <si>
    <t>26.04.2010</t>
  </si>
  <si>
    <t>zalanie - nieszczelne pokrycie dachowe oraz nieszczelna obróbka okna</t>
  </si>
  <si>
    <t>WM 5 ul. Nowopol 27</t>
  </si>
  <si>
    <t>06.04.2010 zgłoszona 20.04.2010</t>
  </si>
  <si>
    <t>02.04.2010 zgłoszona 20.04.2010</t>
  </si>
  <si>
    <t>WM 53 ul.Piłsudskiego 8-8a-8b-8c</t>
  </si>
  <si>
    <t>zalanie -niedrozny pion kanalizacyjny</t>
  </si>
  <si>
    <t>styczeń 2010 zgłoszona 25.04.2010</t>
  </si>
  <si>
    <t>13.02.2012</t>
  </si>
  <si>
    <t>MOK</t>
  </si>
  <si>
    <t>12.04.2011</t>
  </si>
  <si>
    <t>szkody z ubezpieczenia majątkowego - 2012r.</t>
  </si>
  <si>
    <t xml:space="preserve">szkody z ubezpieczenia odpowiedzialności cywilnej - 2012r.  </t>
  </si>
  <si>
    <t>zalanie - nieszczelny pion instalacji centralnego ogrzewania</t>
  </si>
  <si>
    <t xml:space="preserve">10.2011 </t>
  </si>
  <si>
    <t>szkody w mieszkaniu z powodu prowadzonych prac związanych z przemurowywaniem komina</t>
  </si>
  <si>
    <t xml:space="preserve">20.09.2011 </t>
  </si>
  <si>
    <t>09.09.2010 zgłoszona 17.09.2010</t>
  </si>
  <si>
    <t>zalanie - uszkodzona instalacja na tarasie</t>
  </si>
  <si>
    <t>WM 193 ul. Nadbrzeżna 1</t>
  </si>
  <si>
    <t>14.08.2010 zgłoszona 20.09.2010</t>
  </si>
  <si>
    <t>WM 58 ul. Grzybowa 2</t>
  </si>
  <si>
    <t xml:space="preserve">06.12.2010 </t>
  </si>
  <si>
    <t>WM110 ul. Grzybowa 46-48</t>
  </si>
  <si>
    <t>zalanie - awaria instalacji wodnej</t>
  </si>
  <si>
    <t>05.12.2010</t>
  </si>
  <si>
    <t xml:space="preserve">09.12.2010 </t>
  </si>
  <si>
    <t>07.08.2010 zgłoszona 15.12.2010</t>
  </si>
  <si>
    <t>WM 88 ul. Zamenhofa 11</t>
  </si>
  <si>
    <t>WM 144 ul. Odrzańska 19-21-23</t>
  </si>
  <si>
    <t>WM 44 ul. Odrzańska 12</t>
  </si>
  <si>
    <t>szkody z ubezpieczenia odpowiedzialności cywilnej 2011</t>
  </si>
  <si>
    <t>zgłoszenie nr 4</t>
  </si>
  <si>
    <t xml:space="preserve">szkody z ubezpieczenia odpowiedzialności cywilnej zarządcy - 2012r.  </t>
  </si>
  <si>
    <t>01.01.2012</t>
  </si>
  <si>
    <t>podpalenie; sprawcy nieznani</t>
  </si>
  <si>
    <t>19.11.2012 / 01.02.2013</t>
  </si>
  <si>
    <t>nie nadano nr szkody ze względu na brak roszczenia</t>
  </si>
  <si>
    <t>25.12.2012 / 17.01.2013</t>
  </si>
  <si>
    <t>zalanie wskutek nieszczelnego pokrycie dachowego</t>
  </si>
  <si>
    <t>30.01.2013</t>
  </si>
  <si>
    <t>14.03.2011</t>
  </si>
  <si>
    <t>uszkodzenie kabli</t>
  </si>
  <si>
    <t>zalanie- nieszczelny zawór grzejnika w lokalu nr 2</t>
  </si>
  <si>
    <t>zalanie- nieszczelna instalacja centralnego ogrzewania na klatce schodowej</t>
  </si>
  <si>
    <t>WM 184 ul. Sienkiewicza 2</t>
  </si>
  <si>
    <t>zalanie- z powodu awarii instalacji wodociągowej</t>
  </si>
  <si>
    <t>25.03.2012/ 18.04.2012</t>
  </si>
  <si>
    <t>21.04.2012</t>
  </si>
  <si>
    <t>WM 32 ul. Bankowa 47-49</t>
  </si>
  <si>
    <t>zalanie na klatce schodowej</t>
  </si>
  <si>
    <t>zalanie przez nieszczelne pokrycie dachowe</t>
  </si>
  <si>
    <t>ewentualne możliwe roszczenie</t>
  </si>
  <si>
    <t>08.07.2012 / 16.07.2012</t>
  </si>
  <si>
    <t>04.06.2012</t>
  </si>
  <si>
    <t>20.07.2012</t>
  </si>
  <si>
    <t>12.08.2010 zgłoszona 17.08.2010</t>
  </si>
  <si>
    <t>zalanie - nieszczelny komin</t>
  </si>
  <si>
    <t xml:space="preserve">25.12.2011               zgł. 11.01.2012  </t>
  </si>
  <si>
    <t>zalanie- na skutek nieszczelnego opierzenia komina</t>
  </si>
  <si>
    <t>27.02.2012 / 06.03.2012</t>
  </si>
  <si>
    <t>14.03.2012/ 19.03.2012</t>
  </si>
  <si>
    <t>WM 182 ul. Kołłątaja 8</t>
  </si>
  <si>
    <t>11.09.2012</t>
  </si>
  <si>
    <t>SP 8</t>
  </si>
  <si>
    <t>04.04.2011</t>
  </si>
  <si>
    <t>PP Nr 1</t>
  </si>
  <si>
    <t>dewastacja zamka szyfrowego w drzwiach wejściowych</t>
  </si>
  <si>
    <t xml:space="preserve">WM 14 ul. Zamenhofa/Bankowa 1-1a-1b/ 6a-6b                   </t>
  </si>
  <si>
    <t>30.01.2013/ 12.02.2013</t>
  </si>
  <si>
    <t>WM 32 ul. Bankowa 47-79</t>
  </si>
  <si>
    <t>zalanie- na skutek przecieku z grzejnika</t>
  </si>
  <si>
    <t xml:space="preserve">09.11.2011 </t>
  </si>
  <si>
    <t>Uwaga b.wysoka rezerwa w stosunku do szacowanej szkody</t>
  </si>
  <si>
    <r>
      <t>Uwaga - (11 szkód) r</t>
    </r>
    <r>
      <rPr>
        <sz val="10"/>
        <color indexed="10"/>
        <rFont val="Times New Roman"/>
        <family val="1"/>
      </rPr>
      <t>ezerwy wskazane przez ubezpieczyciela przekraczają łączną wartość szkody w wys. 5.572.4</t>
    </r>
    <r>
      <rPr>
        <sz val="10"/>
        <rFont val="Times New Roman"/>
        <family val="1"/>
      </rPr>
      <t>5 zł wskazaną zgodnie z fakturą</t>
    </r>
  </si>
  <si>
    <t>nie wykazano odpowiedzialności Gminy za szkodę; odpowiedzialność za zimowe utrzymanie ponosi firma zewnętrzna</t>
  </si>
  <si>
    <r>
      <t>oczekiwanie na wydanie decyzji</t>
    </r>
    <r>
      <rPr>
        <b/>
        <sz val="10"/>
        <rFont val="Times New Roman"/>
        <family val="1"/>
      </rPr>
      <t xml:space="preserve">   nie wykazane przez ubezpieczyciela</t>
    </r>
  </si>
  <si>
    <t>zamknięto odmową wypłaty powołując się na brak odpowiedzialności ubezpieczonego</t>
  </si>
  <si>
    <t>w uzasadnieniu odmowy wskazano brak zaniedbań / zaniechań ze strony ubezpieczonego</t>
  </si>
  <si>
    <r>
      <t xml:space="preserve">zgłoszone jako informacja o możliwości powstania roszczenia. </t>
    </r>
    <r>
      <rPr>
        <b/>
        <sz val="10"/>
        <rFont val="Times New Roman"/>
        <family val="1"/>
      </rPr>
      <t>U ubezpieczyiela szkoda nie figuruje</t>
    </r>
  </si>
  <si>
    <r>
      <t>szkoda nie zgłaszana do ubezpieczyciela; korespondencja z ubezpieczycielem poszkodowanej.</t>
    </r>
    <r>
      <rPr>
        <b/>
        <sz val="10"/>
        <rFont val="Times New Roman"/>
        <family val="1"/>
      </rPr>
      <t xml:space="preserve"> U ubezpieczyciela szkoda nie figuruje</t>
    </r>
  </si>
  <si>
    <t>odmowa - brak zawinionego działania / zaniechania ze strony ubezpieczonego</t>
  </si>
  <si>
    <t>uzasadnienie: brak odpowiedzialności Gminy,</t>
  </si>
  <si>
    <t>uzasadnienie - brak odpowiedzialności, brak wykazania winy</t>
  </si>
  <si>
    <t>pożar - przyczy pożaru prawdopodobnie sprawca to warsztat naprawczy znajdujący się tuż przy ubezpieczonym budynku</t>
  </si>
  <si>
    <t>21 szkód</t>
  </si>
  <si>
    <t>nie wykazana wina</t>
  </si>
  <si>
    <t>uwaga u ubezpieccyiela jako oc zarzadcy</t>
  </si>
  <si>
    <t>uszkodzenie pojazdu Opel Corsa</t>
  </si>
  <si>
    <t>zalanie mieszkania przy ul. Woj. Polskiego 69/5</t>
  </si>
  <si>
    <t>zalanie lokalu użytkowego przy ul. M. Konopnickiej 2 w Policach</t>
  </si>
  <si>
    <t>upadek drzewa na posesję, uszkodzeniu uległa część połaci dachowej garażu</t>
  </si>
  <si>
    <t>uszkodzenie pojazdu osoby trzeciej przez pojazd należący do Urzędu</t>
  </si>
  <si>
    <t>AC - uszkodzenie pojazdu Fiat Ducato,  zderzenie z 2 dzikami</t>
  </si>
  <si>
    <t>AC - uszkodzenie pojazdu Fiat Scudo,; uderzenie w budynek podczas cofania</t>
  </si>
  <si>
    <t>AC - uszkodzenie pojazdu Fiat Scudo</t>
  </si>
  <si>
    <t xml:space="preserve">szkoda z AC pojazdu Mercedes </t>
  </si>
  <si>
    <t xml:space="preserve">szkoda z OC pojazdu Ford Turneo </t>
  </si>
  <si>
    <t>szkoda z AC pojazdu Ford Turneo</t>
  </si>
  <si>
    <t>nieznalezione u ubezpieczyciela</t>
  </si>
  <si>
    <t>nieznalezione uubezpieczyciela</t>
  </si>
  <si>
    <t>uszkodzenie pojazdu Fiat Scudo</t>
  </si>
  <si>
    <t>uszkodzenie pojazdu Fiat Ducato</t>
  </si>
  <si>
    <t>Fiat Scudo,  szkoda z AC</t>
  </si>
  <si>
    <t>w uzasadnieniu odmowy: potwierdzono fakt braku nierówności na wskazanym odcinku drogi który mogł doprowadzić do powstałej sytuacji ponadto ostatecznym argumentem odmowy była niemożliwość wskazania pojazdu do oględzin ze względu na zbycie mienia</t>
  </si>
  <si>
    <t>w uzasadnieniu odmowy - nie potwierdzono aby szkoda była konsekwencją niewłaściwego działania czy zaniedbania ubezpieczonego; ubezpieczony wskazuje, że dziury zostały oznakowane znakami B-33 ograniczającymi prędkośc jazdy do 40km/h; w odpowiedzi na złożone odwołanie podtrzymano odmowę.</t>
  </si>
  <si>
    <t>wypłata po przedstawieniu faktury za naprawę</t>
  </si>
  <si>
    <t>05.03.2013 / 11.06.2013</t>
  </si>
  <si>
    <t>Data szkody / zgłoszenia</t>
  </si>
  <si>
    <t>oczekiwanie na wydanie decyzji</t>
  </si>
  <si>
    <t>wystąpiono o dopłatę odszkodowania w kwocie: 1074,45 zł</t>
  </si>
  <si>
    <t xml:space="preserve">zalane były ruchomości nie objęte ochroną (wskazano w uzasadnieniu odmowy brak prawa do lokalu co nie powinno być podstawą do wyłączenia z ochrony) </t>
  </si>
  <si>
    <t>odmowa ze względu na brak dokumentów od poszkodowanej</t>
  </si>
  <si>
    <t>odmowa - ze względu na długotrwałe oddziaływanie czynników zewnętrznych; brak winy ubezpieczonego</t>
  </si>
  <si>
    <t xml:space="preserve"> odmowa - brak zaniedbań, zaniechań ze strony ubezpieczonego</t>
  </si>
  <si>
    <t>odmowa - nie udowodniono winy ubezpieczonego</t>
  </si>
  <si>
    <t>brak pełnej dokumentacji szkodowej - oczekiwanie na uzupełnienie danych</t>
  </si>
  <si>
    <t>odmowa w związku z brakiem zaniedbania, zaniechania ze strony ubezpieczonego</t>
  </si>
  <si>
    <t>brak zaniechania i zawinienia Ubezpieczonego; niezależne od ubezpieczonego zerwanie kabla</t>
  </si>
  <si>
    <t>na dzień 05.09.2013 - rezerwa 1300, decyzja odmowna z 06.09.2013</t>
  </si>
  <si>
    <t>zniszczenie części infrastruktury brzegowej o na terenie ośrodka w Trzebieży - Kompleks Rekreacyjno - Soprtowy</t>
  </si>
  <si>
    <t xml:space="preserve"> brak możliwości zrobienia oględzin, wg opinii rzeczoznawcy brak piwnic (informacja przekazywana Klientowi - rezygnacja z roszczeń)</t>
  </si>
  <si>
    <t>akcja ratunkowa prowadzona w związku ze szkodą powodziową</t>
  </si>
  <si>
    <t xml:space="preserve">brak uszkodzonego mienia w wykazie ubezpieczonego mienia </t>
  </si>
  <si>
    <t>uszkodzenie przęsła płotu na terenie Szkoły Filialnej Niekłończyca (Zespół Szkół w Trzebieży); szkoda powstała w wyniku uderzenia pojazdu w ogrodzenie</t>
  </si>
  <si>
    <t>Wykazane przez ubezpieczyiela w ogólnej kwocie szkód z polisy ubezpieczonego - prawdop. stłuczenie szyb</t>
  </si>
  <si>
    <t>Oświata</t>
  </si>
  <si>
    <t>Wykazane przez ubezpieczyiela w ogólnej kwocie szkód z polisy ubezpieczonego - prawdop. stłuczenie szyb w oświacie</t>
  </si>
  <si>
    <t>516,48 zł - szac. wart. szkody</t>
  </si>
  <si>
    <t>1123,18 zł- szac. wart. szkody</t>
  </si>
  <si>
    <t xml:space="preserve">poszkodowana brała udział w zajęciach podczas wyjazdu z zespołem tańca, w trakcie wykonywania przewrotu w tył uderzyła palcem w parkiet co spowodowało złamanie. </t>
  </si>
  <si>
    <t>w roku 2013 reaktywacja szkody, aktualnie w toku</t>
  </si>
  <si>
    <t>kradzież zwykła nie objeta ochroną</t>
  </si>
  <si>
    <t>wypłata bezspornej części  w szkodzie z 21.03.2013</t>
  </si>
  <si>
    <t>odmowa -  (uzasadnienei) chronione jedynie szkody powstałe w wyniku zalegania śniegu, lodu  związane z uszkodzeniem elementów konstrukcyjnych</t>
  </si>
  <si>
    <t>odmowa - uzasadnienie - brak odpowiedzialności ubezpieczonego</t>
  </si>
  <si>
    <t>uzasadnienie - brak odpowiedzialności ubepzieczonego</t>
  </si>
  <si>
    <t>przyczyna prawdopodobna - rozszczelnienie komina  (samoistne - błąd wykonawcy przewodu bądź przez kominiarza podczas czyszczenia)</t>
  </si>
  <si>
    <t xml:space="preserve"> uzasadnienie odmowy - brak odpowiedzialności ubezpieczonego; w odpowiedzi na odwołanie  podtrzymano stanowisko odmowne</t>
  </si>
  <si>
    <t xml:space="preserve"> wydano decyzję odmowną, ze względu min. na fakt, iż ulica na której doszło do upadku nie jest w zarządzie ubezpieczonego a za zimowe utrzymanie odpowiada Starostwo Powiatowe w Policach</t>
  </si>
  <si>
    <t>nie wykazano winy ubezpieczonego</t>
  </si>
  <si>
    <t>uzasadnienie odmowy - ubezpieczony nie poczuwa się do winy, brak zaniedbań ze strony ubezpieczonego</t>
  </si>
  <si>
    <t xml:space="preserve"> brak odpowiedzialności ubezpieczonego, odpowiedzialnym za szkodę jest firma , która nie doszczelniła obróbek dekarskich przy kominie</t>
  </si>
  <si>
    <t>uzasadnienie: brak zaniedbania, zaniechania ze strony Gminy, wszczęto procedurę zw. z wycinką drzew, rozpoczęto jednakże od drzew najsłabyszych, brak winy</t>
  </si>
  <si>
    <t>wypłata po wpłynięciu regresu</t>
  </si>
  <si>
    <t>wypłata w odpowiedzi na regres</t>
  </si>
  <si>
    <t>U ubezpieczyciela szkoda zakwalifikowana pod polisę OC</t>
  </si>
  <si>
    <t>01.04.2011</t>
  </si>
  <si>
    <t>wypłata na regres</t>
  </si>
  <si>
    <t>zalanie- przedostawanie się wód opadowych przez kratkę wentylacyjną (wentylacja stropowa)</t>
  </si>
  <si>
    <t>WM 53 ul. Piłsudskiego 8,8a,b,c</t>
  </si>
  <si>
    <t>zalanie- na skutek niedrożnego pionu kanalizacyjnego</t>
  </si>
  <si>
    <t>25.11.2011</t>
  </si>
  <si>
    <t>pożar klatki schodowej</t>
  </si>
  <si>
    <t>pożar - przyczyna spalony wózek dziecięcy</t>
  </si>
  <si>
    <t>zalanie- nagromadzenie się wody w płycie stropowej kanałowej</t>
  </si>
  <si>
    <t>21.07.2012  / 03.08.2011</t>
  </si>
  <si>
    <t>11.08.2012</t>
  </si>
  <si>
    <t>pożar w budynku przy ul. Boh. Westerplatte 11 w Policach</t>
  </si>
  <si>
    <t xml:space="preserve">28.08.2012 </t>
  </si>
  <si>
    <t xml:space="preserve">30.08.2012 </t>
  </si>
  <si>
    <t>stłuczenie szyby z gabloty na puchary</t>
  </si>
  <si>
    <t>WM 62 ul. Kołłataja 6</t>
  </si>
  <si>
    <t>Data szkody/zgłoszenia</t>
  </si>
  <si>
    <t>27.05.2013</t>
  </si>
  <si>
    <t>30.03.2010</t>
  </si>
  <si>
    <t>01/M/0060006/01</t>
  </si>
  <si>
    <t>21.07.2011</t>
  </si>
  <si>
    <t>WM nr 87 ul. Palmowa 9</t>
  </si>
  <si>
    <t>kradzież siatki ogrodzeniowej w siedzibie Sołectwa Dębostrów</t>
  </si>
  <si>
    <t>14.02.2011 zgł. 04.04.2011</t>
  </si>
  <si>
    <t>12.01.2011 zgł. 08.04.2011</t>
  </si>
  <si>
    <t>07.08.2010 zgłoszona 26.08.2010</t>
  </si>
  <si>
    <t>WM 52 ul. Bankowa 43-45</t>
  </si>
  <si>
    <t xml:space="preserve">18.11.2011              zgł. 30.11.2011  </t>
  </si>
  <si>
    <t>uszkodzenie lampy oraz rynien na boisku szkolnymde</t>
  </si>
  <si>
    <t>szyby w wiatrołapach</t>
  </si>
  <si>
    <t>SP Nr 2</t>
  </si>
  <si>
    <t>02.01.2011 zgł. 31.01.2011</t>
  </si>
  <si>
    <t>26.02.2013</t>
  </si>
  <si>
    <t>23-24.02.2013</t>
  </si>
  <si>
    <t>28.01.2013  / 28.02.2013</t>
  </si>
  <si>
    <t>zniszczenie przez napór śniegu</t>
  </si>
  <si>
    <t>w toku</t>
  </si>
  <si>
    <t>02.2010 / zgł. 08.06.2010</t>
  </si>
  <si>
    <t>WM 47 ul. Robotnicza 19-21-23-25-27-29</t>
  </si>
  <si>
    <t>11.06.2010 (data wpływu roszczenia do UG)</t>
  </si>
  <si>
    <t>uszkodzenie zawieszenia samochodu na skutek codziennego pokonywania drogi</t>
  </si>
  <si>
    <t xml:space="preserve">06.06.2010 </t>
  </si>
  <si>
    <t>zalanie -nieszczelna instalacja centralnego ogrzewania (awaria)</t>
  </si>
  <si>
    <t>09.01.2013 / 13.02.2013</t>
  </si>
  <si>
    <t>wichura; drzewo zakwalifikowane do wycięcia</t>
  </si>
  <si>
    <t>ZS Nr 1</t>
  </si>
  <si>
    <t>uszkodzenie samochodu w wyniku wjechania w wyrwę w jezdni</t>
  </si>
  <si>
    <t>WM 54 ul. Piłsudskiego 10 a,b,c</t>
  </si>
  <si>
    <t>WM 24 ul. Boh. Westerplatte 23-25-27</t>
  </si>
  <si>
    <t xml:space="preserve">kradzież przez nieznanego sprawcę </t>
  </si>
  <si>
    <t>05.06.2012  / 21.06.2012</t>
  </si>
  <si>
    <t>25.01.2013  / 03.04.2013</t>
  </si>
  <si>
    <t>18.04.2013</t>
  </si>
  <si>
    <t>15.04.2013</t>
  </si>
  <si>
    <t>zaginięcie / kradzież</t>
  </si>
  <si>
    <t>04.04.2012</t>
  </si>
  <si>
    <t>10.04.2012</t>
  </si>
  <si>
    <t>07-09.04.2012</t>
  </si>
  <si>
    <t>14-15.04.2012</t>
  </si>
  <si>
    <t>14.05.2012</t>
  </si>
  <si>
    <t>19.04.2012</t>
  </si>
  <si>
    <t>ZOiSOK</t>
  </si>
  <si>
    <t>24.04.2013</t>
  </si>
  <si>
    <t>Gmina Police wraz z jednostkami organizacyjnymi</t>
  </si>
  <si>
    <t>Podział wg ryzyka</t>
  </si>
  <si>
    <t>2011 rok</t>
  </si>
  <si>
    <t>2012 rok</t>
  </si>
  <si>
    <t>2013 rok</t>
  </si>
  <si>
    <t>szkody w mieniu</t>
  </si>
  <si>
    <t>NW</t>
  </si>
  <si>
    <t>wybicie szyb, stłuczenia lamp</t>
  </si>
  <si>
    <t>kradzież z włamaniem, dewastacja</t>
  </si>
  <si>
    <t>zalania</t>
  </si>
  <si>
    <t>wył. atmosferyczne</t>
  </si>
  <si>
    <t>akcja p.powodziowa</t>
  </si>
  <si>
    <t>inne żywioły</t>
  </si>
  <si>
    <t>elektronika szkody pozostałe</t>
  </si>
  <si>
    <t>maszyny od szkód elektrycznych</t>
  </si>
  <si>
    <t>maszyny od szkód mechancznych</t>
  </si>
  <si>
    <t xml:space="preserve">szyby w wiatach </t>
  </si>
  <si>
    <t>ryzyko wyłączone z ochrony na kolejny okres ubezpieczeniowy</t>
  </si>
  <si>
    <t>komunikacja</t>
  </si>
  <si>
    <t>szkody z OC</t>
  </si>
  <si>
    <t>OC zarządcy</t>
  </si>
  <si>
    <t>OC dróg</t>
  </si>
  <si>
    <t>OC zalania</t>
  </si>
  <si>
    <t>OC pozostałe</t>
  </si>
  <si>
    <t>Wspólnoty Mieszkaniowe administrowane przez ZGKiM</t>
  </si>
  <si>
    <t>wybuch</t>
  </si>
  <si>
    <t>suma odszkodowań mienie</t>
  </si>
  <si>
    <t>suma odszkodowań OC</t>
  </si>
  <si>
    <t>razem mienie i OC</t>
  </si>
  <si>
    <t>Gmina Police+WM łącznie mienie i OC</t>
  </si>
  <si>
    <t>2011-2013</t>
  </si>
  <si>
    <t>Zestawienie wypłaconych odszkodowań z tytułu zawartych umów ubezpieczenia w okresie 2011-2013r. - stan na 03.09.2013</t>
  </si>
  <si>
    <t>16 zgłoszeń</t>
  </si>
  <si>
    <t>mienie bez szyb w wiatach</t>
  </si>
  <si>
    <t>OC</t>
  </si>
  <si>
    <t xml:space="preserve">Podsumowanie 2010 </t>
  </si>
  <si>
    <t xml:space="preserve">mienie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</si>
</sst>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\R\R\R\R\-mm\-dd"/>
    <numFmt numFmtId="166" formatCode="[$-415]d\ mmmm\ yyyy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name val="Comic Sans MS"/>
      <family val="4"/>
    </font>
    <font>
      <sz val="10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sz val="11"/>
      <color indexed="10"/>
      <name val="Arial CE"/>
      <family val="0"/>
    </font>
    <font>
      <sz val="11"/>
      <color indexed="12"/>
      <name val="Arial CE"/>
      <family val="0"/>
    </font>
    <font>
      <sz val="11"/>
      <color indexed="12"/>
      <name val="Times New Roman"/>
      <family val="1"/>
    </font>
    <font>
      <b/>
      <u val="singleAccounting"/>
      <sz val="11"/>
      <name val="Arial CE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5C0BB5"/>
      <name val="Times New Roman"/>
      <family val="1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3" fontId="3" fillId="0" borderId="10" xfId="42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43" fontId="3" fillId="0" borderId="10" xfId="42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3" fontId="3" fillId="0" borderId="10" xfId="42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3" fontId="4" fillId="0" borderId="10" xfId="42" applyFont="1" applyFill="1" applyBorder="1" applyAlignment="1">
      <alignment horizontal="left" wrapText="1"/>
    </xf>
    <xf numFmtId="43" fontId="3" fillId="0" borderId="0" xfId="42" applyFont="1" applyAlignment="1">
      <alignment horizontal="left" wrapText="1"/>
    </xf>
    <xf numFmtId="0" fontId="3" fillId="0" borderId="0" xfId="0" applyFont="1" applyBorder="1" applyAlignment="1">
      <alignment wrapText="1"/>
    </xf>
    <xf numFmtId="43" fontId="3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left" wrapText="1"/>
    </xf>
    <xf numFmtId="43" fontId="3" fillId="0" borderId="0" xfId="0" applyNumberFormat="1" applyFont="1" applyAlignment="1">
      <alignment wrapText="1"/>
    </xf>
    <xf numFmtId="43" fontId="3" fillId="0" borderId="10" xfId="42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3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3" fontId="2" fillId="0" borderId="10" xfId="42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3" fontId="3" fillId="0" borderId="10" xfId="42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43" fontId="4" fillId="0" borderId="10" xfId="42" applyNumberFormat="1" applyFont="1" applyFill="1" applyBorder="1" applyAlignment="1">
      <alignment horizontal="left" wrapText="1"/>
    </xf>
    <xf numFmtId="43" fontId="3" fillId="0" borderId="0" xfId="42" applyNumberFormat="1" applyFont="1" applyFill="1" applyAlignment="1">
      <alignment horizontal="left" wrapText="1"/>
    </xf>
    <xf numFmtId="0" fontId="7" fillId="0" borderId="10" xfId="0" applyFont="1" applyFill="1" applyBorder="1" applyAlignment="1">
      <alignment wrapText="1"/>
    </xf>
    <xf numFmtId="43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3" fontId="4" fillId="0" borderId="0" xfId="42" applyNumberFormat="1" applyFont="1" applyFill="1" applyAlignment="1">
      <alignment wrapText="1"/>
    </xf>
    <xf numFmtId="0" fontId="4" fillId="0" borderId="0" xfId="0" applyFont="1" applyBorder="1" applyAlignment="1">
      <alignment wrapText="1"/>
    </xf>
    <xf numFmtId="43" fontId="4" fillId="0" borderId="0" xfId="42" applyNumberFormat="1" applyFont="1" applyFill="1" applyBorder="1" applyAlignment="1">
      <alignment horizontal="left" wrapText="1"/>
    </xf>
    <xf numFmtId="43" fontId="1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3" fillId="0" borderId="0" xfId="42" applyFont="1" applyFill="1" applyAlignment="1">
      <alignment horizontal="left" wrapText="1"/>
    </xf>
    <xf numFmtId="43" fontId="8" fillId="0" borderId="0" xfId="42" applyFont="1" applyFill="1" applyAlignment="1">
      <alignment horizontal="left" wrapText="1"/>
    </xf>
    <xf numFmtId="43" fontId="8" fillId="0" borderId="0" xfId="0" applyNumberFormat="1" applyFont="1" applyFill="1" applyAlignment="1">
      <alignment horizontal="center" wrapText="1"/>
    </xf>
    <xf numFmtId="43" fontId="2" fillId="0" borderId="10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3" fontId="3" fillId="0" borderId="1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3" fillId="0" borderId="0" xfId="42" applyNumberFormat="1" applyFont="1" applyFill="1" applyAlignment="1">
      <alignment horizontal="right" wrapText="1"/>
    </xf>
    <xf numFmtId="43" fontId="4" fillId="0" borderId="10" xfId="42" applyNumberFormat="1" applyFont="1" applyFill="1" applyBorder="1" applyAlignment="1">
      <alignment horizontal="right" wrapText="1"/>
    </xf>
    <xf numFmtId="43" fontId="4" fillId="0" borderId="10" xfId="42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3" fontId="4" fillId="0" borderId="10" xfId="0" applyNumberFormat="1" applyFont="1" applyFill="1" applyBorder="1" applyAlignment="1">
      <alignment horizontal="right" wrapText="1"/>
    </xf>
    <xf numFmtId="43" fontId="3" fillId="0" borderId="10" xfId="0" applyNumberFormat="1" applyFont="1" applyFill="1" applyBorder="1" applyAlignment="1">
      <alignment wrapText="1"/>
    </xf>
    <xf numFmtId="43" fontId="3" fillId="0" borderId="10" xfId="42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4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3" fontId="4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3" fontId="8" fillId="0" borderId="10" xfId="42" applyFont="1" applyFill="1" applyBorder="1" applyAlignment="1">
      <alignment horizontal="left" wrapText="1"/>
    </xf>
    <xf numFmtId="43" fontId="8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43" fontId="4" fillId="0" borderId="10" xfId="0" applyNumberFormat="1" applyFont="1" applyBorder="1" applyAlignment="1">
      <alignment horizontal="justify" vertical="top" wrapText="1"/>
    </xf>
    <xf numFmtId="43" fontId="3" fillId="0" borderId="10" xfId="42" applyFont="1" applyBorder="1" applyAlignment="1">
      <alignment horizontal="left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43" fontId="4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4" borderId="13" xfId="0" applyFont="1" applyFill="1" applyBorder="1" applyAlignment="1">
      <alignment horizontal="left"/>
    </xf>
    <xf numFmtId="0" fontId="21" fillId="4" borderId="14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43" fontId="20" fillId="0" borderId="12" xfId="42" applyFont="1" applyFill="1" applyBorder="1" applyAlignment="1">
      <alignment/>
    </xf>
    <xf numFmtId="164" fontId="20" fillId="0" borderId="12" xfId="42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3" fontId="20" fillId="0" borderId="10" xfId="42" applyFont="1" applyFill="1" applyBorder="1" applyAlignment="1">
      <alignment/>
    </xf>
    <xf numFmtId="164" fontId="20" fillId="0" borderId="10" xfId="42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23" fillId="0" borderId="10" xfId="42" applyNumberFormat="1" applyFont="1" applyFill="1" applyBorder="1" applyAlignment="1">
      <alignment wrapText="1"/>
    </xf>
    <xf numFmtId="0" fontId="21" fillId="0" borderId="1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43" fontId="20" fillId="0" borderId="11" xfId="42" applyFont="1" applyFill="1" applyBorder="1" applyAlignment="1">
      <alignment wrapText="1"/>
    </xf>
    <xf numFmtId="43" fontId="20" fillId="0" borderId="11" xfId="42" applyFont="1" applyFill="1" applyBorder="1" applyAlignment="1">
      <alignment/>
    </xf>
    <xf numFmtId="164" fontId="20" fillId="0" borderId="11" xfId="42" applyNumberFormat="1" applyFont="1" applyFill="1" applyBorder="1" applyAlignment="1">
      <alignment/>
    </xf>
    <xf numFmtId="43" fontId="20" fillId="0" borderId="11" xfId="0" applyNumberFormat="1" applyFont="1" applyFill="1" applyBorder="1" applyAlignment="1">
      <alignment/>
    </xf>
    <xf numFmtId="43" fontId="20" fillId="0" borderId="18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43" fontId="20" fillId="0" borderId="20" xfId="42" applyFont="1" applyFill="1" applyBorder="1" applyAlignment="1">
      <alignment/>
    </xf>
    <xf numFmtId="164" fontId="20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43" fontId="20" fillId="0" borderId="20" xfId="42" applyFont="1" applyFill="1" applyBorder="1" applyAlignment="1">
      <alignment wrapText="1"/>
    </xf>
    <xf numFmtId="43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43" fontId="20" fillId="0" borderId="12" xfId="42" applyFont="1" applyFill="1" applyBorder="1" applyAlignment="1">
      <alignment wrapText="1"/>
    </xf>
    <xf numFmtId="43" fontId="21" fillId="0" borderId="16" xfId="0" applyNumberFormat="1" applyFont="1" applyFill="1" applyBorder="1" applyAlignment="1">
      <alignment/>
    </xf>
    <xf numFmtId="43" fontId="21" fillId="0" borderId="10" xfId="42" applyFont="1" applyFill="1" applyBorder="1" applyAlignment="1">
      <alignment/>
    </xf>
    <xf numFmtId="164" fontId="21" fillId="0" borderId="10" xfId="42" applyNumberFormat="1" applyFont="1" applyFill="1" applyBorder="1" applyAlignment="1">
      <alignment/>
    </xf>
    <xf numFmtId="43" fontId="8" fillId="0" borderId="10" xfId="42" applyFont="1" applyFill="1" applyBorder="1" applyAlignment="1">
      <alignment wrapText="1"/>
    </xf>
    <xf numFmtId="43" fontId="8" fillId="0" borderId="10" xfId="42" applyFont="1" applyFill="1" applyBorder="1" applyAlignment="1">
      <alignment/>
    </xf>
    <xf numFmtId="43" fontId="8" fillId="0" borderId="17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3" fontId="24" fillId="0" borderId="10" xfId="42" applyFont="1" applyFill="1" applyBorder="1" applyAlignment="1">
      <alignment/>
    </xf>
    <xf numFmtId="164" fontId="24" fillId="0" borderId="10" xfId="42" applyNumberFormat="1" applyFont="1" applyFill="1" applyBorder="1" applyAlignment="1">
      <alignment/>
    </xf>
    <xf numFmtId="43" fontId="25" fillId="0" borderId="10" xfId="42" applyNumberFormat="1" applyFont="1" applyFill="1" applyBorder="1" applyAlignment="1">
      <alignment horizontal="left" wrapText="1"/>
    </xf>
    <xf numFmtId="43" fontId="25" fillId="0" borderId="10" xfId="0" applyNumberFormat="1" applyFont="1" applyFill="1" applyBorder="1" applyAlignment="1">
      <alignment wrapText="1"/>
    </xf>
    <xf numFmtId="43" fontId="25" fillId="0" borderId="17" xfId="0" applyNumberFormat="1" applyFont="1" applyFill="1" applyBorder="1" applyAlignment="1">
      <alignment/>
    </xf>
    <xf numFmtId="43" fontId="21" fillId="0" borderId="11" xfId="42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43" fontId="8" fillId="0" borderId="11" xfId="0" applyNumberFormat="1" applyFont="1" applyFill="1" applyBorder="1" applyAlignment="1">
      <alignment wrapText="1"/>
    </xf>
    <xf numFmtId="43" fontId="8" fillId="0" borderId="18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43" fontId="20" fillId="0" borderId="14" xfId="42" applyFont="1" applyFill="1" applyBorder="1" applyAlignment="1">
      <alignment/>
    </xf>
    <xf numFmtId="164" fontId="20" fillId="0" borderId="14" xfId="42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43" fontId="21" fillId="0" borderId="20" xfId="42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0" borderId="12" xfId="42" applyNumberFormat="1" applyFont="1" applyFill="1" applyBorder="1" applyAlignment="1">
      <alignment horizontal="center"/>
    </xf>
    <xf numFmtId="0" fontId="21" fillId="0" borderId="16" xfId="4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3" fontId="20" fillId="0" borderId="10" xfId="42" applyFont="1" applyFill="1" applyBorder="1" applyAlignment="1">
      <alignment wrapText="1"/>
    </xf>
    <xf numFmtId="43" fontId="20" fillId="0" borderId="17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43" fontId="8" fillId="0" borderId="17" xfId="42" applyNumberFormat="1" applyFont="1" applyFill="1" applyBorder="1" applyAlignment="1">
      <alignment horizontal="left" wrapText="1"/>
    </xf>
    <xf numFmtId="43" fontId="21" fillId="0" borderId="0" xfId="42" applyFont="1" applyFill="1" applyBorder="1" applyAlignment="1">
      <alignment/>
    </xf>
    <xf numFmtId="164" fontId="21" fillId="0" borderId="0" xfId="42" applyNumberFormat="1" applyFont="1" applyFill="1" applyBorder="1" applyAlignment="1">
      <alignment/>
    </xf>
    <xf numFmtId="43" fontId="8" fillId="0" borderId="0" xfId="42" applyNumberFormat="1" applyFont="1" applyFill="1" applyBorder="1" applyAlignment="1">
      <alignment horizontal="left" wrapText="1"/>
    </xf>
    <xf numFmtId="43" fontId="26" fillId="0" borderId="0" xfId="42" applyFont="1" applyFill="1" applyBorder="1" applyAlignment="1">
      <alignment/>
    </xf>
    <xf numFmtId="43" fontId="2" fillId="0" borderId="0" xfId="42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4" borderId="13" xfId="0" applyFont="1" applyFill="1" applyBorder="1" applyAlignment="1">
      <alignment/>
    </xf>
    <xf numFmtId="43" fontId="20" fillId="4" borderId="14" xfId="0" applyNumberFormat="1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43" fontId="20" fillId="0" borderId="24" xfId="42" applyFont="1" applyFill="1" applyBorder="1" applyAlignment="1">
      <alignment wrapText="1"/>
    </xf>
    <xf numFmtId="0" fontId="21" fillId="0" borderId="24" xfId="0" applyFont="1" applyFill="1" applyBorder="1" applyAlignment="1">
      <alignment/>
    </xf>
    <xf numFmtId="43" fontId="20" fillId="0" borderId="24" xfId="42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0" fontId="21" fillId="0" borderId="10" xfId="42" applyNumberFormat="1" applyFont="1" applyFill="1" applyBorder="1" applyAlignment="1">
      <alignment horizontal="center"/>
    </xf>
    <xf numFmtId="43" fontId="20" fillId="0" borderId="10" xfId="42" applyFont="1" applyFill="1" applyBorder="1" applyAlignment="1">
      <alignment horizontal="center"/>
    </xf>
    <xf numFmtId="43" fontId="20" fillId="0" borderId="10" xfId="0" applyNumberFormat="1" applyFont="1" applyFill="1" applyBorder="1" applyAlignment="1">
      <alignment/>
    </xf>
    <xf numFmtId="43" fontId="8" fillId="0" borderId="10" xfId="42" applyFont="1" applyFill="1" applyBorder="1" applyAlignment="1">
      <alignment/>
    </xf>
    <xf numFmtId="43" fontId="8" fillId="0" borderId="10" xfId="42" applyFont="1" applyFill="1" applyBorder="1" applyAlignment="1">
      <alignment horizontal="left" wrapText="1"/>
    </xf>
    <xf numFmtId="43" fontId="8" fillId="0" borderId="10" xfId="42" applyNumberFormat="1" applyFont="1" applyFill="1" applyBorder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0" xfId="0" applyFont="1" applyFill="1" applyAlignment="1">
      <alignment/>
    </xf>
    <xf numFmtId="43" fontId="26" fillId="0" borderId="0" xfId="0" applyNumberFormat="1" applyFont="1" applyFill="1" applyAlignment="1">
      <alignment/>
    </xf>
    <xf numFmtId="43" fontId="27" fillId="0" borderId="0" xfId="42" applyFont="1" applyFill="1" applyBorder="1" applyAlignment="1">
      <alignment/>
    </xf>
    <xf numFmtId="43" fontId="27" fillId="0" borderId="10" xfId="42" applyFont="1" applyFill="1" applyBorder="1" applyAlignment="1">
      <alignment wrapText="1"/>
    </xf>
    <xf numFmtId="43" fontId="27" fillId="0" borderId="11" xfId="42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43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43" fontId="27" fillId="0" borderId="10" xfId="0" applyNumberFormat="1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3" fontId="3" fillId="0" borderId="11" xfId="42" applyFont="1" applyFill="1" applyBorder="1" applyAlignment="1">
      <alignment horizontal="center" wrapText="1"/>
    </xf>
    <xf numFmtId="43" fontId="3" fillId="0" borderId="12" xfId="42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43" fontId="63" fillId="0" borderId="10" xfId="42" applyFont="1" applyFill="1" applyBorder="1" applyAlignment="1">
      <alignment horizontal="left" wrapText="1"/>
    </xf>
    <xf numFmtId="43" fontId="4" fillId="0" borderId="0" xfId="42" applyNumberFormat="1" applyFont="1" applyFill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wrapText="1"/>
    </xf>
    <xf numFmtId="43" fontId="63" fillId="0" borderId="10" xfId="42" applyNumberFormat="1" applyFont="1" applyFill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3" fontId="27" fillId="0" borderId="0" xfId="0" applyNumberFormat="1" applyFont="1" applyFill="1" applyAlignment="1">
      <alignment/>
    </xf>
    <xf numFmtId="43" fontId="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3" fontId="27" fillId="0" borderId="20" xfId="0" applyNumberFormat="1" applyFont="1" applyFill="1" applyBorder="1" applyAlignment="1">
      <alignment/>
    </xf>
    <xf numFmtId="43" fontId="27" fillId="0" borderId="22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0">
      <selection activeCell="L53" sqref="L53"/>
    </sheetView>
  </sheetViews>
  <sheetFormatPr defaultColWidth="9.00390625" defaultRowHeight="12.75"/>
  <cols>
    <col min="1" max="1" width="34.00390625" style="37" customWidth="1"/>
    <col min="2" max="2" width="18.875" style="37" customWidth="1"/>
    <col min="3" max="3" width="10.375" style="37" hidden="1" customWidth="1"/>
    <col min="4" max="4" width="9.125" style="37" hidden="1" customWidth="1"/>
    <col min="5" max="5" width="9.00390625" style="37" hidden="1" customWidth="1"/>
    <col min="6" max="7" width="23.125" style="37" customWidth="1"/>
    <col min="8" max="8" width="16.875" style="37" customWidth="1"/>
    <col min="9" max="9" width="23.875" style="37" customWidth="1"/>
    <col min="10" max="16384" width="9.125" style="37" customWidth="1"/>
  </cols>
  <sheetData>
    <row r="1" spans="1:9" s="111" customFormat="1" ht="15">
      <c r="A1" s="207" t="s">
        <v>1397</v>
      </c>
      <c r="B1" s="207"/>
      <c r="C1" s="207"/>
      <c r="D1" s="207"/>
      <c r="E1" s="207"/>
      <c r="F1" s="207"/>
      <c r="G1" s="207"/>
      <c r="H1" s="207"/>
      <c r="I1" s="207"/>
    </row>
    <row r="2" spans="1:9" s="111" customFormat="1" ht="5.25" customHeight="1" thickBot="1">
      <c r="A2" s="110"/>
      <c r="B2" s="112"/>
      <c r="C2" s="112"/>
      <c r="D2" s="112"/>
      <c r="E2" s="112"/>
      <c r="F2" s="112"/>
      <c r="G2" s="112"/>
      <c r="H2" s="112"/>
      <c r="I2" s="112"/>
    </row>
    <row r="3" spans="1:9" s="111" customFormat="1" ht="15" customHeight="1" thickBot="1">
      <c r="A3" s="113" t="s">
        <v>1366</v>
      </c>
      <c r="B3" s="114"/>
      <c r="C3" s="114"/>
      <c r="D3" s="114"/>
      <c r="E3" s="114"/>
      <c r="F3" s="114"/>
      <c r="G3" s="114"/>
      <c r="H3" s="114"/>
      <c r="I3" s="115"/>
    </row>
    <row r="4" spans="1:9" ht="24.75" customHeight="1">
      <c r="A4" s="116" t="s">
        <v>1367</v>
      </c>
      <c r="B4" s="117"/>
      <c r="C4" s="117"/>
      <c r="D4" s="118"/>
      <c r="E4" s="117"/>
      <c r="F4" s="119" t="s">
        <v>1368</v>
      </c>
      <c r="G4" s="119" t="s">
        <v>1369</v>
      </c>
      <c r="H4" s="120" t="s">
        <v>1370</v>
      </c>
      <c r="I4" s="121"/>
    </row>
    <row r="5" spans="1:9" ht="15">
      <c r="A5" s="122" t="s">
        <v>1371</v>
      </c>
      <c r="B5" s="123"/>
      <c r="C5" s="123"/>
      <c r="D5" s="124"/>
      <c r="E5" s="123"/>
      <c r="F5" s="125"/>
      <c r="G5" s="126"/>
      <c r="H5" s="127"/>
      <c r="I5" s="125"/>
    </row>
    <row r="6" spans="1:9" ht="39.75" thickBot="1">
      <c r="A6" s="128"/>
      <c r="B6" s="200" t="s">
        <v>1392</v>
      </c>
      <c r="C6" s="130"/>
      <c r="D6" s="131"/>
      <c r="E6" s="130"/>
      <c r="F6" s="132">
        <f>SUM(F8:F21)</f>
        <v>424703.35000000003</v>
      </c>
      <c r="G6" s="129">
        <f>SUM(G9:G21)</f>
        <v>220601.27</v>
      </c>
      <c r="H6" s="133">
        <f>SUM(H8:H21)</f>
        <v>74326.92</v>
      </c>
      <c r="I6" s="134"/>
    </row>
    <row r="7" spans="1:9" ht="6" customHeight="1" thickBot="1">
      <c r="A7" s="135"/>
      <c r="B7" s="136"/>
      <c r="C7" s="136"/>
      <c r="D7" s="137"/>
      <c r="E7" s="136"/>
      <c r="F7" s="138"/>
      <c r="G7" s="139"/>
      <c r="H7" s="140"/>
      <c r="I7" s="141"/>
    </row>
    <row r="8" spans="1:9" ht="14.25" customHeight="1">
      <c r="A8" s="121" t="s">
        <v>1372</v>
      </c>
      <c r="B8" s="117"/>
      <c r="C8" s="117"/>
      <c r="D8" s="118"/>
      <c r="E8" s="117"/>
      <c r="F8" s="142">
        <v>0</v>
      </c>
      <c r="G8" s="142">
        <v>0</v>
      </c>
      <c r="H8" s="143"/>
      <c r="I8" s="121"/>
    </row>
    <row r="9" spans="1:9" ht="15">
      <c r="A9" s="125" t="s">
        <v>1373</v>
      </c>
      <c r="B9" s="144"/>
      <c r="C9" s="144"/>
      <c r="D9" s="145"/>
      <c r="E9" s="144"/>
      <c r="F9" s="146">
        <v>7945.91</v>
      </c>
      <c r="G9" s="147">
        <f>5459.82+828.77+205.07+562.43-64.72</f>
        <v>6991.37</v>
      </c>
      <c r="H9" s="148">
        <v>2771.8</v>
      </c>
      <c r="I9" s="125"/>
    </row>
    <row r="10" spans="1:9" ht="15">
      <c r="A10" s="125" t="s">
        <v>1374</v>
      </c>
      <c r="B10" s="144"/>
      <c r="C10" s="144"/>
      <c r="D10" s="145"/>
      <c r="E10" s="144"/>
      <c r="F10" s="147">
        <v>10013.15</v>
      </c>
      <c r="G10" s="87">
        <v>3049.83</v>
      </c>
      <c r="H10" s="148">
        <v>7371.07</v>
      </c>
      <c r="I10" s="125"/>
    </row>
    <row r="11" spans="1:9" ht="15">
      <c r="A11" s="125" t="s">
        <v>614</v>
      </c>
      <c r="B11" s="144"/>
      <c r="C11" s="144"/>
      <c r="D11" s="145"/>
      <c r="E11" s="144"/>
      <c r="F11" s="87">
        <v>320190.89</v>
      </c>
      <c r="G11" s="147">
        <v>33195.27</v>
      </c>
      <c r="H11" s="148"/>
      <c r="I11" s="125"/>
    </row>
    <row r="12" spans="1:9" ht="15">
      <c r="A12" s="125" t="s">
        <v>1375</v>
      </c>
      <c r="B12" s="144"/>
      <c r="C12" s="144"/>
      <c r="D12" s="145"/>
      <c r="E12" s="144"/>
      <c r="F12" s="147">
        <v>5228.18</v>
      </c>
      <c r="G12" s="149">
        <v>765.2</v>
      </c>
      <c r="H12" s="148">
        <v>11312.18</v>
      </c>
      <c r="I12" s="125"/>
    </row>
    <row r="13" spans="1:9" ht="15">
      <c r="A13" s="125" t="s">
        <v>456</v>
      </c>
      <c r="B13" s="144"/>
      <c r="C13" s="144"/>
      <c r="D13" s="145"/>
      <c r="E13" s="144"/>
      <c r="F13" s="149">
        <v>15543.19</v>
      </c>
      <c r="G13" s="149"/>
      <c r="H13" s="148"/>
      <c r="I13" s="125"/>
    </row>
    <row r="14" spans="1:9" ht="15">
      <c r="A14" s="125" t="s">
        <v>1376</v>
      </c>
      <c r="B14" s="144"/>
      <c r="C14" s="144"/>
      <c r="D14" s="145"/>
      <c r="E14" s="144"/>
      <c r="F14" s="149"/>
      <c r="G14" s="149"/>
      <c r="H14" s="148">
        <v>5155.69</v>
      </c>
      <c r="I14" s="125"/>
    </row>
    <row r="15" spans="1:9" ht="15">
      <c r="A15" s="125" t="s">
        <v>1377</v>
      </c>
      <c r="B15" s="144"/>
      <c r="C15" s="144"/>
      <c r="D15" s="145"/>
      <c r="E15" s="144"/>
      <c r="F15" s="149"/>
      <c r="G15" s="149">
        <f>91469.47+52.53</f>
        <v>91522</v>
      </c>
      <c r="H15" s="148"/>
      <c r="I15" s="125"/>
    </row>
    <row r="16" spans="1:9" ht="15">
      <c r="A16" s="125" t="s">
        <v>1378</v>
      </c>
      <c r="B16" s="144"/>
      <c r="C16" s="144"/>
      <c r="D16" s="145"/>
      <c r="E16" s="144"/>
      <c r="F16" s="149">
        <v>178.36</v>
      </c>
      <c r="G16" s="149">
        <f>706.5+551.22</f>
        <v>1257.72</v>
      </c>
      <c r="H16" s="148">
        <v>243.14</v>
      </c>
      <c r="I16" s="125"/>
    </row>
    <row r="17" spans="1:9" ht="15">
      <c r="A17" s="125" t="s">
        <v>1379</v>
      </c>
      <c r="B17" s="144"/>
      <c r="C17" s="144"/>
      <c r="D17" s="145"/>
      <c r="E17" s="144"/>
      <c r="F17" s="149">
        <v>239.9</v>
      </c>
      <c r="G17" s="149"/>
      <c r="H17" s="148"/>
      <c r="I17" s="125"/>
    </row>
    <row r="18" spans="1:9" ht="15">
      <c r="A18" s="125" t="s">
        <v>1380</v>
      </c>
      <c r="B18" s="144"/>
      <c r="C18" s="144"/>
      <c r="D18" s="145"/>
      <c r="E18" s="144"/>
      <c r="F18" s="149">
        <v>0</v>
      </c>
      <c r="G18" s="149"/>
      <c r="H18" s="148"/>
      <c r="I18" s="125"/>
    </row>
    <row r="19" spans="1:9" ht="15">
      <c r="A19" s="125" t="s">
        <v>1381</v>
      </c>
      <c r="B19" s="144"/>
      <c r="C19" s="144"/>
      <c r="D19" s="145"/>
      <c r="E19" s="144"/>
      <c r="F19" s="149">
        <v>0</v>
      </c>
      <c r="G19" s="149"/>
      <c r="H19" s="148"/>
      <c r="I19" s="125"/>
    </row>
    <row r="20" spans="1:9" ht="39">
      <c r="A20" s="150" t="s">
        <v>1382</v>
      </c>
      <c r="B20" s="151"/>
      <c r="C20" s="151"/>
      <c r="D20" s="152"/>
      <c r="E20" s="151"/>
      <c r="F20" s="153">
        <v>55300.63</v>
      </c>
      <c r="G20" s="154">
        <v>80023.69</v>
      </c>
      <c r="H20" s="155">
        <v>40978.96</v>
      </c>
      <c r="I20" s="201" t="s">
        <v>1383</v>
      </c>
    </row>
    <row r="21" spans="1:9" ht="15" customHeight="1" thickBot="1">
      <c r="A21" s="134" t="s">
        <v>1384</v>
      </c>
      <c r="B21" s="156"/>
      <c r="C21" s="156"/>
      <c r="D21" s="157"/>
      <c r="E21" s="156"/>
      <c r="F21" s="158">
        <v>10063.14</v>
      </c>
      <c r="G21" s="158">
        <v>3796.19</v>
      </c>
      <c r="H21" s="159">
        <v>6494.08</v>
      </c>
      <c r="I21" s="134"/>
    </row>
    <row r="22" spans="1:9" ht="7.5" customHeight="1" thickBot="1">
      <c r="A22" s="160"/>
      <c r="B22" s="161"/>
      <c r="C22" s="161"/>
      <c r="D22" s="162"/>
      <c r="E22" s="161"/>
      <c r="F22" s="163"/>
      <c r="G22" s="164"/>
      <c r="H22" s="163"/>
      <c r="I22" s="141"/>
    </row>
    <row r="23" spans="1:9" ht="15">
      <c r="A23" s="165" t="s">
        <v>1385</v>
      </c>
      <c r="B23" s="117"/>
      <c r="C23" s="117"/>
      <c r="D23" s="118"/>
      <c r="E23" s="117"/>
      <c r="F23" s="166"/>
      <c r="G23" s="166"/>
      <c r="H23" s="167"/>
      <c r="I23" s="121"/>
    </row>
    <row r="24" spans="1:9" ht="26.25">
      <c r="A24" s="168"/>
      <c r="B24" s="199" t="s">
        <v>1393</v>
      </c>
      <c r="C24" s="123"/>
      <c r="D24" s="124"/>
      <c r="E24" s="123"/>
      <c r="F24" s="123">
        <f>SUM(F26:F29)</f>
        <v>14549.939999999999</v>
      </c>
      <c r="G24" s="123">
        <f>SUM(G26:G29)</f>
        <v>72634.85</v>
      </c>
      <c r="H24" s="170">
        <f>SUM(H26:H29)</f>
        <v>593.37</v>
      </c>
      <c r="I24" s="125"/>
    </row>
    <row r="25" spans="1:9" ht="15">
      <c r="A25" s="168"/>
      <c r="B25" s="123"/>
      <c r="C25" s="123"/>
      <c r="D25" s="124"/>
      <c r="E25" s="123"/>
      <c r="F25" s="123"/>
      <c r="G25" s="123"/>
      <c r="H25" s="170"/>
      <c r="I25" s="125"/>
    </row>
    <row r="26" spans="1:9" ht="15">
      <c r="A26" s="125" t="s">
        <v>1386</v>
      </c>
      <c r="B26" s="144"/>
      <c r="C26" s="144"/>
      <c r="D26" s="145"/>
      <c r="E26" s="144"/>
      <c r="F26" s="147">
        <v>238.15</v>
      </c>
      <c r="G26" s="147">
        <v>4290.21</v>
      </c>
      <c r="H26" s="171">
        <v>0</v>
      </c>
      <c r="I26" s="125"/>
    </row>
    <row r="27" spans="1:9" ht="15">
      <c r="A27" s="125" t="s">
        <v>1387</v>
      </c>
      <c r="B27" s="144"/>
      <c r="C27" s="144"/>
      <c r="D27" s="145"/>
      <c r="E27" s="144"/>
      <c r="F27" s="147">
        <v>4220.32</v>
      </c>
      <c r="G27" s="147">
        <v>28558.68</v>
      </c>
      <c r="H27" s="171">
        <v>0</v>
      </c>
      <c r="I27" s="125"/>
    </row>
    <row r="28" spans="1:9" ht="15">
      <c r="A28" s="125" t="s">
        <v>1388</v>
      </c>
      <c r="B28" s="144"/>
      <c r="C28" s="144"/>
      <c r="D28" s="145"/>
      <c r="E28" s="144"/>
      <c r="F28" s="147">
        <v>4029.29</v>
      </c>
      <c r="G28" s="147">
        <v>5610.96</v>
      </c>
      <c r="H28" s="171">
        <v>243.37</v>
      </c>
      <c r="I28" s="125"/>
    </row>
    <row r="29" spans="1:9" ht="15">
      <c r="A29" s="125" t="s">
        <v>1389</v>
      </c>
      <c r="B29" s="144"/>
      <c r="C29" s="144"/>
      <c r="D29" s="145"/>
      <c r="E29" s="144"/>
      <c r="F29" s="149">
        <v>6062.18</v>
      </c>
      <c r="G29" s="149">
        <v>34175</v>
      </c>
      <c r="H29" s="172">
        <v>350</v>
      </c>
      <c r="I29" s="125"/>
    </row>
    <row r="30" spans="1:9" ht="15">
      <c r="A30" s="112"/>
      <c r="B30" s="173"/>
      <c r="C30" s="173"/>
      <c r="D30" s="174"/>
      <c r="E30" s="173"/>
      <c r="F30" s="175"/>
      <c r="G30" s="175"/>
      <c r="H30" s="175"/>
      <c r="I30" s="112"/>
    </row>
    <row r="31" spans="1:9" ht="19.5">
      <c r="A31" s="112"/>
      <c r="B31" s="198" t="s">
        <v>1394</v>
      </c>
      <c r="C31" s="173"/>
      <c r="D31" s="174"/>
      <c r="E31" s="173"/>
      <c r="F31" s="176">
        <f>F6+F24</f>
        <v>439253.29000000004</v>
      </c>
      <c r="G31" s="176">
        <f>G6+G24</f>
        <v>293236.12</v>
      </c>
      <c r="H31" s="176">
        <f>H6+H24</f>
        <v>74920.29</v>
      </c>
      <c r="I31" s="177"/>
    </row>
    <row r="32" spans="1:9" s="111" customFormat="1" ht="9.75" customHeight="1" thickBot="1">
      <c r="A32" s="178"/>
      <c r="B32" s="179"/>
      <c r="C32" s="179"/>
      <c r="D32" s="180"/>
      <c r="E32" s="179"/>
      <c r="F32" s="179"/>
      <c r="G32" s="179"/>
      <c r="H32" s="112"/>
      <c r="I32" s="112"/>
    </row>
    <row r="33" spans="1:9" s="111" customFormat="1" ht="15.75" thickBot="1">
      <c r="A33" s="181" t="s">
        <v>1390</v>
      </c>
      <c r="B33" s="182"/>
      <c r="C33" s="182"/>
      <c r="D33" s="183"/>
      <c r="E33" s="182"/>
      <c r="F33" s="182"/>
      <c r="G33" s="182"/>
      <c r="H33" s="114"/>
      <c r="I33" s="115"/>
    </row>
    <row r="34" spans="1:9" ht="27" customHeight="1">
      <c r="A34" s="116" t="s">
        <v>1367</v>
      </c>
      <c r="B34" s="117"/>
      <c r="C34" s="117"/>
      <c r="D34" s="118"/>
      <c r="E34" s="117"/>
      <c r="F34" s="119" t="s">
        <v>1368</v>
      </c>
      <c r="G34" s="119" t="s">
        <v>1369</v>
      </c>
      <c r="H34" s="119" t="s">
        <v>1370</v>
      </c>
      <c r="I34" s="121"/>
    </row>
    <row r="35" spans="1:9" ht="7.5" customHeight="1" thickBot="1">
      <c r="A35" s="184"/>
      <c r="B35" s="185"/>
      <c r="C35" s="186"/>
      <c r="D35" s="186"/>
      <c r="E35" s="186"/>
      <c r="F35" s="187"/>
      <c r="G35" s="187"/>
      <c r="H35" s="186"/>
      <c r="I35" s="188"/>
    </row>
    <row r="36" spans="1:9" ht="15">
      <c r="A36" s="122" t="s">
        <v>1371</v>
      </c>
      <c r="B36" s="123"/>
      <c r="C36" s="125"/>
      <c r="D36" s="125"/>
      <c r="E36" s="125"/>
      <c r="F36" s="189"/>
      <c r="G36" s="189"/>
      <c r="H36" s="125"/>
      <c r="I36" s="125"/>
    </row>
    <row r="37" spans="1:9" ht="39">
      <c r="A37" s="125"/>
      <c r="B37" s="199" t="s">
        <v>1392</v>
      </c>
      <c r="C37" s="125"/>
      <c r="D37" s="125"/>
      <c r="E37" s="125"/>
      <c r="F37" s="190">
        <f>SUM(F39:F46)</f>
        <v>15464.759999999998</v>
      </c>
      <c r="G37" s="190">
        <f>SUM(G39:G46)</f>
        <v>13478.26</v>
      </c>
      <c r="H37" s="191">
        <f>SUM(H39:H46)</f>
        <v>11067.42</v>
      </c>
      <c r="I37" s="125"/>
    </row>
    <row r="38" spans="1:9" ht="15">
      <c r="A38" s="125"/>
      <c r="B38" s="169"/>
      <c r="C38" s="125"/>
      <c r="D38" s="125"/>
      <c r="E38" s="125"/>
      <c r="F38" s="190"/>
      <c r="G38" s="190"/>
      <c r="H38" s="125"/>
      <c r="I38" s="125"/>
    </row>
    <row r="39" spans="1:9" ht="15">
      <c r="A39" s="125" t="s">
        <v>1373</v>
      </c>
      <c r="B39" s="144"/>
      <c r="C39" s="144"/>
      <c r="D39" s="145"/>
      <c r="E39" s="144"/>
      <c r="F39" s="192">
        <v>3234.29</v>
      </c>
      <c r="G39" s="147">
        <v>3006.28</v>
      </c>
      <c r="H39" s="147">
        <v>1587.58</v>
      </c>
      <c r="I39" s="125"/>
    </row>
    <row r="40" spans="1:9" ht="15">
      <c r="A40" s="125" t="s">
        <v>1374</v>
      </c>
      <c r="B40" s="144"/>
      <c r="C40" s="144"/>
      <c r="D40" s="145"/>
      <c r="E40" s="144"/>
      <c r="F40" s="193">
        <v>2876.99</v>
      </c>
      <c r="G40" s="87">
        <v>1825.36</v>
      </c>
      <c r="H40" s="147">
        <v>9300.53</v>
      </c>
      <c r="I40" s="125"/>
    </row>
    <row r="41" spans="1:9" ht="15">
      <c r="A41" s="125" t="s">
        <v>614</v>
      </c>
      <c r="B41" s="144"/>
      <c r="C41" s="144"/>
      <c r="D41" s="145"/>
      <c r="E41" s="144"/>
      <c r="F41" s="192">
        <v>8793.05</v>
      </c>
      <c r="G41" s="147">
        <v>4145.35</v>
      </c>
      <c r="H41" s="147"/>
      <c r="I41" s="125"/>
    </row>
    <row r="42" spans="1:9" ht="15">
      <c r="A42" s="125" t="s">
        <v>1375</v>
      </c>
      <c r="B42" s="144"/>
      <c r="C42" s="144"/>
      <c r="D42" s="145"/>
      <c r="E42" s="144"/>
      <c r="F42" s="194">
        <v>560.43</v>
      </c>
      <c r="G42" s="149">
        <v>609.88</v>
      </c>
      <c r="H42" s="147">
        <v>179.31</v>
      </c>
      <c r="I42" s="125"/>
    </row>
    <row r="43" spans="1:9" ht="15">
      <c r="A43" s="125" t="s">
        <v>456</v>
      </c>
      <c r="B43" s="144"/>
      <c r="C43" s="144"/>
      <c r="D43" s="145"/>
      <c r="E43" s="144"/>
      <c r="F43" s="149"/>
      <c r="G43" s="149">
        <v>3379.16</v>
      </c>
      <c r="H43" s="147"/>
      <c r="I43" s="125"/>
    </row>
    <row r="44" spans="1:9" ht="15">
      <c r="A44" s="125" t="s">
        <v>1391</v>
      </c>
      <c r="B44" s="144"/>
      <c r="C44" s="144"/>
      <c r="D44" s="145"/>
      <c r="E44" s="144"/>
      <c r="F44" s="149"/>
      <c r="G44" s="149"/>
      <c r="H44" s="147"/>
      <c r="I44" s="125"/>
    </row>
    <row r="45" spans="1:9" ht="15">
      <c r="A45" s="125" t="s">
        <v>1377</v>
      </c>
      <c r="B45" s="144"/>
      <c r="C45" s="144"/>
      <c r="D45" s="145"/>
      <c r="E45" s="144"/>
      <c r="F45" s="149"/>
      <c r="G45" s="149"/>
      <c r="H45" s="147"/>
      <c r="I45" s="125"/>
    </row>
    <row r="46" spans="1:9" ht="15">
      <c r="A46" s="125" t="s">
        <v>1378</v>
      </c>
      <c r="B46" s="144"/>
      <c r="C46" s="144"/>
      <c r="D46" s="145"/>
      <c r="E46" s="144"/>
      <c r="F46" s="149"/>
      <c r="G46" s="149">
        <v>512.23</v>
      </c>
      <c r="H46" s="147"/>
      <c r="I46" s="125"/>
    </row>
    <row r="47" spans="1:9" ht="15.75" thickBot="1">
      <c r="A47" s="134"/>
      <c r="B47" s="134"/>
      <c r="C47" s="134"/>
      <c r="D47" s="134"/>
      <c r="E47" s="134"/>
      <c r="F47" s="130"/>
      <c r="G47" s="130"/>
      <c r="H47" s="134"/>
      <c r="I47" s="134"/>
    </row>
    <row r="48" spans="1:9" ht="6.75" customHeight="1" thickBot="1">
      <c r="A48" s="195"/>
      <c r="B48" s="138"/>
      <c r="C48" s="138"/>
      <c r="D48" s="138"/>
      <c r="E48" s="138"/>
      <c r="F48" s="136"/>
      <c r="G48" s="136"/>
      <c r="H48" s="138"/>
      <c r="I48" s="141"/>
    </row>
    <row r="49" spans="1:9" ht="15">
      <c r="A49" s="165" t="s">
        <v>1385</v>
      </c>
      <c r="B49" s="117"/>
      <c r="C49" s="117"/>
      <c r="D49" s="118"/>
      <c r="E49" s="117"/>
      <c r="F49" s="166"/>
      <c r="G49" s="166"/>
      <c r="H49" s="166"/>
      <c r="I49" s="121"/>
    </row>
    <row r="50" spans="1:9" ht="26.25">
      <c r="A50" s="168"/>
      <c r="B50" s="199" t="s">
        <v>1393</v>
      </c>
      <c r="C50" s="123"/>
      <c r="D50" s="124"/>
      <c r="E50" s="123"/>
      <c r="F50" s="123">
        <f>SUM(F52:F53)</f>
        <v>47699.78</v>
      </c>
      <c r="G50" s="123">
        <f>SUM(G52:G53)</f>
        <v>20729.18</v>
      </c>
      <c r="H50" s="123">
        <f>SUM(H52:H53)</f>
        <v>5426.94</v>
      </c>
      <c r="I50" s="125"/>
    </row>
    <row r="51" spans="1:9" ht="15">
      <c r="A51" s="168"/>
      <c r="B51" s="123"/>
      <c r="C51" s="123"/>
      <c r="D51" s="124"/>
      <c r="E51" s="123"/>
      <c r="F51" s="123"/>
      <c r="G51" s="123"/>
      <c r="H51" s="123"/>
      <c r="I51" s="125"/>
    </row>
    <row r="52" spans="1:9" ht="15">
      <c r="A52" s="125" t="s">
        <v>1388</v>
      </c>
      <c r="B52" s="144"/>
      <c r="C52" s="144"/>
      <c r="D52" s="145"/>
      <c r="E52" s="144"/>
      <c r="F52" s="147">
        <v>47447.44</v>
      </c>
      <c r="G52" s="147">
        <v>20729.18</v>
      </c>
      <c r="H52" s="147">
        <v>5426.94</v>
      </c>
      <c r="I52" s="125"/>
    </row>
    <row r="53" spans="1:9" ht="15">
      <c r="A53" s="125" t="s">
        <v>1389</v>
      </c>
      <c r="B53" s="144"/>
      <c r="C53" s="144"/>
      <c r="D53" s="145"/>
      <c r="E53" s="144"/>
      <c r="F53" s="149">
        <v>252.34</v>
      </c>
      <c r="G53" s="149"/>
      <c r="H53" s="149"/>
      <c r="I53" s="125"/>
    </row>
    <row r="54" spans="1:9" ht="14.25">
      <c r="A54" s="196"/>
      <c r="B54" s="196"/>
      <c r="C54" s="196"/>
      <c r="D54" s="196"/>
      <c r="E54" s="196"/>
      <c r="F54" s="196"/>
      <c r="G54" s="196"/>
      <c r="H54" s="196"/>
      <c r="I54" s="196"/>
    </row>
    <row r="55" spans="1:9" ht="19.5">
      <c r="A55" s="196"/>
      <c r="B55" s="206" t="s">
        <v>1394</v>
      </c>
      <c r="C55" s="196"/>
      <c r="D55" s="196"/>
      <c r="E55" s="196"/>
      <c r="F55" s="197">
        <f>F37+F50</f>
        <v>63164.53999999999</v>
      </c>
      <c r="G55" s="197">
        <f>G37+G50</f>
        <v>34207.44</v>
      </c>
      <c r="H55" s="197">
        <f>H37+H50</f>
        <v>16494.36</v>
      </c>
      <c r="I55" s="196"/>
    </row>
    <row r="57" spans="6:9" ht="15.75" thickBot="1">
      <c r="F57" s="240" t="s">
        <v>1368</v>
      </c>
      <c r="G57" s="240" t="s">
        <v>1369</v>
      </c>
      <c r="H57" s="240" t="s">
        <v>1370</v>
      </c>
      <c r="I57" s="240" t="s">
        <v>1396</v>
      </c>
    </row>
    <row r="58" spans="1:9" ht="13.5" thickBot="1">
      <c r="A58" s="205" t="s">
        <v>1395</v>
      </c>
      <c r="B58" s="203"/>
      <c r="C58" s="203"/>
      <c r="D58" s="203"/>
      <c r="E58" s="203"/>
      <c r="F58" s="241">
        <f>F31+F55</f>
        <v>502417.83</v>
      </c>
      <c r="G58" s="241">
        <f>G31+G55</f>
        <v>327443.56</v>
      </c>
      <c r="H58" s="241">
        <f>H31+H50</f>
        <v>80347.23</v>
      </c>
      <c r="I58" s="242">
        <f>SUM(F58:H58)</f>
        <v>910208.62</v>
      </c>
    </row>
    <row r="65" ht="12.75">
      <c r="I65" s="202"/>
    </row>
  </sheetData>
  <sheetProtection/>
  <mergeCells count="1">
    <mergeCell ref="A1:I1"/>
  </mergeCells>
  <printOptions horizontalCentered="1"/>
  <pageMargins left="0.7086614173228347" right="0.7086614173228347" top="0.9448818897637796" bottom="0.7874015748031497" header="0.5118110236220472" footer="0.5118110236220472"/>
  <pageSetup horizontalDpi="600" verticalDpi="600" orientation="landscape" paperSize="9" scale="92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"/>
  <sheetViews>
    <sheetView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N40" sqref="N40"/>
    </sheetView>
  </sheetViews>
  <sheetFormatPr defaultColWidth="9.00390625" defaultRowHeight="12.75"/>
  <cols>
    <col min="1" max="1" width="3.625" style="4" bestFit="1" customWidth="1"/>
    <col min="2" max="2" width="13.625" style="4" customWidth="1"/>
    <col min="3" max="3" width="12.00390625" style="4" customWidth="1"/>
    <col min="4" max="4" width="35.75390625" style="4" customWidth="1"/>
    <col min="5" max="5" width="26.75390625" style="4" customWidth="1"/>
    <col min="6" max="6" width="12.75390625" style="19" customWidth="1"/>
    <col min="7" max="7" width="13.625" style="55" customWidth="1"/>
    <col min="8" max="8" width="30.625" style="11" customWidth="1"/>
    <col min="9" max="16384" width="9.125" style="4" customWidth="1"/>
  </cols>
  <sheetData>
    <row r="1" spans="1:254" ht="22.5" customHeight="1">
      <c r="A1" s="210" t="s">
        <v>668</v>
      </c>
      <c r="B1" s="210"/>
      <c r="C1" s="210"/>
      <c r="D1" s="210"/>
      <c r="E1" s="210"/>
      <c r="F1" s="210"/>
      <c r="G1" s="210"/>
      <c r="H1" s="210"/>
      <c r="I1" s="211"/>
      <c r="J1" s="211"/>
      <c r="K1" s="211"/>
      <c r="L1" s="211"/>
      <c r="M1" s="211"/>
      <c r="N1" s="211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</row>
    <row r="2" spans="1:8" s="16" customFormat="1" ht="51">
      <c r="A2" s="10" t="s">
        <v>79</v>
      </c>
      <c r="B2" s="10" t="s">
        <v>1319</v>
      </c>
      <c r="C2" s="10" t="s">
        <v>825</v>
      </c>
      <c r="D2" s="10" t="s">
        <v>81</v>
      </c>
      <c r="E2" s="10" t="s">
        <v>824</v>
      </c>
      <c r="F2" s="96" t="s">
        <v>1122</v>
      </c>
      <c r="G2" s="57" t="s">
        <v>829</v>
      </c>
      <c r="H2" s="42" t="s">
        <v>753</v>
      </c>
    </row>
    <row r="3" spans="1:14" ht="12.75">
      <c r="A3" s="212" t="s">
        <v>862</v>
      </c>
      <c r="B3" s="213"/>
      <c r="C3" s="213"/>
      <c r="D3" s="213"/>
      <c r="E3" s="213"/>
      <c r="F3" s="213"/>
      <c r="G3" s="213"/>
      <c r="H3" s="5"/>
      <c r="I3" s="16"/>
      <c r="J3" s="16"/>
      <c r="K3" s="16"/>
      <c r="L3" s="16"/>
      <c r="M3" s="16"/>
      <c r="N3" s="16"/>
    </row>
    <row r="4" spans="1:14" s="11" customFormat="1" ht="30.75" customHeight="1">
      <c r="A4" s="42">
        <v>1</v>
      </c>
      <c r="B4" s="5" t="s">
        <v>1081</v>
      </c>
      <c r="C4" s="5" t="s">
        <v>826</v>
      </c>
      <c r="D4" s="5" t="s">
        <v>409</v>
      </c>
      <c r="E4" s="21" t="s">
        <v>864</v>
      </c>
      <c r="F4" s="17"/>
      <c r="G4" s="73">
        <v>3044.03</v>
      </c>
      <c r="H4" s="5"/>
      <c r="I4" s="28"/>
      <c r="J4" s="28"/>
      <c r="K4" s="28"/>
      <c r="L4" s="28"/>
      <c r="M4" s="28"/>
      <c r="N4" s="28"/>
    </row>
    <row r="5" spans="1:14" s="11" customFormat="1" ht="38.25" customHeight="1">
      <c r="A5" s="42">
        <v>2</v>
      </c>
      <c r="B5" s="5" t="s">
        <v>595</v>
      </c>
      <c r="C5" s="5" t="s">
        <v>830</v>
      </c>
      <c r="D5" s="5" t="s">
        <v>410</v>
      </c>
      <c r="E5" s="21" t="s">
        <v>205</v>
      </c>
      <c r="F5" s="17"/>
      <c r="G5" s="73">
        <v>5024.2</v>
      </c>
      <c r="H5" s="5"/>
      <c r="I5" s="28"/>
      <c r="J5" s="28"/>
      <c r="K5" s="28"/>
      <c r="L5" s="28"/>
      <c r="M5" s="28"/>
      <c r="N5" s="28"/>
    </row>
    <row r="6" spans="1:14" s="11" customFormat="1" ht="38.25">
      <c r="A6" s="42">
        <v>3</v>
      </c>
      <c r="B6" s="5" t="s">
        <v>1196</v>
      </c>
      <c r="C6" s="8" t="s">
        <v>497</v>
      </c>
      <c r="D6" s="5" t="s">
        <v>411</v>
      </c>
      <c r="E6" s="21" t="s">
        <v>204</v>
      </c>
      <c r="F6" s="17"/>
      <c r="G6" s="73">
        <v>529.38</v>
      </c>
      <c r="H6" s="5"/>
      <c r="I6" s="28"/>
      <c r="J6" s="28"/>
      <c r="K6" s="28"/>
      <c r="L6" s="28"/>
      <c r="M6" s="28"/>
      <c r="N6" s="28"/>
    </row>
    <row r="7" spans="1:14" s="11" customFormat="1" ht="28.5" customHeight="1">
      <c r="A7" s="42">
        <v>4</v>
      </c>
      <c r="B7" s="5" t="s">
        <v>171</v>
      </c>
      <c r="C7" s="5" t="s">
        <v>512</v>
      </c>
      <c r="D7" s="5" t="s">
        <v>412</v>
      </c>
      <c r="E7" s="21" t="s">
        <v>206</v>
      </c>
      <c r="F7" s="17"/>
      <c r="G7" s="73">
        <v>1341.9</v>
      </c>
      <c r="H7" s="5"/>
      <c r="I7" s="28"/>
      <c r="J7" s="28"/>
      <c r="K7" s="28"/>
      <c r="L7" s="28"/>
      <c r="M7" s="28"/>
      <c r="N7" s="28"/>
    </row>
    <row r="8" spans="1:14" s="11" customFormat="1" ht="27" customHeight="1">
      <c r="A8" s="42">
        <v>5</v>
      </c>
      <c r="B8" s="5" t="s">
        <v>1337</v>
      </c>
      <c r="C8" s="5" t="s">
        <v>826</v>
      </c>
      <c r="D8" s="5" t="s">
        <v>413</v>
      </c>
      <c r="E8" s="21" t="s">
        <v>1338</v>
      </c>
      <c r="F8" s="17"/>
      <c r="G8" s="73">
        <v>243.14</v>
      </c>
      <c r="H8" s="5"/>
      <c r="I8" s="28"/>
      <c r="J8" s="28"/>
      <c r="K8" s="28"/>
      <c r="L8" s="28"/>
      <c r="M8" s="28"/>
      <c r="N8" s="28"/>
    </row>
    <row r="9" spans="1:8" s="62" customFormat="1" ht="41.25" customHeight="1">
      <c r="A9" s="42">
        <v>6</v>
      </c>
      <c r="B9" s="8" t="s">
        <v>175</v>
      </c>
      <c r="C9" s="8" t="s">
        <v>826</v>
      </c>
      <c r="D9" s="8" t="s">
        <v>414</v>
      </c>
      <c r="E9" s="58" t="s">
        <v>207</v>
      </c>
      <c r="F9" s="17"/>
      <c r="G9" s="78">
        <f>686.36+500</f>
        <v>1186.3600000000001</v>
      </c>
      <c r="H9" s="8" t="s">
        <v>208</v>
      </c>
    </row>
    <row r="10" spans="1:14" s="11" customFormat="1" ht="28.5" customHeight="1">
      <c r="A10" s="42">
        <v>7</v>
      </c>
      <c r="B10" s="5" t="s">
        <v>597</v>
      </c>
      <c r="C10" s="5" t="s">
        <v>826</v>
      </c>
      <c r="D10" s="5" t="s">
        <v>415</v>
      </c>
      <c r="E10" s="21" t="s">
        <v>498</v>
      </c>
      <c r="F10" s="17"/>
      <c r="G10" s="73">
        <v>455.59</v>
      </c>
      <c r="H10" s="5"/>
      <c r="I10" s="28"/>
      <c r="J10" s="28"/>
      <c r="K10" s="28"/>
      <c r="L10" s="28"/>
      <c r="M10" s="28"/>
      <c r="N10" s="28"/>
    </row>
    <row r="11" spans="1:14" s="11" customFormat="1" ht="26.25" customHeight="1">
      <c r="A11" s="42">
        <v>8</v>
      </c>
      <c r="B11" s="5" t="s">
        <v>1150</v>
      </c>
      <c r="C11" s="5" t="s">
        <v>1333</v>
      </c>
      <c r="D11" s="5" t="s">
        <v>416</v>
      </c>
      <c r="E11" s="21" t="s">
        <v>209</v>
      </c>
      <c r="F11" s="17"/>
      <c r="G11" s="73">
        <v>1902.05</v>
      </c>
      <c r="H11" s="5" t="s">
        <v>417</v>
      </c>
      <c r="I11" s="28"/>
      <c r="J11" s="28"/>
      <c r="K11" s="28"/>
      <c r="L11" s="28"/>
      <c r="M11" s="28"/>
      <c r="N11" s="28"/>
    </row>
    <row r="12" spans="1:14" s="11" customFormat="1" ht="26.25" customHeight="1">
      <c r="A12" s="42">
        <v>9</v>
      </c>
      <c r="B12" s="5" t="s">
        <v>943</v>
      </c>
      <c r="C12" s="5" t="s">
        <v>826</v>
      </c>
      <c r="D12" s="5" t="s">
        <v>418</v>
      </c>
      <c r="E12" s="21" t="s">
        <v>153</v>
      </c>
      <c r="F12" s="17"/>
      <c r="G12" s="73">
        <v>500.97</v>
      </c>
      <c r="H12" s="5"/>
      <c r="I12" s="28"/>
      <c r="J12" s="28"/>
      <c r="K12" s="28"/>
      <c r="L12" s="28"/>
      <c r="M12" s="28"/>
      <c r="N12" s="28"/>
    </row>
    <row r="13" spans="1:14" s="11" customFormat="1" ht="26.25" customHeight="1">
      <c r="A13" s="42">
        <v>10</v>
      </c>
      <c r="B13" s="5" t="s">
        <v>802</v>
      </c>
      <c r="C13" s="5" t="s">
        <v>826</v>
      </c>
      <c r="D13" s="5" t="s">
        <v>419</v>
      </c>
      <c r="E13" s="21" t="s">
        <v>153</v>
      </c>
      <c r="F13" s="17"/>
      <c r="G13" s="73">
        <v>239.85</v>
      </c>
      <c r="H13" s="5"/>
      <c r="I13" s="28"/>
      <c r="J13" s="28"/>
      <c r="K13" s="28"/>
      <c r="L13" s="28"/>
      <c r="M13" s="28"/>
      <c r="N13" s="28"/>
    </row>
    <row r="14" spans="1:14" s="11" customFormat="1" ht="26.25" customHeight="1">
      <c r="A14" s="42">
        <v>11</v>
      </c>
      <c r="B14" s="5" t="s">
        <v>801</v>
      </c>
      <c r="C14" s="5" t="s">
        <v>804</v>
      </c>
      <c r="D14" s="5" t="s">
        <v>419</v>
      </c>
      <c r="E14" s="21" t="s">
        <v>153</v>
      </c>
      <c r="F14" s="17"/>
      <c r="G14" s="73">
        <v>345.75</v>
      </c>
      <c r="H14" s="5"/>
      <c r="I14" s="28"/>
      <c r="J14" s="28"/>
      <c r="K14" s="28"/>
      <c r="L14" s="28"/>
      <c r="M14" s="28"/>
      <c r="N14" s="28"/>
    </row>
    <row r="15" spans="1:14" s="11" customFormat="1" ht="26.25" customHeight="1">
      <c r="A15" s="42">
        <v>12</v>
      </c>
      <c r="B15" s="5" t="s">
        <v>933</v>
      </c>
      <c r="C15" s="5" t="s">
        <v>826</v>
      </c>
      <c r="D15" s="5" t="s">
        <v>419</v>
      </c>
      <c r="E15" s="21" t="s">
        <v>153</v>
      </c>
      <c r="F15" s="17"/>
      <c r="G15" s="73">
        <v>333.58</v>
      </c>
      <c r="H15" s="5"/>
      <c r="I15" s="28"/>
      <c r="J15" s="28"/>
      <c r="K15" s="28"/>
      <c r="L15" s="28"/>
      <c r="M15" s="28"/>
      <c r="N15" s="28"/>
    </row>
    <row r="16" spans="1:14" s="11" customFormat="1" ht="27" customHeight="1">
      <c r="A16" s="42">
        <v>13</v>
      </c>
      <c r="B16" s="5" t="s">
        <v>505</v>
      </c>
      <c r="C16" s="5" t="s">
        <v>1333</v>
      </c>
      <c r="D16" s="5" t="s">
        <v>420</v>
      </c>
      <c r="E16" s="21" t="s">
        <v>153</v>
      </c>
      <c r="F16" s="17"/>
      <c r="G16" s="73">
        <f>403.14+222.93</f>
        <v>626.0699999999999</v>
      </c>
      <c r="H16" s="5"/>
      <c r="I16" s="28"/>
      <c r="J16" s="28"/>
      <c r="K16" s="28"/>
      <c r="L16" s="28"/>
      <c r="M16" s="28"/>
      <c r="N16" s="28"/>
    </row>
    <row r="17" spans="1:14" s="11" customFormat="1" ht="26.25" customHeight="1">
      <c r="A17" s="42">
        <v>14</v>
      </c>
      <c r="B17" s="5" t="s">
        <v>1356</v>
      </c>
      <c r="C17" s="5" t="s">
        <v>826</v>
      </c>
      <c r="D17" s="5" t="s">
        <v>421</v>
      </c>
      <c r="E17" s="21" t="s">
        <v>153</v>
      </c>
      <c r="F17" s="17"/>
      <c r="G17" s="73">
        <v>1094.91</v>
      </c>
      <c r="H17" s="5"/>
      <c r="I17" s="28"/>
      <c r="J17" s="28"/>
      <c r="K17" s="28"/>
      <c r="L17" s="28"/>
      <c r="M17" s="28"/>
      <c r="N17" s="28"/>
    </row>
    <row r="18" spans="1:14" s="11" customFormat="1" ht="26.25" customHeight="1">
      <c r="A18" s="42">
        <v>15</v>
      </c>
      <c r="B18" s="5" t="s">
        <v>500</v>
      </c>
      <c r="C18" s="5" t="s">
        <v>826</v>
      </c>
      <c r="D18" s="5" t="s">
        <v>422</v>
      </c>
      <c r="E18" s="21" t="s">
        <v>153</v>
      </c>
      <c r="F18" s="17"/>
      <c r="G18" s="73">
        <v>1370.12</v>
      </c>
      <c r="H18" s="5"/>
      <c r="I18" s="28"/>
      <c r="J18" s="28"/>
      <c r="K18" s="28"/>
      <c r="L18" s="28"/>
      <c r="M18" s="28"/>
      <c r="N18" s="28"/>
    </row>
    <row r="19" spans="1:14" s="11" customFormat="1" ht="26.25" customHeight="1">
      <c r="A19" s="42">
        <v>16</v>
      </c>
      <c r="B19" s="5" t="s">
        <v>1355</v>
      </c>
      <c r="C19" s="5" t="s">
        <v>827</v>
      </c>
      <c r="D19" s="5" t="s">
        <v>423</v>
      </c>
      <c r="E19" s="21" t="s">
        <v>153</v>
      </c>
      <c r="F19" s="17"/>
      <c r="G19" s="73">
        <v>379.04</v>
      </c>
      <c r="H19" s="5"/>
      <c r="I19" s="28"/>
      <c r="J19" s="28"/>
      <c r="K19" s="28"/>
      <c r="L19" s="28"/>
      <c r="M19" s="28"/>
      <c r="N19" s="28"/>
    </row>
    <row r="20" spans="1:14" s="11" customFormat="1" ht="26.25" customHeight="1">
      <c r="A20" s="42">
        <v>17</v>
      </c>
      <c r="B20" s="5" t="s">
        <v>875</v>
      </c>
      <c r="C20" s="5" t="s">
        <v>827</v>
      </c>
      <c r="D20" s="5" t="s">
        <v>424</v>
      </c>
      <c r="E20" s="21" t="s">
        <v>153</v>
      </c>
      <c r="F20" s="17"/>
      <c r="G20" s="73">
        <f>227.4+307.13</f>
        <v>534.53</v>
      </c>
      <c r="H20" s="5" t="s">
        <v>426</v>
      </c>
      <c r="I20" s="28"/>
      <c r="J20" s="28"/>
      <c r="K20" s="28"/>
      <c r="L20" s="28"/>
      <c r="M20" s="28"/>
      <c r="N20" s="28"/>
    </row>
    <row r="21" spans="1:14" s="11" customFormat="1" ht="26.25" customHeight="1">
      <c r="A21" s="42">
        <v>18</v>
      </c>
      <c r="B21" s="5" t="s">
        <v>501</v>
      </c>
      <c r="C21" s="5" t="s">
        <v>826</v>
      </c>
      <c r="D21" s="5" t="s">
        <v>425</v>
      </c>
      <c r="E21" s="21" t="s">
        <v>153</v>
      </c>
      <c r="F21" s="17"/>
      <c r="G21" s="73">
        <v>2063.26</v>
      </c>
      <c r="H21" s="5"/>
      <c r="I21" s="28"/>
      <c r="J21" s="28"/>
      <c r="K21" s="28"/>
      <c r="L21" s="28"/>
      <c r="M21" s="28"/>
      <c r="N21" s="28"/>
    </row>
    <row r="22" spans="1:14" s="11" customFormat="1" ht="26.25" customHeight="1">
      <c r="A22" s="42">
        <v>19</v>
      </c>
      <c r="B22" s="5" t="s">
        <v>502</v>
      </c>
      <c r="C22" s="5" t="s">
        <v>1364</v>
      </c>
      <c r="D22" s="5" t="s">
        <v>427</v>
      </c>
      <c r="E22" s="21" t="s">
        <v>503</v>
      </c>
      <c r="F22" s="17"/>
      <c r="G22" s="73">
        <v>5155.69</v>
      </c>
      <c r="H22" s="5"/>
      <c r="I22" s="28"/>
      <c r="J22" s="28"/>
      <c r="K22" s="28"/>
      <c r="L22" s="28"/>
      <c r="M22" s="28"/>
      <c r="N22" s="28"/>
    </row>
    <row r="23" spans="1:14" s="11" customFormat="1" ht="26.25" customHeight="1">
      <c r="A23" s="42">
        <v>20</v>
      </c>
      <c r="B23" s="5" t="s">
        <v>504</v>
      </c>
      <c r="C23" s="5" t="s">
        <v>495</v>
      </c>
      <c r="D23" s="5" t="s">
        <v>428</v>
      </c>
      <c r="E23" s="21" t="s">
        <v>153</v>
      </c>
      <c r="F23" s="17"/>
      <c r="G23" s="73">
        <v>128.81</v>
      </c>
      <c r="H23" s="5"/>
      <c r="I23" s="28"/>
      <c r="J23" s="28"/>
      <c r="K23" s="28"/>
      <c r="L23" s="28"/>
      <c r="M23" s="28"/>
      <c r="N23" s="28"/>
    </row>
    <row r="24" spans="1:18" s="11" customFormat="1" ht="30" customHeight="1">
      <c r="A24" s="42">
        <v>21</v>
      </c>
      <c r="B24" s="5" t="s">
        <v>605</v>
      </c>
      <c r="C24" s="5" t="s">
        <v>826</v>
      </c>
      <c r="D24" s="5" t="s">
        <v>429</v>
      </c>
      <c r="E24" s="21" t="s">
        <v>153</v>
      </c>
      <c r="F24" s="72">
        <v>5000</v>
      </c>
      <c r="G24" s="78" t="s">
        <v>1339</v>
      </c>
      <c r="H24" s="74"/>
      <c r="I24" s="28"/>
      <c r="J24" s="75"/>
      <c r="K24" s="76"/>
      <c r="L24" s="75"/>
      <c r="M24" s="76"/>
      <c r="N24" s="75"/>
      <c r="O24" s="76"/>
      <c r="P24" s="75"/>
      <c r="Q24" s="75"/>
      <c r="R24" s="76"/>
    </row>
    <row r="25" spans="1:14" s="11" customFormat="1" ht="26.25" customHeight="1">
      <c r="A25" s="42">
        <v>22</v>
      </c>
      <c r="B25" s="5" t="s">
        <v>179</v>
      </c>
      <c r="C25" s="5" t="s">
        <v>827</v>
      </c>
      <c r="D25" s="5" t="s">
        <v>419</v>
      </c>
      <c r="E25" s="21" t="s">
        <v>153</v>
      </c>
      <c r="F25" s="17"/>
      <c r="G25" s="73">
        <v>246.05</v>
      </c>
      <c r="H25" s="5"/>
      <c r="I25" s="28"/>
      <c r="J25" s="28"/>
      <c r="K25" s="28"/>
      <c r="L25" s="28"/>
      <c r="M25" s="28"/>
      <c r="N25" s="28"/>
    </row>
    <row r="26" spans="1:14" s="11" customFormat="1" ht="26.25" customHeight="1">
      <c r="A26" s="42">
        <v>23</v>
      </c>
      <c r="B26" s="5" t="s">
        <v>188</v>
      </c>
      <c r="C26" s="5" t="s">
        <v>826</v>
      </c>
      <c r="D26" s="5" t="s">
        <v>419</v>
      </c>
      <c r="E26" s="21" t="s">
        <v>187</v>
      </c>
      <c r="F26" s="17"/>
      <c r="G26" s="73">
        <v>108.6</v>
      </c>
      <c r="H26" s="5"/>
      <c r="I26" s="28"/>
      <c r="J26" s="28"/>
      <c r="K26" s="28"/>
      <c r="L26" s="28"/>
      <c r="M26" s="28"/>
      <c r="N26" s="28"/>
    </row>
    <row r="27" spans="1:14" s="11" customFormat="1" ht="40.5" customHeight="1">
      <c r="A27" s="42">
        <v>24</v>
      </c>
      <c r="B27" s="5" t="s">
        <v>530</v>
      </c>
      <c r="C27" s="5" t="s">
        <v>826</v>
      </c>
      <c r="D27" s="5" t="s">
        <v>531</v>
      </c>
      <c r="E27" s="21" t="s">
        <v>210</v>
      </c>
      <c r="F27" s="17">
        <v>3000</v>
      </c>
      <c r="G27" s="73" t="s">
        <v>1339</v>
      </c>
      <c r="H27" s="5"/>
      <c r="I27" s="28"/>
      <c r="J27" s="28"/>
      <c r="K27" s="28"/>
      <c r="L27" s="28"/>
      <c r="M27" s="28"/>
      <c r="N27" s="28"/>
    </row>
    <row r="28" spans="1:14" s="11" customFormat="1" ht="28.5" customHeight="1">
      <c r="A28" s="42">
        <v>25</v>
      </c>
      <c r="B28" s="5" t="s">
        <v>118</v>
      </c>
      <c r="C28" s="5" t="s">
        <v>826</v>
      </c>
      <c r="D28" s="5" t="s">
        <v>419</v>
      </c>
      <c r="E28" s="21" t="s">
        <v>153</v>
      </c>
      <c r="F28" s="17">
        <v>3000</v>
      </c>
      <c r="G28" s="73" t="s">
        <v>1339</v>
      </c>
      <c r="H28" s="74" t="s">
        <v>1229</v>
      </c>
      <c r="I28" s="28"/>
      <c r="J28" s="28"/>
      <c r="K28" s="28"/>
      <c r="L28" s="28"/>
      <c r="M28" s="28"/>
      <c r="N28" s="28"/>
    </row>
    <row r="29" spans="1:14" s="11" customFormat="1" ht="26.25" customHeight="1">
      <c r="A29" s="42">
        <v>26</v>
      </c>
      <c r="B29" s="5" t="s">
        <v>533</v>
      </c>
      <c r="C29" s="5" t="s">
        <v>1</v>
      </c>
      <c r="D29" s="5" t="s">
        <v>419</v>
      </c>
      <c r="E29" s="21" t="s">
        <v>153</v>
      </c>
      <c r="F29" s="17">
        <v>1000</v>
      </c>
      <c r="G29" s="73" t="s">
        <v>1339</v>
      </c>
      <c r="H29" s="5"/>
      <c r="I29" s="28"/>
      <c r="J29" s="28"/>
      <c r="K29" s="28"/>
      <c r="L29" s="28"/>
      <c r="M29" s="28"/>
      <c r="N29" s="28"/>
    </row>
    <row r="30" spans="1:18" s="11" customFormat="1" ht="93.75" customHeight="1">
      <c r="A30" s="42">
        <v>27</v>
      </c>
      <c r="B30" s="5"/>
      <c r="C30" s="5"/>
      <c r="D30" s="5" t="s">
        <v>470</v>
      </c>
      <c r="E30" s="17" t="s">
        <v>40</v>
      </c>
      <c r="F30" s="72"/>
      <c r="G30" s="72">
        <v>15231.51</v>
      </c>
      <c r="H30" s="5" t="s">
        <v>430</v>
      </c>
      <c r="I30" s="76"/>
      <c r="J30" s="75"/>
      <c r="K30" s="76"/>
      <c r="L30" s="75"/>
      <c r="M30" s="76" t="s">
        <v>0</v>
      </c>
      <c r="N30" s="75"/>
      <c r="O30" s="76"/>
      <c r="P30" s="75"/>
      <c r="Q30" s="75"/>
      <c r="R30" s="76"/>
    </row>
    <row r="31" spans="1:18" s="11" customFormat="1" ht="43.5" customHeight="1">
      <c r="A31" s="42">
        <v>28</v>
      </c>
      <c r="B31" s="5"/>
      <c r="C31" s="5"/>
      <c r="D31" s="5" t="s">
        <v>470</v>
      </c>
      <c r="E31" s="17" t="s">
        <v>41</v>
      </c>
      <c r="F31" s="72"/>
      <c r="G31" s="72">
        <v>22923.9</v>
      </c>
      <c r="H31" s="5" t="s">
        <v>211</v>
      </c>
      <c r="I31" s="76"/>
      <c r="J31" s="75"/>
      <c r="K31" s="76"/>
      <c r="L31" s="75"/>
      <c r="M31" s="76"/>
      <c r="N31" s="75"/>
      <c r="O31" s="76"/>
      <c r="P31" s="75"/>
      <c r="Q31" s="75"/>
      <c r="R31" s="76"/>
    </row>
    <row r="32" spans="1:18" s="11" customFormat="1" ht="52.5" customHeight="1">
      <c r="A32" s="42">
        <v>29</v>
      </c>
      <c r="B32" s="5"/>
      <c r="C32" s="5"/>
      <c r="D32" s="5" t="s">
        <v>470</v>
      </c>
      <c r="E32" s="17" t="s">
        <v>574</v>
      </c>
      <c r="F32" s="72">
        <v>7504.89</v>
      </c>
      <c r="G32" s="72">
        <f>326.17+326.17+467.36+1703.85</f>
        <v>2823.55</v>
      </c>
      <c r="H32" s="5" t="s">
        <v>1230</v>
      </c>
      <c r="I32" s="76"/>
      <c r="J32" s="75"/>
      <c r="K32" s="76"/>
      <c r="L32" s="75"/>
      <c r="M32" s="76"/>
      <c r="N32" s="75"/>
      <c r="O32" s="76"/>
      <c r="P32" s="75"/>
      <c r="Q32" s="75"/>
      <c r="R32" s="76"/>
    </row>
    <row r="33" spans="1:14" s="11" customFormat="1" ht="13.5" customHeight="1">
      <c r="A33" s="1"/>
      <c r="B33" s="5"/>
      <c r="C33" s="5"/>
      <c r="D33" s="5"/>
      <c r="E33" s="21"/>
      <c r="F33" s="84">
        <f>SUM(F4:F32)</f>
        <v>19504.89</v>
      </c>
      <c r="G33" s="56">
        <f>SUM(G4:G32)</f>
        <v>67832.84</v>
      </c>
      <c r="H33" s="5"/>
      <c r="I33" s="28"/>
      <c r="J33" s="28"/>
      <c r="K33" s="28"/>
      <c r="L33" s="28"/>
      <c r="M33" s="28"/>
      <c r="N33" s="28"/>
    </row>
    <row r="34" spans="1:14" s="11" customFormat="1" ht="15.75" customHeight="1">
      <c r="A34" s="209" t="s">
        <v>861</v>
      </c>
      <c r="B34" s="209"/>
      <c r="C34" s="209"/>
      <c r="D34" s="209"/>
      <c r="E34" s="209"/>
      <c r="F34" s="209"/>
      <c r="G34" s="209"/>
      <c r="H34" s="35"/>
      <c r="I34" s="28"/>
      <c r="J34" s="28"/>
      <c r="K34" s="28"/>
      <c r="L34" s="28"/>
      <c r="M34" s="28"/>
      <c r="N34" s="28"/>
    </row>
    <row r="35" spans="1:8" s="62" customFormat="1" ht="32.25" customHeight="1">
      <c r="A35" s="12">
        <v>1</v>
      </c>
      <c r="B35" s="8" t="s">
        <v>1346</v>
      </c>
      <c r="C35" s="8" t="s">
        <v>955</v>
      </c>
      <c r="D35" s="8" t="s">
        <v>212</v>
      </c>
      <c r="E35" s="58" t="s">
        <v>213</v>
      </c>
      <c r="F35" s="18"/>
      <c r="G35" s="78" t="s">
        <v>621</v>
      </c>
      <c r="H35" s="8" t="s">
        <v>1193</v>
      </c>
    </row>
    <row r="36" spans="1:8" s="62" customFormat="1" ht="57" customHeight="1">
      <c r="A36" s="12">
        <v>2</v>
      </c>
      <c r="B36" s="8" t="s">
        <v>876</v>
      </c>
      <c r="C36" s="8" t="s">
        <v>955</v>
      </c>
      <c r="D36" s="8" t="s">
        <v>214</v>
      </c>
      <c r="E36" s="58" t="s">
        <v>215</v>
      </c>
      <c r="F36" s="18"/>
      <c r="G36" s="78" t="s">
        <v>638</v>
      </c>
      <c r="H36" s="8" t="s">
        <v>216</v>
      </c>
    </row>
    <row r="37" spans="1:8" s="62" customFormat="1" ht="68.25" customHeight="1">
      <c r="A37" s="12">
        <v>3</v>
      </c>
      <c r="B37" s="8" t="s">
        <v>508</v>
      </c>
      <c r="C37" s="8" t="s">
        <v>955</v>
      </c>
      <c r="D37" s="8" t="s">
        <v>217</v>
      </c>
      <c r="E37" s="58" t="s">
        <v>218</v>
      </c>
      <c r="F37" s="18"/>
      <c r="G37" s="78" t="s">
        <v>75</v>
      </c>
      <c r="H37" s="8" t="s">
        <v>1231</v>
      </c>
    </row>
    <row r="38" spans="1:8" s="62" customFormat="1" ht="78.75" customHeight="1">
      <c r="A38" s="12">
        <v>4</v>
      </c>
      <c r="B38" s="8" t="s">
        <v>1354</v>
      </c>
      <c r="C38" s="8" t="s">
        <v>955</v>
      </c>
      <c r="D38" s="8" t="s">
        <v>219</v>
      </c>
      <c r="E38" s="58" t="s">
        <v>220</v>
      </c>
      <c r="F38" s="18"/>
      <c r="G38" s="78" t="s">
        <v>75</v>
      </c>
      <c r="H38" s="8" t="s">
        <v>221</v>
      </c>
    </row>
    <row r="39" spans="1:8" s="62" customFormat="1" ht="102" customHeight="1">
      <c r="A39" s="12">
        <v>5</v>
      </c>
      <c r="B39" s="8" t="s">
        <v>172</v>
      </c>
      <c r="C39" s="8" t="s">
        <v>955</v>
      </c>
      <c r="D39" s="8" t="s">
        <v>219</v>
      </c>
      <c r="E39" s="58" t="s">
        <v>222</v>
      </c>
      <c r="F39" s="18"/>
      <c r="G39" s="78" t="s">
        <v>75</v>
      </c>
      <c r="H39" s="8" t="s">
        <v>431</v>
      </c>
    </row>
    <row r="40" spans="1:8" s="62" customFormat="1" ht="108" customHeight="1">
      <c r="A40" s="12">
        <v>6</v>
      </c>
      <c r="B40" s="8" t="s">
        <v>74</v>
      </c>
      <c r="C40" s="8" t="s">
        <v>955</v>
      </c>
      <c r="D40" s="8" t="s">
        <v>223</v>
      </c>
      <c r="E40" s="58" t="s">
        <v>224</v>
      </c>
      <c r="F40" s="18"/>
      <c r="G40" s="78" t="s">
        <v>75</v>
      </c>
      <c r="H40" s="8" t="s">
        <v>1260</v>
      </c>
    </row>
    <row r="41" spans="1:8" s="62" customFormat="1" ht="54.75" customHeight="1">
      <c r="A41" s="12">
        <v>7</v>
      </c>
      <c r="B41" s="8" t="s">
        <v>499</v>
      </c>
      <c r="C41" s="8" t="s">
        <v>955</v>
      </c>
      <c r="D41" s="8" t="s">
        <v>214</v>
      </c>
      <c r="E41" s="58" t="s">
        <v>225</v>
      </c>
      <c r="F41" s="18">
        <v>5500</v>
      </c>
      <c r="G41" s="78" t="s">
        <v>1339</v>
      </c>
      <c r="H41" s="77"/>
    </row>
    <row r="42" spans="1:8" s="62" customFormat="1" ht="118.5" customHeight="1">
      <c r="A42" s="12">
        <v>8</v>
      </c>
      <c r="B42" s="8" t="s">
        <v>877</v>
      </c>
      <c r="C42" s="8" t="s">
        <v>955</v>
      </c>
      <c r="D42" s="8" t="s">
        <v>226</v>
      </c>
      <c r="E42" s="58" t="s">
        <v>222</v>
      </c>
      <c r="F42" s="18"/>
      <c r="G42" s="78" t="s">
        <v>75</v>
      </c>
      <c r="H42" s="8" t="s">
        <v>1261</v>
      </c>
    </row>
    <row r="43" spans="1:8" s="62" customFormat="1" ht="32.25" customHeight="1">
      <c r="A43" s="12">
        <v>9</v>
      </c>
      <c r="B43" s="8" t="s">
        <v>942</v>
      </c>
      <c r="C43" s="8" t="s">
        <v>955</v>
      </c>
      <c r="D43" s="8" t="s">
        <v>212</v>
      </c>
      <c r="E43" s="58" t="s">
        <v>227</v>
      </c>
      <c r="F43" s="18"/>
      <c r="G43" s="78">
        <v>243.37</v>
      </c>
      <c r="H43" s="8"/>
    </row>
    <row r="44" spans="1:8" s="62" customFormat="1" ht="66.75" customHeight="1">
      <c r="A44" s="12">
        <v>10</v>
      </c>
      <c r="B44" s="8" t="s">
        <v>507</v>
      </c>
      <c r="C44" s="8" t="s">
        <v>955</v>
      </c>
      <c r="D44" s="8" t="s">
        <v>226</v>
      </c>
      <c r="E44" s="58" t="s">
        <v>228</v>
      </c>
      <c r="F44" s="18"/>
      <c r="G44" s="78">
        <v>350</v>
      </c>
      <c r="H44" s="8"/>
    </row>
    <row r="45" spans="1:8" s="62" customFormat="1" ht="45" customHeight="1">
      <c r="A45" s="12">
        <v>11</v>
      </c>
      <c r="B45" s="8" t="s">
        <v>506</v>
      </c>
      <c r="C45" s="8" t="s">
        <v>955</v>
      </c>
      <c r="D45" s="8" t="s">
        <v>226</v>
      </c>
      <c r="E45" s="58" t="s">
        <v>229</v>
      </c>
      <c r="F45" s="18"/>
      <c r="G45" s="78" t="s">
        <v>75</v>
      </c>
      <c r="H45" s="77"/>
    </row>
    <row r="46" spans="1:8" s="62" customFormat="1" ht="39.75" customHeight="1">
      <c r="A46" s="12">
        <v>12</v>
      </c>
      <c r="B46" s="8" t="s">
        <v>180</v>
      </c>
      <c r="C46" s="8" t="s">
        <v>955</v>
      </c>
      <c r="D46" s="8" t="s">
        <v>219</v>
      </c>
      <c r="E46" s="58" t="s">
        <v>230</v>
      </c>
      <c r="F46" s="18"/>
      <c r="G46" s="78" t="s">
        <v>75</v>
      </c>
      <c r="H46" s="77"/>
    </row>
    <row r="47" spans="1:8" s="62" customFormat="1" ht="30" customHeight="1">
      <c r="A47" s="12">
        <v>13</v>
      </c>
      <c r="B47" s="8" t="s">
        <v>532</v>
      </c>
      <c r="C47" s="8" t="s">
        <v>955</v>
      </c>
      <c r="D47" s="8" t="s">
        <v>231</v>
      </c>
      <c r="E47" s="58" t="s">
        <v>222</v>
      </c>
      <c r="F47" s="18">
        <v>5500</v>
      </c>
      <c r="G47" s="78" t="s">
        <v>1339</v>
      </c>
      <c r="H47" s="77"/>
    </row>
    <row r="48" spans="1:14" s="11" customFormat="1" ht="12.75">
      <c r="A48" s="5"/>
      <c r="B48" s="5"/>
      <c r="C48" s="5"/>
      <c r="D48" s="5"/>
      <c r="E48" s="5"/>
      <c r="F48" s="84">
        <f>SUM(F35:F47)</f>
        <v>11000</v>
      </c>
      <c r="G48" s="56">
        <f>SUM(G43:G47)</f>
        <v>593.37</v>
      </c>
      <c r="H48" s="5"/>
      <c r="I48" s="28"/>
      <c r="J48" s="28"/>
      <c r="K48" s="28"/>
      <c r="L48" s="28"/>
      <c r="M48" s="28"/>
      <c r="N48" s="28"/>
    </row>
    <row r="49" spans="1:8" s="28" customFormat="1" ht="12.75">
      <c r="A49" s="5"/>
      <c r="B49" s="5"/>
      <c r="C49" s="5"/>
      <c r="D49" s="5"/>
      <c r="E49" s="5"/>
      <c r="F49" s="84"/>
      <c r="G49" s="56"/>
      <c r="H49" s="5"/>
    </row>
    <row r="50" spans="1:14" s="11" customFormat="1" ht="15.75" customHeight="1">
      <c r="A50" s="209" t="s">
        <v>860</v>
      </c>
      <c r="B50" s="209"/>
      <c r="C50" s="209"/>
      <c r="D50" s="209"/>
      <c r="E50" s="209"/>
      <c r="F50" s="209"/>
      <c r="G50" s="209"/>
      <c r="H50" s="35"/>
      <c r="I50" s="28"/>
      <c r="J50" s="28"/>
      <c r="K50" s="28"/>
      <c r="L50" s="28"/>
      <c r="M50" s="28"/>
      <c r="N50" s="28"/>
    </row>
    <row r="51" spans="1:8" s="24" customFormat="1" ht="15">
      <c r="A51" s="42"/>
      <c r="B51" s="8"/>
      <c r="C51" s="8"/>
      <c r="D51" s="8"/>
      <c r="E51" s="58"/>
      <c r="F51" s="17"/>
      <c r="G51" s="22" t="s">
        <v>203</v>
      </c>
      <c r="H51" s="5"/>
    </row>
    <row r="52" spans="1:14" s="11" customFormat="1" ht="15.75" customHeight="1">
      <c r="A52" s="209" t="s">
        <v>233</v>
      </c>
      <c r="B52" s="209"/>
      <c r="C52" s="209"/>
      <c r="D52" s="209"/>
      <c r="E52" s="209"/>
      <c r="F52" s="209"/>
      <c r="G52" s="209"/>
      <c r="H52" s="35"/>
      <c r="I52" s="28"/>
      <c r="J52" s="28"/>
      <c r="K52" s="28"/>
      <c r="L52" s="28"/>
      <c r="M52" s="28"/>
      <c r="N52" s="28"/>
    </row>
    <row r="53" spans="1:14" s="11" customFormat="1" ht="38.25">
      <c r="A53" s="42">
        <v>1</v>
      </c>
      <c r="B53" s="5" t="s">
        <v>1365</v>
      </c>
      <c r="C53" s="5" t="s">
        <v>955</v>
      </c>
      <c r="D53" s="5" t="s">
        <v>1252</v>
      </c>
      <c r="E53" s="21" t="s">
        <v>181</v>
      </c>
      <c r="F53" s="17"/>
      <c r="G53" s="73">
        <v>1318.84</v>
      </c>
      <c r="H53" s="44" t="s">
        <v>232</v>
      </c>
      <c r="I53" s="28"/>
      <c r="J53" s="28"/>
      <c r="K53" s="28"/>
      <c r="L53" s="28"/>
      <c r="M53" s="28"/>
      <c r="N53" s="28"/>
    </row>
    <row r="54" spans="1:14" s="11" customFormat="1" ht="25.5">
      <c r="A54" s="42">
        <v>2</v>
      </c>
      <c r="B54" s="5" t="s">
        <v>183</v>
      </c>
      <c r="C54" s="5" t="s">
        <v>955</v>
      </c>
      <c r="D54" s="5" t="s">
        <v>1253</v>
      </c>
      <c r="E54" s="21" t="s">
        <v>184</v>
      </c>
      <c r="F54" s="17"/>
      <c r="G54" s="73">
        <f>4207.51+967.73</f>
        <v>5175.24</v>
      </c>
      <c r="H54" s="5"/>
      <c r="I54" s="28"/>
      <c r="J54" s="28"/>
      <c r="K54" s="28"/>
      <c r="L54" s="28"/>
      <c r="M54" s="28"/>
      <c r="N54" s="28"/>
    </row>
    <row r="55" spans="1:14" s="11" customFormat="1" ht="25.5">
      <c r="A55" s="42">
        <v>3</v>
      </c>
      <c r="B55" s="5" t="s">
        <v>183</v>
      </c>
      <c r="C55" s="5" t="s">
        <v>955</v>
      </c>
      <c r="D55" s="5" t="s">
        <v>1254</v>
      </c>
      <c r="E55" s="21" t="s">
        <v>186</v>
      </c>
      <c r="F55" s="17"/>
      <c r="G55" s="56" t="s">
        <v>185</v>
      </c>
      <c r="H55" s="5" t="s">
        <v>1262</v>
      </c>
      <c r="I55" s="28"/>
      <c r="J55" s="28"/>
      <c r="K55" s="28"/>
      <c r="L55" s="28"/>
      <c r="M55" s="28"/>
      <c r="N55" s="28"/>
    </row>
    <row r="56" spans="1:14" s="11" customFormat="1" ht="12.75">
      <c r="A56" s="5"/>
      <c r="B56" s="5"/>
      <c r="C56" s="5"/>
      <c r="D56" s="5"/>
      <c r="E56" s="5"/>
      <c r="F56" s="72">
        <f>SUM(F53)</f>
        <v>0</v>
      </c>
      <c r="G56" s="56">
        <f>SUM(G53:G55)</f>
        <v>6494.08</v>
      </c>
      <c r="H56" s="5"/>
      <c r="I56" s="28"/>
      <c r="J56" s="28"/>
      <c r="K56" s="28"/>
      <c r="L56" s="28"/>
      <c r="M56" s="28"/>
      <c r="N56" s="28"/>
    </row>
    <row r="57" spans="6:14" s="11" customFormat="1" ht="12.75">
      <c r="F57" s="36"/>
      <c r="G57" s="55"/>
      <c r="I57" s="28"/>
      <c r="J57" s="28"/>
      <c r="K57" s="28"/>
      <c r="L57" s="28"/>
      <c r="M57" s="28"/>
      <c r="N57" s="28"/>
    </row>
    <row r="58" spans="6:14" s="11" customFormat="1" ht="12.75">
      <c r="F58" s="36"/>
      <c r="G58" s="55"/>
      <c r="I58" s="28"/>
      <c r="J58" s="28"/>
      <c r="K58" s="28"/>
      <c r="L58" s="28"/>
      <c r="M58" s="28"/>
      <c r="N58" s="28"/>
    </row>
    <row r="59" spans="6:14" s="11" customFormat="1" ht="12.75">
      <c r="F59" s="36"/>
      <c r="G59" s="55"/>
      <c r="I59" s="28"/>
      <c r="J59" s="28"/>
      <c r="K59" s="28"/>
      <c r="L59" s="28"/>
      <c r="M59" s="28"/>
      <c r="N59" s="28"/>
    </row>
    <row r="60" spans="6:14" s="11" customFormat="1" ht="12.75">
      <c r="F60" s="36"/>
      <c r="G60" s="55"/>
      <c r="I60" s="28"/>
      <c r="J60" s="28"/>
      <c r="K60" s="28"/>
      <c r="L60" s="28"/>
      <c r="M60" s="28"/>
      <c r="N60" s="28"/>
    </row>
    <row r="61" spans="6:14" s="11" customFormat="1" ht="12.75">
      <c r="F61" s="36"/>
      <c r="G61" s="55"/>
      <c r="I61" s="28"/>
      <c r="J61" s="28"/>
      <c r="K61" s="28"/>
      <c r="L61" s="28"/>
      <c r="M61" s="28"/>
      <c r="N61" s="28"/>
    </row>
    <row r="62" spans="6:14" s="11" customFormat="1" ht="12.75">
      <c r="F62" s="36"/>
      <c r="G62" s="55"/>
      <c r="I62" s="28"/>
      <c r="J62" s="28"/>
      <c r="K62" s="28"/>
      <c r="L62" s="28"/>
      <c r="M62" s="28"/>
      <c r="N62" s="28"/>
    </row>
    <row r="63" spans="6:14" s="11" customFormat="1" ht="12.75">
      <c r="F63" s="36"/>
      <c r="G63" s="55"/>
      <c r="I63" s="28"/>
      <c r="J63" s="28"/>
      <c r="K63" s="28"/>
      <c r="L63" s="28"/>
      <c r="M63" s="28"/>
      <c r="N63" s="28"/>
    </row>
    <row r="64" spans="6:14" s="11" customFormat="1" ht="12.75">
      <c r="F64" s="36"/>
      <c r="G64" s="55"/>
      <c r="I64" s="28"/>
      <c r="J64" s="28"/>
      <c r="K64" s="28"/>
      <c r="L64" s="28"/>
      <c r="M64" s="28"/>
      <c r="N64" s="28"/>
    </row>
    <row r="65" spans="6:14" s="11" customFormat="1" ht="12.75">
      <c r="F65" s="36"/>
      <c r="G65" s="55"/>
      <c r="I65" s="28"/>
      <c r="J65" s="28"/>
      <c r="K65" s="28"/>
      <c r="L65" s="28"/>
      <c r="M65" s="28"/>
      <c r="N65" s="28"/>
    </row>
    <row r="66" spans="6:14" s="11" customFormat="1" ht="12.75">
      <c r="F66" s="36"/>
      <c r="G66" s="55"/>
      <c r="I66" s="28"/>
      <c r="J66" s="28"/>
      <c r="K66" s="28"/>
      <c r="L66" s="28"/>
      <c r="M66" s="28"/>
      <c r="N66" s="28"/>
    </row>
    <row r="67" spans="6:14" s="11" customFormat="1" ht="12.75">
      <c r="F67" s="36"/>
      <c r="G67" s="55"/>
      <c r="I67" s="28"/>
      <c r="J67" s="28"/>
      <c r="K67" s="28"/>
      <c r="L67" s="28"/>
      <c r="M67" s="28"/>
      <c r="N67" s="28"/>
    </row>
    <row r="68" spans="6:14" s="11" customFormat="1" ht="12.75">
      <c r="F68" s="36"/>
      <c r="G68" s="55"/>
      <c r="I68" s="28"/>
      <c r="J68" s="28"/>
      <c r="K68" s="28"/>
      <c r="L68" s="28"/>
      <c r="M68" s="28"/>
      <c r="N68" s="28"/>
    </row>
    <row r="69" spans="6:14" s="11" customFormat="1" ht="12.75">
      <c r="F69" s="36"/>
      <c r="G69" s="55"/>
      <c r="I69" s="28"/>
      <c r="J69" s="28"/>
      <c r="K69" s="28"/>
      <c r="L69" s="28"/>
      <c r="M69" s="28"/>
      <c r="N69" s="28"/>
    </row>
    <row r="70" spans="6:14" s="11" customFormat="1" ht="12.75">
      <c r="F70" s="36"/>
      <c r="G70" s="55"/>
      <c r="I70" s="28"/>
      <c r="J70" s="28"/>
      <c r="K70" s="28"/>
      <c r="L70" s="28"/>
      <c r="M70" s="28"/>
      <c r="N70" s="28"/>
    </row>
    <row r="71" spans="6:14" s="11" customFormat="1" ht="12.75">
      <c r="F71" s="36"/>
      <c r="G71" s="55"/>
      <c r="I71" s="28"/>
      <c r="J71" s="28"/>
      <c r="K71" s="28"/>
      <c r="L71" s="28"/>
      <c r="M71" s="28"/>
      <c r="N71" s="28"/>
    </row>
    <row r="72" spans="6:14" s="11" customFormat="1" ht="12.75">
      <c r="F72" s="36"/>
      <c r="G72" s="55"/>
      <c r="I72" s="28"/>
      <c r="J72" s="28"/>
      <c r="K72" s="28"/>
      <c r="L72" s="28"/>
      <c r="M72" s="28"/>
      <c r="N72" s="28"/>
    </row>
    <row r="73" spans="6:14" s="11" customFormat="1" ht="12.75">
      <c r="F73" s="36"/>
      <c r="G73" s="55"/>
      <c r="I73" s="28"/>
      <c r="J73" s="28"/>
      <c r="K73" s="28"/>
      <c r="L73" s="28"/>
      <c r="M73" s="28"/>
      <c r="N73" s="28"/>
    </row>
    <row r="74" spans="6:14" s="11" customFormat="1" ht="12.75">
      <c r="F74" s="36"/>
      <c r="G74" s="55"/>
      <c r="I74" s="28"/>
      <c r="J74" s="28"/>
      <c r="K74" s="28"/>
      <c r="L74" s="28"/>
      <c r="M74" s="28"/>
      <c r="N74" s="28"/>
    </row>
    <row r="75" spans="6:14" s="11" customFormat="1" ht="12.75">
      <c r="F75" s="36"/>
      <c r="G75" s="55"/>
      <c r="I75" s="28"/>
      <c r="J75" s="28"/>
      <c r="K75" s="28"/>
      <c r="L75" s="28"/>
      <c r="M75" s="28"/>
      <c r="N75" s="28"/>
    </row>
    <row r="76" spans="6:14" s="11" customFormat="1" ht="12.75">
      <c r="F76" s="36"/>
      <c r="G76" s="55"/>
      <c r="I76" s="28"/>
      <c r="J76" s="28"/>
      <c r="K76" s="28"/>
      <c r="L76" s="28"/>
      <c r="M76" s="28"/>
      <c r="N76" s="28"/>
    </row>
    <row r="77" spans="6:14" s="11" customFormat="1" ht="12.75">
      <c r="F77" s="36"/>
      <c r="G77" s="55"/>
      <c r="I77" s="28"/>
      <c r="J77" s="28"/>
      <c r="K77" s="28"/>
      <c r="L77" s="28"/>
      <c r="M77" s="28"/>
      <c r="N77" s="28"/>
    </row>
    <row r="78" spans="6:14" s="11" customFormat="1" ht="12.75">
      <c r="F78" s="36"/>
      <c r="G78" s="55"/>
      <c r="I78" s="28"/>
      <c r="J78" s="28"/>
      <c r="K78" s="28"/>
      <c r="L78" s="28"/>
      <c r="M78" s="28"/>
      <c r="N78" s="28"/>
    </row>
    <row r="79" spans="6:14" s="11" customFormat="1" ht="12.75">
      <c r="F79" s="36"/>
      <c r="G79" s="55"/>
      <c r="I79" s="28"/>
      <c r="J79" s="28"/>
      <c r="K79" s="28"/>
      <c r="L79" s="28"/>
      <c r="M79" s="28"/>
      <c r="N79" s="28"/>
    </row>
    <row r="80" spans="6:14" s="11" customFormat="1" ht="12.75">
      <c r="F80" s="36"/>
      <c r="G80" s="55"/>
      <c r="I80" s="28"/>
      <c r="J80" s="28"/>
      <c r="K80" s="28"/>
      <c r="L80" s="28"/>
      <c r="M80" s="28"/>
      <c r="N80" s="28"/>
    </row>
    <row r="81" spans="6:14" s="11" customFormat="1" ht="12.75">
      <c r="F81" s="36"/>
      <c r="G81" s="55"/>
      <c r="I81" s="28"/>
      <c r="J81" s="28"/>
      <c r="K81" s="28"/>
      <c r="L81" s="28"/>
      <c r="M81" s="28"/>
      <c r="N81" s="28"/>
    </row>
    <row r="82" spans="6:14" s="11" customFormat="1" ht="12.75">
      <c r="F82" s="36"/>
      <c r="G82" s="55"/>
      <c r="I82" s="28"/>
      <c r="J82" s="28"/>
      <c r="K82" s="28"/>
      <c r="L82" s="28"/>
      <c r="M82" s="28"/>
      <c r="N82" s="28"/>
    </row>
    <row r="83" spans="6:14" s="11" customFormat="1" ht="12.75">
      <c r="F83" s="36"/>
      <c r="G83" s="55"/>
      <c r="I83" s="28"/>
      <c r="J83" s="28"/>
      <c r="K83" s="28"/>
      <c r="L83" s="28"/>
      <c r="M83" s="28"/>
      <c r="N83" s="28"/>
    </row>
    <row r="84" spans="6:14" s="11" customFormat="1" ht="12.75">
      <c r="F84" s="36"/>
      <c r="G84" s="55"/>
      <c r="I84" s="28"/>
      <c r="J84" s="28"/>
      <c r="K84" s="28"/>
      <c r="L84" s="28"/>
      <c r="M84" s="28"/>
      <c r="N84" s="28"/>
    </row>
    <row r="85" spans="6:14" s="11" customFormat="1" ht="12.75">
      <c r="F85" s="36"/>
      <c r="G85" s="55"/>
      <c r="I85" s="28"/>
      <c r="J85" s="28"/>
      <c r="K85" s="28"/>
      <c r="L85" s="28"/>
      <c r="M85" s="28"/>
      <c r="N85" s="28"/>
    </row>
    <row r="86" spans="9:14" ht="12.75">
      <c r="I86" s="16"/>
      <c r="J86" s="16"/>
      <c r="K86" s="16"/>
      <c r="L86" s="16"/>
      <c r="M86" s="16"/>
      <c r="N86" s="16"/>
    </row>
    <row r="87" spans="9:14" ht="12.75">
      <c r="I87" s="16"/>
      <c r="J87" s="16"/>
      <c r="K87" s="16"/>
      <c r="L87" s="16"/>
      <c r="M87" s="16"/>
      <c r="N87" s="16"/>
    </row>
    <row r="88" spans="9:14" ht="12.75">
      <c r="I88" s="16"/>
      <c r="J88" s="16"/>
      <c r="K88" s="16"/>
      <c r="L88" s="16"/>
      <c r="M88" s="16"/>
      <c r="N88" s="16"/>
    </row>
    <row r="89" spans="9:14" ht="12.75">
      <c r="I89" s="16"/>
      <c r="J89" s="16"/>
      <c r="K89" s="16"/>
      <c r="L89" s="16"/>
      <c r="M89" s="16"/>
      <c r="N89" s="16"/>
    </row>
  </sheetData>
  <sheetProtection/>
  <mergeCells count="36">
    <mergeCell ref="A52:G52"/>
    <mergeCell ref="AM1:AT1"/>
    <mergeCell ref="A1:H1"/>
    <mergeCell ref="I1:N1"/>
    <mergeCell ref="O1:V1"/>
    <mergeCell ref="W1:AD1"/>
    <mergeCell ref="AE1:AL1"/>
    <mergeCell ref="A3:G3"/>
    <mergeCell ref="A50:G50"/>
    <mergeCell ref="A34:G34"/>
    <mergeCell ref="AU1:BB1"/>
    <mergeCell ref="IE1:IL1"/>
    <mergeCell ref="FC1:FJ1"/>
    <mergeCell ref="EM1:ET1"/>
    <mergeCell ref="DW1:ED1"/>
    <mergeCell ref="EE1:EL1"/>
    <mergeCell ref="BS1:BZ1"/>
    <mergeCell ref="CA1:CH1"/>
    <mergeCell ref="BC1:BJ1"/>
    <mergeCell ref="BK1:BR1"/>
    <mergeCell ref="CI1:CP1"/>
    <mergeCell ref="CQ1:CX1"/>
    <mergeCell ref="IM1:IT1"/>
    <mergeCell ref="GA1:GH1"/>
    <mergeCell ref="GI1:GP1"/>
    <mergeCell ref="GQ1:GX1"/>
    <mergeCell ref="GY1:HF1"/>
    <mergeCell ref="HG1:HN1"/>
    <mergeCell ref="HO1:HV1"/>
    <mergeCell ref="HW1:ID1"/>
    <mergeCell ref="FS1:FZ1"/>
    <mergeCell ref="CY1:DF1"/>
    <mergeCell ref="DG1:DN1"/>
    <mergeCell ref="DO1:DV1"/>
    <mergeCell ref="FK1:FR1"/>
    <mergeCell ref="EU1:FB1"/>
  </mergeCells>
  <printOptions/>
  <pageMargins left="0.6299212598425197" right="0.6299212598425197" top="0.8267716535433072" bottom="0.984251968503937" header="0.5118110236220472" footer="0.5118110236220472"/>
  <pageSetup horizontalDpi="600" verticalDpi="600" orientation="landscape" paperSize="9" scale="88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60" zoomScalePageLayoutView="0" workbookViewId="0" topLeftCell="A1">
      <pane ySplit="3" topLeftCell="A67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4.75390625" style="37" customWidth="1"/>
    <col min="2" max="2" width="10.625" style="37" customWidth="1"/>
    <col min="3" max="3" width="20.375" style="37" customWidth="1"/>
    <col min="4" max="4" width="27.875" style="37" customWidth="1"/>
    <col min="5" max="5" width="23.875" style="37" customWidth="1"/>
    <col min="6" max="7" width="13.00390625" style="37" customWidth="1"/>
    <col min="8" max="8" width="13.25390625" style="63" customWidth="1"/>
    <col min="9" max="9" width="25.125" style="64" customWidth="1"/>
    <col min="10" max="10" width="15.125" style="37" customWidth="1"/>
    <col min="11" max="16384" width="9.125" style="37" customWidth="1"/>
  </cols>
  <sheetData>
    <row r="1" spans="1:9" s="24" customFormat="1" ht="15">
      <c r="A1" s="215" t="s">
        <v>836</v>
      </c>
      <c r="B1" s="215"/>
      <c r="C1" s="215"/>
      <c r="D1" s="215"/>
      <c r="E1" s="215"/>
      <c r="F1" s="215"/>
      <c r="G1" s="215"/>
      <c r="H1" s="215"/>
      <c r="I1" s="215"/>
    </row>
    <row r="2" spans="6:8" s="24" customFormat="1" ht="15">
      <c r="F2" s="48"/>
      <c r="G2" s="48"/>
      <c r="H2" s="49"/>
    </row>
    <row r="3" spans="1:9" s="24" customFormat="1" ht="57">
      <c r="A3" s="26" t="s">
        <v>79</v>
      </c>
      <c r="B3" s="26" t="s">
        <v>1264</v>
      </c>
      <c r="C3" s="27" t="s">
        <v>825</v>
      </c>
      <c r="D3" s="26" t="s">
        <v>81</v>
      </c>
      <c r="E3" s="26" t="s">
        <v>824</v>
      </c>
      <c r="F3" s="26"/>
      <c r="G3" s="10" t="s">
        <v>1122</v>
      </c>
      <c r="H3" s="50" t="s">
        <v>829</v>
      </c>
      <c r="I3" s="30" t="s">
        <v>753</v>
      </c>
    </row>
    <row r="4" spans="1:9" s="24" customFormat="1" ht="21.75" customHeight="1">
      <c r="A4" s="214" t="s">
        <v>42</v>
      </c>
      <c r="B4" s="214"/>
      <c r="C4" s="214"/>
      <c r="D4" s="214"/>
      <c r="E4" s="214"/>
      <c r="F4" s="214"/>
      <c r="G4" s="214"/>
      <c r="H4" s="214"/>
      <c r="I4" s="23"/>
    </row>
    <row r="5" spans="1:16" s="11" customFormat="1" ht="29.25" customHeight="1">
      <c r="A5" s="42">
        <v>1</v>
      </c>
      <c r="B5" s="5" t="s">
        <v>596</v>
      </c>
      <c r="C5" s="5" t="s">
        <v>453</v>
      </c>
      <c r="D5" s="5" t="s">
        <v>234</v>
      </c>
      <c r="E5" s="18" t="s">
        <v>153</v>
      </c>
      <c r="F5" s="17"/>
      <c r="G5" s="17"/>
      <c r="H5" s="6">
        <v>181.55</v>
      </c>
      <c r="I5" s="5"/>
      <c r="J5" s="28"/>
      <c r="K5" s="28"/>
      <c r="L5" s="28"/>
      <c r="M5" s="28"/>
      <c r="N5" s="28"/>
      <c r="O5" s="28"/>
      <c r="P5" s="28"/>
    </row>
    <row r="6" spans="1:16" s="11" customFormat="1" ht="31.5" customHeight="1">
      <c r="A6" s="42">
        <v>2</v>
      </c>
      <c r="B6" s="5" t="s">
        <v>596</v>
      </c>
      <c r="C6" s="5" t="s">
        <v>585</v>
      </c>
      <c r="D6" s="5" t="s">
        <v>235</v>
      </c>
      <c r="E6" s="18" t="s">
        <v>153</v>
      </c>
      <c r="F6" s="17"/>
      <c r="G6" s="17"/>
      <c r="H6" s="6">
        <v>181.55</v>
      </c>
      <c r="I6" s="5"/>
      <c r="J6" s="28"/>
      <c r="K6" s="28"/>
      <c r="L6" s="28"/>
      <c r="M6" s="28"/>
      <c r="N6" s="28"/>
      <c r="O6" s="28"/>
      <c r="P6" s="28"/>
    </row>
    <row r="7" spans="1:9" s="11" customFormat="1" ht="36.75" customHeight="1">
      <c r="A7" s="42">
        <v>3</v>
      </c>
      <c r="B7" s="5" t="s">
        <v>1151</v>
      </c>
      <c r="C7" s="5" t="s">
        <v>880</v>
      </c>
      <c r="D7" s="5" t="s">
        <v>236</v>
      </c>
      <c r="E7" s="5" t="s">
        <v>715</v>
      </c>
      <c r="F7" s="5"/>
      <c r="G7" s="5"/>
      <c r="H7" s="17" t="s">
        <v>716</v>
      </c>
      <c r="I7" s="74" t="s">
        <v>237</v>
      </c>
    </row>
    <row r="8" spans="1:16" s="11" customFormat="1" ht="30" customHeight="1">
      <c r="A8" s="42">
        <v>4</v>
      </c>
      <c r="B8" s="5" t="s">
        <v>592</v>
      </c>
      <c r="C8" s="5" t="s">
        <v>838</v>
      </c>
      <c r="D8" s="5" t="s">
        <v>234</v>
      </c>
      <c r="E8" s="18" t="s">
        <v>153</v>
      </c>
      <c r="F8" s="17"/>
      <c r="G8" s="17"/>
      <c r="H8" s="6">
        <v>115.13</v>
      </c>
      <c r="I8" s="5"/>
      <c r="J8" s="28"/>
      <c r="K8" s="28"/>
      <c r="L8" s="28"/>
      <c r="M8" s="28"/>
      <c r="N8" s="28"/>
      <c r="O8" s="28"/>
      <c r="P8" s="28"/>
    </row>
    <row r="9" spans="1:16" s="11" customFormat="1" ht="33" customHeight="1">
      <c r="A9" s="42">
        <v>5</v>
      </c>
      <c r="B9" s="5" t="s">
        <v>593</v>
      </c>
      <c r="C9" s="5" t="s">
        <v>1032</v>
      </c>
      <c r="D9" s="5" t="s">
        <v>235</v>
      </c>
      <c r="E9" s="18" t="s">
        <v>153</v>
      </c>
      <c r="F9" s="17"/>
      <c r="G9" s="17"/>
      <c r="H9" s="6">
        <v>52.4</v>
      </c>
      <c r="I9" s="5"/>
      <c r="J9" s="28"/>
      <c r="K9" s="28"/>
      <c r="L9" s="28"/>
      <c r="M9" s="28"/>
      <c r="N9" s="28"/>
      <c r="O9" s="28"/>
      <c r="P9" s="28"/>
    </row>
    <row r="10" spans="1:16" s="11" customFormat="1" ht="30" customHeight="1">
      <c r="A10" s="42">
        <v>6</v>
      </c>
      <c r="B10" s="5" t="s">
        <v>595</v>
      </c>
      <c r="C10" s="5" t="s">
        <v>1185</v>
      </c>
      <c r="D10" s="5" t="s">
        <v>238</v>
      </c>
      <c r="E10" s="18" t="s">
        <v>153</v>
      </c>
      <c r="F10" s="17"/>
      <c r="G10" s="17"/>
      <c r="H10" s="6">
        <v>554.84</v>
      </c>
      <c r="I10" s="5"/>
      <c r="J10" s="28"/>
      <c r="K10" s="28"/>
      <c r="L10" s="28"/>
      <c r="M10" s="28"/>
      <c r="N10" s="28"/>
      <c r="O10" s="28"/>
      <c r="P10" s="28"/>
    </row>
    <row r="11" spans="1:9" s="11" customFormat="1" ht="103.5" customHeight="1">
      <c r="A11" s="42">
        <v>7</v>
      </c>
      <c r="B11" s="5" t="s">
        <v>38</v>
      </c>
      <c r="C11" s="5" t="s">
        <v>39</v>
      </c>
      <c r="D11" s="5" t="s">
        <v>236</v>
      </c>
      <c r="E11" s="5" t="s">
        <v>720</v>
      </c>
      <c r="F11" s="5"/>
      <c r="G11" s="5"/>
      <c r="H11" s="17" t="s">
        <v>75</v>
      </c>
      <c r="I11" s="5" t="s">
        <v>239</v>
      </c>
    </row>
    <row r="12" spans="1:16" s="11" customFormat="1" ht="40.5" customHeight="1">
      <c r="A12" s="42">
        <v>8</v>
      </c>
      <c r="B12" s="5" t="s">
        <v>598</v>
      </c>
      <c r="C12" s="5" t="s">
        <v>1224</v>
      </c>
      <c r="D12" s="5" t="s">
        <v>235</v>
      </c>
      <c r="E12" s="18" t="s">
        <v>153</v>
      </c>
      <c r="F12" s="17"/>
      <c r="G12" s="17"/>
      <c r="H12" s="6">
        <v>168.45</v>
      </c>
      <c r="I12" s="5"/>
      <c r="J12" s="28"/>
      <c r="K12" s="28"/>
      <c r="L12" s="28"/>
      <c r="M12" s="28"/>
      <c r="N12" s="28"/>
      <c r="O12" s="28"/>
      <c r="P12" s="28"/>
    </row>
    <row r="13" spans="1:16" s="11" customFormat="1" ht="31.5" customHeight="1">
      <c r="A13" s="42">
        <v>9</v>
      </c>
      <c r="B13" s="5" t="s">
        <v>78</v>
      </c>
      <c r="C13" s="5" t="s">
        <v>1080</v>
      </c>
      <c r="D13" s="5" t="s">
        <v>240</v>
      </c>
      <c r="E13" s="18" t="s">
        <v>153</v>
      </c>
      <c r="F13" s="17"/>
      <c r="G13" s="17"/>
      <c r="H13" s="6">
        <v>222.14</v>
      </c>
      <c r="I13" s="5"/>
      <c r="J13" s="28"/>
      <c r="K13" s="28"/>
      <c r="L13" s="28"/>
      <c r="M13" s="28"/>
      <c r="N13" s="28"/>
      <c r="O13" s="28"/>
      <c r="P13" s="28"/>
    </row>
    <row r="14" spans="1:16" s="11" customFormat="1" ht="31.5" customHeight="1">
      <c r="A14" s="42">
        <v>10</v>
      </c>
      <c r="B14" s="5" t="s">
        <v>191</v>
      </c>
      <c r="C14" s="5" t="s">
        <v>192</v>
      </c>
      <c r="D14" s="5" t="s">
        <v>241</v>
      </c>
      <c r="E14" s="18" t="s">
        <v>193</v>
      </c>
      <c r="F14" s="17"/>
      <c r="G14" s="17"/>
      <c r="H14" s="6">
        <v>450</v>
      </c>
      <c r="I14" s="5"/>
      <c r="J14" s="28"/>
      <c r="K14" s="28"/>
      <c r="L14" s="28"/>
      <c r="M14" s="28"/>
      <c r="N14" s="28"/>
      <c r="O14" s="28"/>
      <c r="P14" s="28"/>
    </row>
    <row r="15" spans="1:16" s="11" customFormat="1" ht="32.25" customHeight="1">
      <c r="A15" s="42">
        <v>11</v>
      </c>
      <c r="B15" s="5" t="s">
        <v>191</v>
      </c>
      <c r="C15" s="5" t="s">
        <v>809</v>
      </c>
      <c r="D15" s="5" t="s">
        <v>242</v>
      </c>
      <c r="E15" s="18" t="s">
        <v>193</v>
      </c>
      <c r="F15" s="17"/>
      <c r="G15" s="17"/>
      <c r="H15" s="6">
        <v>150.01</v>
      </c>
      <c r="I15" s="5"/>
      <c r="J15" s="28"/>
      <c r="K15" s="28"/>
      <c r="L15" s="28"/>
      <c r="M15" s="28"/>
      <c r="N15" s="28"/>
      <c r="O15" s="28"/>
      <c r="P15" s="28"/>
    </row>
    <row r="16" spans="1:16" s="11" customFormat="1" ht="37.5" customHeight="1">
      <c r="A16" s="42">
        <v>12</v>
      </c>
      <c r="B16" s="5" t="s">
        <v>597</v>
      </c>
      <c r="C16" s="5" t="s">
        <v>1224</v>
      </c>
      <c r="D16" s="5" t="s">
        <v>235</v>
      </c>
      <c r="E16" s="18" t="s">
        <v>153</v>
      </c>
      <c r="F16" s="17"/>
      <c r="G16" s="17"/>
      <c r="H16" s="6">
        <v>143.17</v>
      </c>
      <c r="I16" s="5"/>
      <c r="J16" s="28"/>
      <c r="K16" s="28"/>
      <c r="L16" s="28"/>
      <c r="M16" s="28"/>
      <c r="N16" s="28"/>
      <c r="O16" s="28"/>
      <c r="P16" s="28"/>
    </row>
    <row r="17" spans="1:16" s="11" customFormat="1" ht="40.5" customHeight="1">
      <c r="A17" s="42">
        <v>13</v>
      </c>
      <c r="B17" s="5" t="s">
        <v>1336</v>
      </c>
      <c r="C17" s="5" t="s">
        <v>1224</v>
      </c>
      <c r="D17" s="5" t="s">
        <v>243</v>
      </c>
      <c r="E17" s="18" t="s">
        <v>153</v>
      </c>
      <c r="F17" s="17"/>
      <c r="G17" s="17"/>
      <c r="H17" s="6">
        <v>542.42</v>
      </c>
      <c r="I17" s="5"/>
      <c r="J17" s="28"/>
      <c r="K17" s="28"/>
      <c r="L17" s="28"/>
      <c r="M17" s="28"/>
      <c r="N17" s="28"/>
      <c r="O17" s="28"/>
      <c r="P17" s="28"/>
    </row>
    <row r="18" spans="1:16" s="11" customFormat="1" ht="40.5" customHeight="1">
      <c r="A18" s="42">
        <v>14</v>
      </c>
      <c r="B18" s="5" t="s">
        <v>1335</v>
      </c>
      <c r="C18" s="5" t="s">
        <v>1068</v>
      </c>
      <c r="D18" s="5" t="s">
        <v>238</v>
      </c>
      <c r="E18" s="18" t="s">
        <v>153</v>
      </c>
      <c r="F18" s="17"/>
      <c r="G18" s="17"/>
      <c r="H18" s="6">
        <v>677.03</v>
      </c>
      <c r="I18" s="5"/>
      <c r="J18" s="28"/>
      <c r="K18" s="28"/>
      <c r="L18" s="28"/>
      <c r="M18" s="28"/>
      <c r="N18" s="28"/>
      <c r="O18" s="28"/>
      <c r="P18" s="28"/>
    </row>
    <row r="19" spans="1:16" s="11" customFormat="1" ht="30" customHeight="1">
      <c r="A19" s="42">
        <v>15</v>
      </c>
      <c r="B19" s="5" t="s">
        <v>1335</v>
      </c>
      <c r="C19" s="5" t="s">
        <v>928</v>
      </c>
      <c r="D19" s="5" t="s">
        <v>243</v>
      </c>
      <c r="E19" s="18" t="s">
        <v>153</v>
      </c>
      <c r="F19" s="17"/>
      <c r="G19" s="17"/>
      <c r="H19" s="6">
        <v>630.37</v>
      </c>
      <c r="I19" s="5"/>
      <c r="J19" s="28"/>
      <c r="K19" s="28"/>
      <c r="L19" s="28"/>
      <c r="M19" s="28"/>
      <c r="N19" s="28"/>
      <c r="O19" s="28"/>
      <c r="P19" s="28"/>
    </row>
    <row r="20" spans="1:16" s="11" customFormat="1" ht="30" customHeight="1">
      <c r="A20" s="42">
        <v>16</v>
      </c>
      <c r="B20" s="5" t="s">
        <v>991</v>
      </c>
      <c r="C20" s="5" t="s">
        <v>450</v>
      </c>
      <c r="D20" s="5" t="s">
        <v>244</v>
      </c>
      <c r="E20" s="18" t="s">
        <v>992</v>
      </c>
      <c r="F20" s="17"/>
      <c r="G20" s="17"/>
      <c r="H20" s="6" t="s">
        <v>75</v>
      </c>
      <c r="I20" s="5" t="s">
        <v>245</v>
      </c>
      <c r="J20" s="28"/>
      <c r="K20" s="28"/>
      <c r="L20" s="28"/>
      <c r="M20" s="28"/>
      <c r="N20" s="28"/>
      <c r="O20" s="28"/>
      <c r="P20" s="28"/>
    </row>
    <row r="21" spans="1:9" s="11" customFormat="1" ht="42" customHeight="1">
      <c r="A21" s="42">
        <v>17</v>
      </c>
      <c r="B21" s="5" t="s">
        <v>1263</v>
      </c>
      <c r="C21" s="5" t="s">
        <v>676</v>
      </c>
      <c r="D21" s="5" t="s">
        <v>236</v>
      </c>
      <c r="E21" s="5" t="s">
        <v>493</v>
      </c>
      <c r="F21" s="9"/>
      <c r="G21" s="9">
        <v>500</v>
      </c>
      <c r="H21" s="22" t="s">
        <v>1339</v>
      </c>
      <c r="I21" s="5" t="s">
        <v>1265</v>
      </c>
    </row>
    <row r="22" spans="1:16" s="11" customFormat="1" ht="27" customHeight="1">
      <c r="A22" s="42">
        <v>18</v>
      </c>
      <c r="B22" s="5" t="s">
        <v>1152</v>
      </c>
      <c r="C22" s="5" t="s">
        <v>442</v>
      </c>
      <c r="D22" s="5" t="s">
        <v>238</v>
      </c>
      <c r="E22" s="18" t="s">
        <v>153</v>
      </c>
      <c r="F22" s="17"/>
      <c r="G22" s="17"/>
      <c r="H22" s="6">
        <v>463.55</v>
      </c>
      <c r="I22" s="5"/>
      <c r="J22" s="28"/>
      <c r="K22" s="28"/>
      <c r="L22" s="28"/>
      <c r="M22" s="28"/>
      <c r="N22" s="28"/>
      <c r="O22" s="28"/>
      <c r="P22" s="28"/>
    </row>
    <row r="23" spans="1:9" s="11" customFormat="1" ht="35.25" customHeight="1">
      <c r="A23" s="42">
        <v>19</v>
      </c>
      <c r="B23" s="5" t="s">
        <v>123</v>
      </c>
      <c r="C23" s="5" t="s">
        <v>676</v>
      </c>
      <c r="D23" s="5" t="s">
        <v>246</v>
      </c>
      <c r="E23" s="5" t="s">
        <v>493</v>
      </c>
      <c r="F23" s="9"/>
      <c r="G23" s="9">
        <v>3000</v>
      </c>
      <c r="H23" s="22" t="s">
        <v>1339</v>
      </c>
      <c r="I23" s="5" t="s">
        <v>1265</v>
      </c>
    </row>
    <row r="24" spans="1:16" s="11" customFormat="1" ht="29.25" customHeight="1">
      <c r="A24" s="42">
        <v>20</v>
      </c>
      <c r="B24" s="5" t="s">
        <v>509</v>
      </c>
      <c r="C24" s="5" t="s">
        <v>920</v>
      </c>
      <c r="D24" s="5" t="s">
        <v>234</v>
      </c>
      <c r="E24" s="18" t="s">
        <v>153</v>
      </c>
      <c r="F24" s="17"/>
      <c r="G24" s="17"/>
      <c r="H24" s="6">
        <v>92.37</v>
      </c>
      <c r="I24" s="5"/>
      <c r="J24" s="28"/>
      <c r="K24" s="28"/>
      <c r="L24" s="28"/>
      <c r="M24" s="28"/>
      <c r="N24" s="28"/>
      <c r="O24" s="28"/>
      <c r="P24" s="28"/>
    </row>
    <row r="25" spans="1:16" s="11" customFormat="1" ht="33.75" customHeight="1">
      <c r="A25" s="42">
        <v>21</v>
      </c>
      <c r="B25" s="5" t="s">
        <v>194</v>
      </c>
      <c r="C25" s="5" t="s">
        <v>453</v>
      </c>
      <c r="D25" s="5" t="s">
        <v>234</v>
      </c>
      <c r="E25" s="18" t="s">
        <v>153</v>
      </c>
      <c r="F25" s="17"/>
      <c r="G25" s="17"/>
      <c r="H25" s="6">
        <v>263.96</v>
      </c>
      <c r="I25" s="5"/>
      <c r="J25" s="28"/>
      <c r="K25" s="28"/>
      <c r="L25" s="28"/>
      <c r="M25" s="28"/>
      <c r="N25" s="28"/>
      <c r="O25" s="28"/>
      <c r="P25" s="28"/>
    </row>
    <row r="26" spans="1:9" s="11" customFormat="1" ht="33" customHeight="1">
      <c r="A26" s="42">
        <v>22</v>
      </c>
      <c r="B26" s="5" t="s">
        <v>717</v>
      </c>
      <c r="C26" s="5" t="s">
        <v>718</v>
      </c>
      <c r="D26" s="5" t="s">
        <v>236</v>
      </c>
      <c r="E26" s="5" t="s">
        <v>247</v>
      </c>
      <c r="F26" s="9"/>
      <c r="G26" s="9"/>
      <c r="H26" s="17">
        <v>179.31</v>
      </c>
      <c r="I26" s="74"/>
    </row>
    <row r="27" spans="1:16" s="11" customFormat="1" ht="28.5" customHeight="1">
      <c r="A27" s="42">
        <v>23</v>
      </c>
      <c r="B27" s="5" t="s">
        <v>23</v>
      </c>
      <c r="C27" s="5" t="s">
        <v>24</v>
      </c>
      <c r="D27" s="5" t="s">
        <v>248</v>
      </c>
      <c r="E27" s="18" t="s">
        <v>153</v>
      </c>
      <c r="F27" s="17"/>
      <c r="G27" s="17"/>
      <c r="H27" s="6">
        <v>861.89</v>
      </c>
      <c r="I27" s="5"/>
      <c r="J27" s="28"/>
      <c r="K27" s="28"/>
      <c r="L27" s="28"/>
      <c r="M27" s="28"/>
      <c r="N27" s="28"/>
      <c r="O27" s="28"/>
      <c r="P27" s="28"/>
    </row>
    <row r="28" spans="1:9" s="24" customFormat="1" ht="42" customHeight="1">
      <c r="A28" s="42">
        <v>24</v>
      </c>
      <c r="B28" s="8" t="s">
        <v>190</v>
      </c>
      <c r="C28" s="5" t="s">
        <v>440</v>
      </c>
      <c r="D28" s="5" t="s">
        <v>249</v>
      </c>
      <c r="E28" s="18" t="s">
        <v>153</v>
      </c>
      <c r="F28" s="5"/>
      <c r="G28" s="5"/>
      <c r="H28" s="17">
        <v>244.53</v>
      </c>
      <c r="I28" s="5" t="s">
        <v>1266</v>
      </c>
    </row>
    <row r="29" spans="1:9" s="24" customFormat="1" ht="31.5" customHeight="1">
      <c r="A29" s="42">
        <v>25</v>
      </c>
      <c r="B29" s="8" t="s">
        <v>878</v>
      </c>
      <c r="C29" s="5" t="s">
        <v>195</v>
      </c>
      <c r="D29" s="5" t="s">
        <v>235</v>
      </c>
      <c r="E29" s="18" t="s">
        <v>153</v>
      </c>
      <c r="F29" s="5"/>
      <c r="G29" s="5"/>
      <c r="H29" s="17">
        <v>246.62</v>
      </c>
      <c r="I29" s="5"/>
    </row>
    <row r="30" spans="1:9" s="24" customFormat="1" ht="30" customHeight="1">
      <c r="A30" s="42">
        <v>26</v>
      </c>
      <c r="B30" s="8" t="s">
        <v>878</v>
      </c>
      <c r="C30" s="5" t="s">
        <v>879</v>
      </c>
      <c r="D30" s="5" t="s">
        <v>726</v>
      </c>
      <c r="E30" s="18" t="s">
        <v>153</v>
      </c>
      <c r="F30" s="5"/>
      <c r="G30" s="5"/>
      <c r="H30" s="17" t="s">
        <v>473</v>
      </c>
      <c r="I30" s="5"/>
    </row>
    <row r="31" spans="1:9" s="24" customFormat="1" ht="35.25" customHeight="1">
      <c r="A31" s="42">
        <v>27</v>
      </c>
      <c r="B31" s="8" t="s">
        <v>878</v>
      </c>
      <c r="C31" s="5" t="s">
        <v>189</v>
      </c>
      <c r="D31" s="5" t="s">
        <v>250</v>
      </c>
      <c r="E31" s="18" t="s">
        <v>153</v>
      </c>
      <c r="F31" s="5"/>
      <c r="G31" s="5"/>
      <c r="H31" s="17">
        <v>463.12</v>
      </c>
      <c r="I31" s="5"/>
    </row>
    <row r="32" spans="1:9" s="24" customFormat="1" ht="29.25" customHeight="1">
      <c r="A32" s="42">
        <v>28</v>
      </c>
      <c r="B32" s="8" t="s">
        <v>1355</v>
      </c>
      <c r="C32" s="5" t="s">
        <v>990</v>
      </c>
      <c r="D32" s="5" t="s">
        <v>251</v>
      </c>
      <c r="E32" s="18" t="s">
        <v>153</v>
      </c>
      <c r="F32" s="5"/>
      <c r="G32" s="5"/>
      <c r="H32" s="17">
        <v>71.19</v>
      </c>
      <c r="I32" s="5"/>
    </row>
    <row r="33" spans="1:9" s="11" customFormat="1" ht="79.5" customHeight="1">
      <c r="A33" s="42">
        <v>29</v>
      </c>
      <c r="B33" s="5" t="s">
        <v>1365</v>
      </c>
      <c r="C33" s="5" t="s">
        <v>721</v>
      </c>
      <c r="D33" s="5" t="s">
        <v>236</v>
      </c>
      <c r="E33" s="5" t="s">
        <v>722</v>
      </c>
      <c r="F33" s="9"/>
      <c r="G33" s="9"/>
      <c r="H33" s="17" t="s">
        <v>75</v>
      </c>
      <c r="I33" s="5" t="s">
        <v>1267</v>
      </c>
    </row>
    <row r="34" spans="1:9" s="24" customFormat="1" ht="33.75" customHeight="1">
      <c r="A34" s="42">
        <v>30</v>
      </c>
      <c r="B34" s="8" t="s">
        <v>875</v>
      </c>
      <c r="C34" s="5" t="s">
        <v>604</v>
      </c>
      <c r="D34" s="5" t="s">
        <v>238</v>
      </c>
      <c r="E34" s="18" t="s">
        <v>153</v>
      </c>
      <c r="F34" s="5"/>
      <c r="G34" s="5"/>
      <c r="H34" s="17">
        <v>599.51</v>
      </c>
      <c r="I34" s="5"/>
    </row>
    <row r="35" spans="1:9" s="24" customFormat="1" ht="30.75" customHeight="1">
      <c r="A35" s="42">
        <v>31</v>
      </c>
      <c r="B35" s="8" t="s">
        <v>130</v>
      </c>
      <c r="C35" s="5" t="s">
        <v>131</v>
      </c>
      <c r="D35" s="5" t="s">
        <v>240</v>
      </c>
      <c r="E35" s="18" t="s">
        <v>153</v>
      </c>
      <c r="F35" s="5"/>
      <c r="G35" s="5"/>
      <c r="H35" s="17">
        <v>2901.64</v>
      </c>
      <c r="I35" s="5"/>
    </row>
    <row r="36" spans="1:9" s="11" customFormat="1" ht="64.5" customHeight="1">
      <c r="A36" s="42">
        <v>32</v>
      </c>
      <c r="B36" s="5" t="s">
        <v>25</v>
      </c>
      <c r="C36" s="5" t="s">
        <v>1341</v>
      </c>
      <c r="D36" s="5" t="s">
        <v>246</v>
      </c>
      <c r="E36" s="5" t="s">
        <v>493</v>
      </c>
      <c r="F36" s="9"/>
      <c r="G36" s="9"/>
      <c r="H36" s="17" t="s">
        <v>75</v>
      </c>
      <c r="I36" s="5" t="s">
        <v>252</v>
      </c>
    </row>
    <row r="37" spans="1:9" s="24" customFormat="1" ht="31.5" customHeight="1">
      <c r="A37" s="42">
        <v>33</v>
      </c>
      <c r="B37" s="8" t="s">
        <v>132</v>
      </c>
      <c r="C37" s="5" t="s">
        <v>604</v>
      </c>
      <c r="D37" s="5" t="s">
        <v>253</v>
      </c>
      <c r="E37" s="18" t="s">
        <v>153</v>
      </c>
      <c r="F37" s="5"/>
      <c r="G37" s="5"/>
      <c r="H37" s="17">
        <v>539.48</v>
      </c>
      <c r="I37" s="5"/>
    </row>
    <row r="38" spans="1:9" s="24" customFormat="1" ht="24" customHeight="1">
      <c r="A38" s="42">
        <v>34</v>
      </c>
      <c r="B38" s="8" t="s">
        <v>118</v>
      </c>
      <c r="C38" s="5" t="s">
        <v>126</v>
      </c>
      <c r="D38" s="5" t="s">
        <v>251</v>
      </c>
      <c r="E38" s="18" t="s">
        <v>153</v>
      </c>
      <c r="F38" s="5"/>
      <c r="G38" s="5">
        <v>18.84</v>
      </c>
      <c r="H38" s="22" t="s">
        <v>1339</v>
      </c>
      <c r="I38" s="5" t="s">
        <v>1265</v>
      </c>
    </row>
    <row r="39" spans="1:9" s="24" customFormat="1" ht="24" customHeight="1">
      <c r="A39" s="42">
        <v>35</v>
      </c>
      <c r="B39" s="8" t="s">
        <v>118</v>
      </c>
      <c r="C39" s="5" t="s">
        <v>990</v>
      </c>
      <c r="D39" s="5" t="s">
        <v>251</v>
      </c>
      <c r="E39" s="18" t="s">
        <v>153</v>
      </c>
      <c r="F39" s="5"/>
      <c r="G39" s="5"/>
      <c r="H39" s="17">
        <v>71.19</v>
      </c>
      <c r="I39" s="5"/>
    </row>
    <row r="40" spans="1:9" s="24" customFormat="1" ht="50.25" customHeight="1">
      <c r="A40" s="42">
        <v>36</v>
      </c>
      <c r="B40" s="8" t="s">
        <v>124</v>
      </c>
      <c r="C40" s="5" t="s">
        <v>125</v>
      </c>
      <c r="D40" s="5" t="s">
        <v>243</v>
      </c>
      <c r="E40" s="18" t="s">
        <v>153</v>
      </c>
      <c r="G40" s="5" t="s">
        <v>1285</v>
      </c>
      <c r="H40" s="22" t="s">
        <v>1339</v>
      </c>
      <c r="I40" s="5" t="s">
        <v>1232</v>
      </c>
    </row>
    <row r="41" spans="1:9" s="24" customFormat="1" ht="51" customHeight="1">
      <c r="A41" s="42">
        <v>37</v>
      </c>
      <c r="B41" s="8" t="s">
        <v>124</v>
      </c>
      <c r="C41" s="5" t="s">
        <v>126</v>
      </c>
      <c r="D41" s="5" t="s">
        <v>238</v>
      </c>
      <c r="E41" s="18" t="s">
        <v>153</v>
      </c>
      <c r="F41" s="5"/>
      <c r="G41" s="5" t="s">
        <v>1284</v>
      </c>
      <c r="H41" s="22" t="s">
        <v>1339</v>
      </c>
      <c r="I41" s="5" t="s">
        <v>1232</v>
      </c>
    </row>
    <row r="42" spans="1:16" s="11" customFormat="1" ht="19.5" customHeight="1">
      <c r="A42" s="42"/>
      <c r="B42" s="5"/>
      <c r="C42" s="5"/>
      <c r="D42" s="5"/>
      <c r="E42" s="18"/>
      <c r="F42" s="17"/>
      <c r="G42" s="17"/>
      <c r="H42" s="79">
        <f>SUM(H5:H41)</f>
        <v>11067.42</v>
      </c>
      <c r="I42" s="5"/>
      <c r="J42" s="28"/>
      <c r="K42" s="28"/>
      <c r="L42" s="28"/>
      <c r="M42" s="28"/>
      <c r="N42" s="28"/>
      <c r="O42" s="28"/>
      <c r="P42" s="28"/>
    </row>
    <row r="43" spans="1:10" s="24" customFormat="1" ht="21.75" customHeight="1">
      <c r="A43" s="214" t="s">
        <v>43</v>
      </c>
      <c r="B43" s="214"/>
      <c r="C43" s="214"/>
      <c r="D43" s="214"/>
      <c r="E43" s="214"/>
      <c r="F43" s="214"/>
      <c r="G43" s="214"/>
      <c r="H43" s="214"/>
      <c r="I43" s="23"/>
      <c r="J43" s="65"/>
    </row>
    <row r="44" spans="1:9" ht="12.75">
      <c r="A44" s="69"/>
      <c r="B44" s="69"/>
      <c r="C44" s="69"/>
      <c r="D44" s="69"/>
      <c r="E44" s="69"/>
      <c r="F44" s="69"/>
      <c r="G44" s="69"/>
      <c r="H44" s="81"/>
      <c r="I44" s="82"/>
    </row>
    <row r="45" spans="1:9" s="11" customFormat="1" ht="33.75" customHeight="1">
      <c r="A45" s="42">
        <v>1</v>
      </c>
      <c r="B45" s="5" t="s">
        <v>1151</v>
      </c>
      <c r="C45" s="5" t="s">
        <v>880</v>
      </c>
      <c r="D45" s="5" t="s">
        <v>236</v>
      </c>
      <c r="E45" s="5" t="s">
        <v>493</v>
      </c>
      <c r="F45" s="5"/>
      <c r="G45" s="5"/>
      <c r="H45" s="17">
        <v>349.6</v>
      </c>
      <c r="I45" s="5"/>
    </row>
    <row r="46" spans="1:9" s="11" customFormat="1" ht="42.75" customHeight="1">
      <c r="A46" s="42">
        <v>2</v>
      </c>
      <c r="B46" s="5" t="s">
        <v>588</v>
      </c>
      <c r="C46" s="5" t="s">
        <v>453</v>
      </c>
      <c r="D46" s="5" t="s">
        <v>236</v>
      </c>
      <c r="E46" s="5" t="s">
        <v>493</v>
      </c>
      <c r="F46" s="5"/>
      <c r="G46" s="5"/>
      <c r="H46" s="17" t="s">
        <v>75</v>
      </c>
      <c r="I46" s="5" t="s">
        <v>1268</v>
      </c>
    </row>
    <row r="47" spans="1:9" s="11" customFormat="1" ht="36.75" customHeight="1">
      <c r="A47" s="42">
        <v>3</v>
      </c>
      <c r="B47" s="5" t="s">
        <v>1225</v>
      </c>
      <c r="C47" s="5" t="s">
        <v>1226</v>
      </c>
      <c r="D47" s="5" t="s">
        <v>236</v>
      </c>
      <c r="E47" s="5" t="s">
        <v>493</v>
      </c>
      <c r="F47" s="5"/>
      <c r="G47" s="5"/>
      <c r="H47" s="17">
        <v>1043.87</v>
      </c>
      <c r="I47" s="5"/>
    </row>
    <row r="48" spans="1:9" s="11" customFormat="1" ht="27" customHeight="1">
      <c r="A48" s="42">
        <v>4</v>
      </c>
      <c r="B48" s="5" t="s">
        <v>1082</v>
      </c>
      <c r="C48" s="5" t="s">
        <v>1083</v>
      </c>
      <c r="D48" s="5" t="s">
        <v>236</v>
      </c>
      <c r="E48" s="5" t="s">
        <v>1084</v>
      </c>
      <c r="F48" s="5"/>
      <c r="G48" s="5"/>
      <c r="H48" s="17">
        <v>593.89</v>
      </c>
      <c r="I48" s="5"/>
    </row>
    <row r="49" spans="1:9" s="11" customFormat="1" ht="51">
      <c r="A49" s="42">
        <v>5</v>
      </c>
      <c r="B49" s="5" t="s">
        <v>38</v>
      </c>
      <c r="C49" s="5" t="s">
        <v>39</v>
      </c>
      <c r="D49" s="5" t="s">
        <v>236</v>
      </c>
      <c r="E49" s="5" t="s">
        <v>493</v>
      </c>
      <c r="F49" s="5"/>
      <c r="G49" s="5"/>
      <c r="H49" s="17" t="s">
        <v>75</v>
      </c>
      <c r="I49" s="5" t="s">
        <v>1233</v>
      </c>
    </row>
    <row r="50" spans="1:9" s="11" customFormat="1" ht="35.25" customHeight="1">
      <c r="A50" s="42">
        <v>6</v>
      </c>
      <c r="B50" s="5" t="s">
        <v>38</v>
      </c>
      <c r="C50" s="5" t="s">
        <v>1049</v>
      </c>
      <c r="D50" s="5" t="s">
        <v>236</v>
      </c>
      <c r="E50" s="5" t="s">
        <v>1050</v>
      </c>
      <c r="F50" s="5"/>
      <c r="G50" s="5"/>
      <c r="H50" s="17" t="s">
        <v>75</v>
      </c>
      <c r="I50" s="5" t="s">
        <v>254</v>
      </c>
    </row>
    <row r="51" spans="1:9" s="11" customFormat="1" ht="56.25" customHeight="1">
      <c r="A51" s="42">
        <v>7</v>
      </c>
      <c r="B51" s="5" t="s">
        <v>719</v>
      </c>
      <c r="C51" s="5" t="s">
        <v>676</v>
      </c>
      <c r="D51" s="5" t="s">
        <v>236</v>
      </c>
      <c r="E51" s="5" t="s">
        <v>493</v>
      </c>
      <c r="F51" s="9"/>
      <c r="G51" s="9"/>
      <c r="H51" s="17" t="s">
        <v>75</v>
      </c>
      <c r="I51" s="5" t="s">
        <v>1269</v>
      </c>
    </row>
    <row r="52" spans="1:9" s="11" customFormat="1" ht="43.5" customHeight="1">
      <c r="A52" s="42">
        <v>8</v>
      </c>
      <c r="B52" s="5" t="s">
        <v>999</v>
      </c>
      <c r="C52" s="5" t="s">
        <v>1000</v>
      </c>
      <c r="D52" s="5" t="s">
        <v>236</v>
      </c>
      <c r="E52" s="5" t="s">
        <v>711</v>
      </c>
      <c r="F52" s="9"/>
      <c r="G52" s="9"/>
      <c r="H52" s="17">
        <v>444.58</v>
      </c>
      <c r="I52" s="5"/>
    </row>
    <row r="53" spans="1:9" s="11" customFormat="1" ht="40.5" customHeight="1">
      <c r="A53" s="42">
        <v>9</v>
      </c>
      <c r="B53" s="5" t="s">
        <v>723</v>
      </c>
      <c r="C53" s="5" t="s">
        <v>676</v>
      </c>
      <c r="D53" s="5" t="s">
        <v>236</v>
      </c>
      <c r="E53" s="5" t="s">
        <v>493</v>
      </c>
      <c r="F53" s="9"/>
      <c r="G53" s="9"/>
      <c r="H53" s="17" t="s">
        <v>75</v>
      </c>
      <c r="I53" s="5" t="s">
        <v>1270</v>
      </c>
    </row>
    <row r="54" spans="1:9" s="11" customFormat="1" ht="33" customHeight="1">
      <c r="A54" s="42">
        <v>10</v>
      </c>
      <c r="B54" s="5" t="s">
        <v>717</v>
      </c>
      <c r="C54" s="5" t="s">
        <v>718</v>
      </c>
      <c r="D54" s="5" t="s">
        <v>236</v>
      </c>
      <c r="E54" s="5" t="s">
        <v>983</v>
      </c>
      <c r="F54" s="9"/>
      <c r="G54" s="9"/>
      <c r="H54" s="17" t="s">
        <v>75</v>
      </c>
      <c r="I54" s="5" t="s">
        <v>1271</v>
      </c>
    </row>
    <row r="55" spans="1:9" s="11" customFormat="1" ht="40.5" customHeight="1">
      <c r="A55" s="42">
        <v>11</v>
      </c>
      <c r="B55" s="5" t="s">
        <v>877</v>
      </c>
      <c r="C55" s="5" t="s">
        <v>1087</v>
      </c>
      <c r="D55" s="5" t="s">
        <v>236</v>
      </c>
      <c r="E55" s="5" t="s">
        <v>493</v>
      </c>
      <c r="F55" s="9"/>
      <c r="G55" s="9"/>
      <c r="H55" s="22" t="s">
        <v>1339</v>
      </c>
      <c r="I55" s="5" t="s">
        <v>1272</v>
      </c>
    </row>
    <row r="56" spans="1:9" s="11" customFormat="1" ht="39.75" customHeight="1">
      <c r="A56" s="42">
        <v>12</v>
      </c>
      <c r="B56" s="5" t="s">
        <v>1365</v>
      </c>
      <c r="C56" s="5" t="s">
        <v>721</v>
      </c>
      <c r="D56" s="5" t="s">
        <v>236</v>
      </c>
      <c r="E56" s="5" t="s">
        <v>731</v>
      </c>
      <c r="F56" s="9"/>
      <c r="G56" s="9"/>
      <c r="H56" s="17" t="s">
        <v>75</v>
      </c>
      <c r="I56" s="5" t="s">
        <v>1273</v>
      </c>
    </row>
    <row r="57" spans="1:9" s="11" customFormat="1" ht="33" customHeight="1">
      <c r="A57" s="42">
        <v>13</v>
      </c>
      <c r="B57" s="5" t="s">
        <v>996</v>
      </c>
      <c r="C57" s="5" t="s">
        <v>453</v>
      </c>
      <c r="D57" s="5" t="s">
        <v>236</v>
      </c>
      <c r="E57" s="5" t="s">
        <v>493</v>
      </c>
      <c r="F57" s="9"/>
      <c r="G57" s="9"/>
      <c r="H57" s="17">
        <v>1930.24</v>
      </c>
      <c r="I57" s="5"/>
    </row>
    <row r="58" spans="1:9" s="11" customFormat="1" ht="33" customHeight="1">
      <c r="A58" s="42">
        <v>14</v>
      </c>
      <c r="B58" s="5" t="s">
        <v>712</v>
      </c>
      <c r="C58" s="5" t="s">
        <v>932</v>
      </c>
      <c r="D58" s="5" t="s">
        <v>236</v>
      </c>
      <c r="E58" s="5" t="s">
        <v>493</v>
      </c>
      <c r="F58" s="9"/>
      <c r="G58" s="9"/>
      <c r="H58" s="17">
        <v>843.46</v>
      </c>
      <c r="I58" s="5"/>
    </row>
    <row r="59" spans="1:9" s="11" customFormat="1" ht="39" customHeight="1">
      <c r="A59" s="42">
        <v>15</v>
      </c>
      <c r="B59" s="5" t="s">
        <v>993</v>
      </c>
      <c r="C59" s="5" t="s">
        <v>783</v>
      </c>
      <c r="D59" s="5" t="s">
        <v>236</v>
      </c>
      <c r="E59" s="5" t="s">
        <v>731</v>
      </c>
      <c r="F59" s="9"/>
      <c r="G59" s="9"/>
      <c r="H59" s="17" t="s">
        <v>75</v>
      </c>
      <c r="I59" s="5" t="s">
        <v>255</v>
      </c>
    </row>
    <row r="60" spans="1:9" s="11" customFormat="1" ht="51">
      <c r="A60" s="42">
        <v>16</v>
      </c>
      <c r="B60" s="5" t="s">
        <v>997</v>
      </c>
      <c r="C60" s="5" t="s">
        <v>453</v>
      </c>
      <c r="D60" s="5" t="s">
        <v>236</v>
      </c>
      <c r="E60" s="5" t="s">
        <v>998</v>
      </c>
      <c r="F60" s="9"/>
      <c r="G60" s="9"/>
      <c r="H60" s="17" t="s">
        <v>75</v>
      </c>
      <c r="I60" s="5" t="s">
        <v>1234</v>
      </c>
    </row>
    <row r="61" spans="1:9" s="11" customFormat="1" ht="51">
      <c r="A61" s="42">
        <v>17</v>
      </c>
      <c r="B61" s="5" t="s">
        <v>535</v>
      </c>
      <c r="C61" s="5" t="s">
        <v>453</v>
      </c>
      <c r="D61" s="5" t="s">
        <v>236</v>
      </c>
      <c r="E61" s="5" t="s">
        <v>998</v>
      </c>
      <c r="F61" s="9"/>
      <c r="G61" s="9"/>
      <c r="H61" s="17" t="s">
        <v>621</v>
      </c>
      <c r="I61" s="5" t="s">
        <v>1235</v>
      </c>
    </row>
    <row r="62" spans="1:9" s="11" customFormat="1" ht="33" customHeight="1">
      <c r="A62" s="42">
        <v>18</v>
      </c>
      <c r="B62" s="5" t="s">
        <v>994</v>
      </c>
      <c r="C62" s="5" t="s">
        <v>713</v>
      </c>
      <c r="D62" s="5" t="s">
        <v>256</v>
      </c>
      <c r="E62" s="5" t="s">
        <v>995</v>
      </c>
      <c r="F62" s="9"/>
      <c r="G62" s="9"/>
      <c r="H62" s="17">
        <v>221.3</v>
      </c>
      <c r="I62" s="5"/>
    </row>
    <row r="63" spans="1:9" s="11" customFormat="1" ht="38.25" customHeight="1">
      <c r="A63" s="42">
        <v>19</v>
      </c>
      <c r="B63" s="5" t="s">
        <v>1320</v>
      </c>
      <c r="C63" s="5" t="s">
        <v>1201</v>
      </c>
      <c r="D63" s="5" t="s">
        <v>236</v>
      </c>
      <c r="E63" s="5" t="s">
        <v>714</v>
      </c>
      <c r="F63" s="9"/>
      <c r="G63" s="9"/>
      <c r="H63" s="17" t="s">
        <v>75</v>
      </c>
      <c r="I63" s="5" t="s">
        <v>1274</v>
      </c>
    </row>
    <row r="64" spans="1:9" s="11" customFormat="1" ht="89.25" customHeight="1">
      <c r="A64" s="42">
        <v>20</v>
      </c>
      <c r="B64" s="5" t="s">
        <v>572</v>
      </c>
      <c r="C64" s="5" t="s">
        <v>838</v>
      </c>
      <c r="D64" s="5" t="s">
        <v>236</v>
      </c>
      <c r="E64" s="5" t="s">
        <v>493</v>
      </c>
      <c r="F64" s="9"/>
      <c r="G64" s="9"/>
      <c r="H64" s="17" t="s">
        <v>621</v>
      </c>
      <c r="I64" s="5" t="s">
        <v>1236</v>
      </c>
    </row>
    <row r="65" spans="1:9" s="11" customFormat="1" ht="78.75" customHeight="1">
      <c r="A65" s="42">
        <v>21</v>
      </c>
      <c r="B65" s="5" t="s">
        <v>25</v>
      </c>
      <c r="C65" s="5" t="s">
        <v>1341</v>
      </c>
      <c r="D65" s="5" t="s">
        <v>236</v>
      </c>
      <c r="E65" s="5" t="s">
        <v>493</v>
      </c>
      <c r="F65" s="9"/>
      <c r="G65" s="9"/>
      <c r="H65" s="17" t="s">
        <v>75</v>
      </c>
      <c r="I65" s="5" t="s">
        <v>257</v>
      </c>
    </row>
    <row r="66" spans="1:11" s="11" customFormat="1" ht="38.25">
      <c r="A66" s="42">
        <v>22</v>
      </c>
      <c r="B66" s="5" t="s">
        <v>534</v>
      </c>
      <c r="C66" s="5" t="s">
        <v>676</v>
      </c>
      <c r="D66" s="5" t="s">
        <v>236</v>
      </c>
      <c r="E66" s="5" t="s">
        <v>493</v>
      </c>
      <c r="F66" s="9"/>
      <c r="G66" s="9"/>
      <c r="H66" s="17" t="s">
        <v>75</v>
      </c>
      <c r="I66" s="5" t="s">
        <v>1237</v>
      </c>
      <c r="K66" s="80"/>
    </row>
    <row r="67" spans="1:11" s="11" customFormat="1" ht="38.25">
      <c r="A67" s="42">
        <v>23</v>
      </c>
      <c r="B67" s="5" t="s">
        <v>129</v>
      </c>
      <c r="C67" s="5" t="s">
        <v>880</v>
      </c>
      <c r="D67" s="5" t="s">
        <v>236</v>
      </c>
      <c r="E67" s="5" t="s">
        <v>493</v>
      </c>
      <c r="F67" s="9"/>
      <c r="G67" s="9"/>
      <c r="H67" s="17" t="s">
        <v>75</v>
      </c>
      <c r="I67" s="5" t="s">
        <v>1237</v>
      </c>
      <c r="K67" s="80"/>
    </row>
    <row r="68" spans="1:11" s="11" customFormat="1" ht="54.75" customHeight="1">
      <c r="A68" s="42">
        <v>24</v>
      </c>
      <c r="B68" s="5" t="s">
        <v>127</v>
      </c>
      <c r="C68" s="5" t="s">
        <v>1177</v>
      </c>
      <c r="D68" s="5" t="s">
        <v>236</v>
      </c>
      <c r="E68" s="5" t="s">
        <v>128</v>
      </c>
      <c r="F68" s="9"/>
      <c r="G68" s="9">
        <v>1300</v>
      </c>
      <c r="H68" s="22" t="s">
        <v>1339</v>
      </c>
      <c r="I68" s="5"/>
      <c r="K68" s="80"/>
    </row>
    <row r="69" spans="1:9" s="11" customFormat="1" ht="51">
      <c r="A69" s="42">
        <v>25</v>
      </c>
      <c r="B69" s="5" t="s">
        <v>121</v>
      </c>
      <c r="C69" s="5" t="s">
        <v>783</v>
      </c>
      <c r="D69" s="5" t="s">
        <v>236</v>
      </c>
      <c r="E69" s="5" t="s">
        <v>122</v>
      </c>
      <c r="F69" s="9"/>
      <c r="G69" s="9"/>
      <c r="H69" s="17" t="s">
        <v>75</v>
      </c>
      <c r="I69" s="5" t="s">
        <v>1237</v>
      </c>
    </row>
    <row r="70" spans="1:9" s="11" customFormat="1" ht="51">
      <c r="A70" s="42">
        <v>26</v>
      </c>
      <c r="B70" s="5" t="s">
        <v>121</v>
      </c>
      <c r="C70" s="5" t="s">
        <v>783</v>
      </c>
      <c r="D70" s="5" t="s">
        <v>236</v>
      </c>
      <c r="E70" s="5" t="s">
        <v>122</v>
      </c>
      <c r="F70" s="9"/>
      <c r="G70" s="9"/>
      <c r="H70" s="17" t="s">
        <v>75</v>
      </c>
      <c r="I70" s="5" t="s">
        <v>1237</v>
      </c>
    </row>
    <row r="71" spans="1:11" s="11" customFormat="1" ht="76.5">
      <c r="A71" s="42">
        <v>27</v>
      </c>
      <c r="B71" s="5" t="s">
        <v>121</v>
      </c>
      <c r="C71" s="5" t="s">
        <v>783</v>
      </c>
      <c r="D71" s="5" t="s">
        <v>236</v>
      </c>
      <c r="E71" s="5" t="s">
        <v>122</v>
      </c>
      <c r="F71" s="9"/>
      <c r="G71" s="5" t="s">
        <v>1275</v>
      </c>
      <c r="H71" s="17" t="s">
        <v>75</v>
      </c>
      <c r="I71" s="5" t="s">
        <v>1237</v>
      </c>
      <c r="K71" s="80"/>
    </row>
    <row r="72" spans="1:11" s="11" customFormat="1" ht="52.5" customHeight="1">
      <c r="A72" s="42">
        <v>28</v>
      </c>
      <c r="B72" s="5" t="s">
        <v>121</v>
      </c>
      <c r="C72" s="5" t="s">
        <v>29</v>
      </c>
      <c r="D72" s="5" t="s">
        <v>236</v>
      </c>
      <c r="E72" s="5" t="s">
        <v>133</v>
      </c>
      <c r="F72" s="9"/>
      <c r="G72" s="9">
        <v>1300</v>
      </c>
      <c r="H72" s="22" t="s">
        <v>1339</v>
      </c>
      <c r="I72" s="5"/>
      <c r="K72" s="80"/>
    </row>
    <row r="73" spans="1:9" s="11" customFormat="1" ht="63.75" customHeight="1">
      <c r="A73" s="42">
        <v>29</v>
      </c>
      <c r="B73" s="5" t="s">
        <v>119</v>
      </c>
      <c r="C73" s="5" t="s">
        <v>453</v>
      </c>
      <c r="D73" s="5" t="s">
        <v>236</v>
      </c>
      <c r="E73" s="5" t="s">
        <v>120</v>
      </c>
      <c r="F73" s="9"/>
      <c r="G73" s="9"/>
      <c r="H73" s="17" t="s">
        <v>621</v>
      </c>
      <c r="I73" s="5" t="s">
        <v>258</v>
      </c>
    </row>
    <row r="74" spans="1:9" ht="12.75">
      <c r="A74" s="5"/>
      <c r="B74" s="5"/>
      <c r="C74" s="5"/>
      <c r="D74" s="5"/>
      <c r="E74" s="5"/>
      <c r="F74" s="9"/>
      <c r="G74" s="14">
        <f>SUM(G45:G73)</f>
        <v>2600</v>
      </c>
      <c r="H74" s="14">
        <f>SUM(H44:H73)</f>
        <v>5426.94</v>
      </c>
      <c r="I74" s="5"/>
    </row>
  </sheetData>
  <sheetProtection/>
  <mergeCells count="3">
    <mergeCell ref="A4:H4"/>
    <mergeCell ref="A1:I1"/>
    <mergeCell ref="A43:H4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100"/>
  <sheetViews>
    <sheetView view="pageBreakPreview" zoomScale="60" zoomScalePageLayoutView="0" workbookViewId="0" topLeftCell="A1">
      <pane ySplit="2" topLeftCell="A81" activePane="bottomLeft" state="frozen"/>
      <selection pane="topLeft" activeCell="A1" sqref="A1"/>
      <selection pane="bottomLeft" activeCell="M86" sqref="M86"/>
    </sheetView>
  </sheetViews>
  <sheetFormatPr defaultColWidth="9.00390625" defaultRowHeight="12.75"/>
  <cols>
    <col min="1" max="1" width="3.625" style="4" bestFit="1" customWidth="1"/>
    <col min="2" max="2" width="13.625" style="4" customWidth="1"/>
    <col min="3" max="3" width="12.00390625" style="4" customWidth="1"/>
    <col min="4" max="4" width="35.75390625" style="4" customWidth="1"/>
    <col min="5" max="5" width="26.75390625" style="4" customWidth="1"/>
    <col min="6" max="6" width="12.625" style="4" bestFit="1" customWidth="1"/>
    <col min="7" max="7" width="9.125" style="4" customWidth="1"/>
    <col min="8" max="8" width="13.625" style="55" customWidth="1"/>
    <col min="9" max="9" width="29.00390625" style="11" customWidth="1"/>
    <col min="10" max="10" width="10.125" style="16" customWidth="1"/>
    <col min="11" max="16384" width="9.125" style="4" customWidth="1"/>
  </cols>
  <sheetData>
    <row r="1" spans="1:254" ht="22.5" customHeight="1">
      <c r="A1" s="210" t="s">
        <v>668</v>
      </c>
      <c r="B1" s="210"/>
      <c r="C1" s="210"/>
      <c r="D1" s="210"/>
      <c r="E1" s="210"/>
      <c r="F1" s="210"/>
      <c r="G1" s="210"/>
      <c r="H1" s="210"/>
      <c r="I1" s="210"/>
      <c r="J1" s="211"/>
      <c r="K1" s="211"/>
      <c r="L1" s="211"/>
      <c r="M1" s="211"/>
      <c r="N1" s="211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</row>
    <row r="2" spans="1:9" s="16" customFormat="1" ht="51">
      <c r="A2" s="10" t="s">
        <v>79</v>
      </c>
      <c r="B2" s="10" t="s">
        <v>1319</v>
      </c>
      <c r="C2" s="10" t="s">
        <v>825</v>
      </c>
      <c r="D2" s="10" t="s">
        <v>81</v>
      </c>
      <c r="E2" s="10" t="s">
        <v>824</v>
      </c>
      <c r="F2" s="10"/>
      <c r="G2" s="10" t="s">
        <v>1122</v>
      </c>
      <c r="H2" s="57" t="s">
        <v>829</v>
      </c>
      <c r="I2" s="42" t="s">
        <v>753</v>
      </c>
    </row>
    <row r="3" spans="1:14" ht="12.75">
      <c r="A3" s="212" t="s">
        <v>1167</v>
      </c>
      <c r="B3" s="213"/>
      <c r="C3" s="213"/>
      <c r="D3" s="213"/>
      <c r="E3" s="213"/>
      <c r="F3" s="213"/>
      <c r="G3" s="213"/>
      <c r="H3" s="213"/>
      <c r="I3" s="5"/>
      <c r="K3" s="16"/>
      <c r="L3" s="16"/>
      <c r="M3" s="16"/>
      <c r="N3" s="16"/>
    </row>
    <row r="4" spans="1:14" s="11" customFormat="1" ht="27.75" customHeight="1">
      <c r="A4" s="42">
        <v>1</v>
      </c>
      <c r="B4" s="5" t="s">
        <v>1190</v>
      </c>
      <c r="C4" s="5" t="s">
        <v>1348</v>
      </c>
      <c r="D4" s="5" t="s">
        <v>259</v>
      </c>
      <c r="E4" s="5" t="s">
        <v>1191</v>
      </c>
      <c r="F4" s="5"/>
      <c r="G4" s="5"/>
      <c r="H4" s="72">
        <v>933.3</v>
      </c>
      <c r="I4" s="5"/>
      <c r="J4" s="28"/>
      <c r="K4" s="28"/>
      <c r="L4" s="28"/>
      <c r="M4" s="28"/>
      <c r="N4" s="28"/>
    </row>
    <row r="5" spans="1:14" s="11" customFormat="1" ht="36.75" customHeight="1">
      <c r="A5" s="42">
        <v>2</v>
      </c>
      <c r="B5" s="5" t="s">
        <v>157</v>
      </c>
      <c r="C5" s="5" t="s">
        <v>828</v>
      </c>
      <c r="D5" s="5" t="s">
        <v>1276</v>
      </c>
      <c r="E5" s="21" t="s">
        <v>178</v>
      </c>
      <c r="F5" s="17"/>
      <c r="G5" s="17"/>
      <c r="H5" s="73">
        <v>7641.6</v>
      </c>
      <c r="I5" s="5"/>
      <c r="J5" s="28"/>
      <c r="K5" s="28"/>
      <c r="L5" s="28"/>
      <c r="M5" s="28"/>
      <c r="N5" s="28"/>
    </row>
    <row r="6" spans="1:14" s="11" customFormat="1" ht="61.5" customHeight="1">
      <c r="A6" s="42">
        <v>3</v>
      </c>
      <c r="B6" s="5" t="s">
        <v>157</v>
      </c>
      <c r="C6" s="5" t="s">
        <v>955</v>
      </c>
      <c r="D6" s="5" t="s">
        <v>1124</v>
      </c>
      <c r="E6" s="21" t="s">
        <v>1123</v>
      </c>
      <c r="F6" s="17"/>
      <c r="G6" s="17"/>
      <c r="H6" s="73" t="s">
        <v>151</v>
      </c>
      <c r="I6" s="5" t="s">
        <v>1277</v>
      </c>
      <c r="J6" s="28"/>
      <c r="K6" s="28"/>
      <c r="L6" s="28"/>
      <c r="M6" s="28"/>
      <c r="N6" s="28"/>
    </row>
    <row r="7" spans="1:14" s="11" customFormat="1" ht="33" customHeight="1">
      <c r="A7" s="42">
        <v>4</v>
      </c>
      <c r="B7" s="5" t="s">
        <v>157</v>
      </c>
      <c r="C7" s="5" t="s">
        <v>260</v>
      </c>
      <c r="D7" s="5" t="s">
        <v>1125</v>
      </c>
      <c r="E7" s="21" t="s">
        <v>1123</v>
      </c>
      <c r="F7" s="17"/>
      <c r="G7" s="17"/>
      <c r="H7" s="73">
        <v>12373.33</v>
      </c>
      <c r="I7" s="5"/>
      <c r="J7" s="28"/>
      <c r="K7" s="28"/>
      <c r="L7" s="28"/>
      <c r="M7" s="28"/>
      <c r="N7" s="28"/>
    </row>
    <row r="8" spans="1:14" s="11" customFormat="1" ht="24.75" customHeight="1">
      <c r="A8" s="42">
        <v>5</v>
      </c>
      <c r="B8" s="5" t="s">
        <v>157</v>
      </c>
      <c r="C8" s="5" t="s">
        <v>955</v>
      </c>
      <c r="D8" s="5" t="s">
        <v>261</v>
      </c>
      <c r="E8" s="21" t="s">
        <v>1123</v>
      </c>
      <c r="F8" s="17"/>
      <c r="G8" s="17"/>
      <c r="H8" s="73">
        <v>32912.28</v>
      </c>
      <c r="I8" s="5"/>
      <c r="J8" s="28"/>
      <c r="K8" s="28"/>
      <c r="L8" s="28"/>
      <c r="M8" s="28"/>
      <c r="N8" s="28"/>
    </row>
    <row r="9" spans="1:14" s="11" customFormat="1" ht="33.75" customHeight="1">
      <c r="A9" s="42">
        <v>6</v>
      </c>
      <c r="B9" s="5" t="s">
        <v>157</v>
      </c>
      <c r="C9" s="5" t="s">
        <v>955</v>
      </c>
      <c r="D9" s="5" t="s">
        <v>1278</v>
      </c>
      <c r="E9" s="21" t="s">
        <v>1123</v>
      </c>
      <c r="F9" s="17"/>
      <c r="G9" s="17"/>
      <c r="H9" s="73">
        <v>38594.79</v>
      </c>
      <c r="I9" s="5"/>
      <c r="J9" s="28"/>
      <c r="K9" s="28"/>
      <c r="L9" s="28"/>
      <c r="M9" s="28"/>
      <c r="N9" s="28"/>
    </row>
    <row r="10" spans="1:14" s="11" customFormat="1" ht="24.75" customHeight="1">
      <c r="A10" s="42">
        <v>7</v>
      </c>
      <c r="B10" s="5" t="s">
        <v>930</v>
      </c>
      <c r="C10" s="5" t="s">
        <v>826</v>
      </c>
      <c r="D10" s="5" t="s">
        <v>262</v>
      </c>
      <c r="E10" s="21" t="s">
        <v>204</v>
      </c>
      <c r="F10" s="17"/>
      <c r="G10" s="17"/>
      <c r="H10" s="17">
        <v>364.08</v>
      </c>
      <c r="I10" s="5"/>
      <c r="J10" s="28"/>
      <c r="K10" s="28"/>
      <c r="L10" s="28"/>
      <c r="M10" s="28"/>
      <c r="N10" s="28"/>
    </row>
    <row r="11" spans="1:14" s="11" customFormat="1" ht="25.5">
      <c r="A11" s="42">
        <v>8</v>
      </c>
      <c r="B11" s="5" t="s">
        <v>152</v>
      </c>
      <c r="C11" s="8" t="s">
        <v>955</v>
      </c>
      <c r="D11" s="5" t="s">
        <v>263</v>
      </c>
      <c r="E11" s="21" t="s">
        <v>204</v>
      </c>
      <c r="F11" s="17"/>
      <c r="G11" s="17"/>
      <c r="H11" s="73">
        <v>357.38</v>
      </c>
      <c r="I11" s="5"/>
      <c r="J11" s="28"/>
      <c r="K11" s="28"/>
      <c r="L11" s="28"/>
      <c r="M11" s="28"/>
      <c r="N11" s="28"/>
    </row>
    <row r="12" spans="1:14" s="11" customFormat="1" ht="25.5" customHeight="1">
      <c r="A12" s="42">
        <v>9</v>
      </c>
      <c r="B12" s="5" t="s">
        <v>155</v>
      </c>
      <c r="C12" s="5" t="s">
        <v>497</v>
      </c>
      <c r="D12" s="5" t="s">
        <v>262</v>
      </c>
      <c r="E12" s="21" t="s">
        <v>204</v>
      </c>
      <c r="F12" s="17"/>
      <c r="G12" s="17"/>
      <c r="H12" s="73">
        <v>300</v>
      </c>
      <c r="I12" s="5"/>
      <c r="J12" s="28"/>
      <c r="K12" s="28"/>
      <c r="L12" s="28"/>
      <c r="M12" s="28"/>
      <c r="N12" s="28"/>
    </row>
    <row r="13" spans="1:14" s="11" customFormat="1" ht="29.25" customHeight="1">
      <c r="A13" s="42">
        <v>10</v>
      </c>
      <c r="B13" s="5" t="s">
        <v>156</v>
      </c>
      <c r="C13" s="5" t="s">
        <v>1</v>
      </c>
      <c r="D13" s="5" t="s">
        <v>251</v>
      </c>
      <c r="E13" s="21" t="s">
        <v>204</v>
      </c>
      <c r="F13" s="17"/>
      <c r="G13" s="17"/>
      <c r="H13" s="73">
        <v>318.32</v>
      </c>
      <c r="I13" s="5"/>
      <c r="J13" s="28"/>
      <c r="K13" s="28"/>
      <c r="L13" s="28"/>
      <c r="M13" s="28"/>
      <c r="N13" s="28"/>
    </row>
    <row r="14" spans="1:14" s="11" customFormat="1" ht="41.25" customHeight="1">
      <c r="A14" s="42">
        <v>11</v>
      </c>
      <c r="B14" s="5" t="s">
        <v>1126</v>
      </c>
      <c r="C14" s="5" t="s">
        <v>1</v>
      </c>
      <c r="D14" s="5" t="s">
        <v>264</v>
      </c>
      <c r="E14" s="21" t="s">
        <v>265</v>
      </c>
      <c r="F14" s="17"/>
      <c r="G14" s="17"/>
      <c r="H14" s="73">
        <v>5780.3</v>
      </c>
      <c r="I14" s="5"/>
      <c r="J14" s="28"/>
      <c r="K14" s="28"/>
      <c r="L14" s="28"/>
      <c r="M14" s="28"/>
      <c r="N14" s="28"/>
    </row>
    <row r="15" spans="1:14" s="11" customFormat="1" ht="29.25" customHeight="1">
      <c r="A15" s="42">
        <v>12</v>
      </c>
      <c r="B15" s="5" t="s">
        <v>66</v>
      </c>
      <c r="C15" s="5" t="s">
        <v>826</v>
      </c>
      <c r="D15" s="5" t="s">
        <v>266</v>
      </c>
      <c r="E15" s="21" t="s">
        <v>67</v>
      </c>
      <c r="F15" s="17"/>
      <c r="G15" s="17"/>
      <c r="H15" s="73">
        <v>647.32</v>
      </c>
      <c r="I15" s="5"/>
      <c r="J15" s="28"/>
      <c r="K15" s="28"/>
      <c r="L15" s="28"/>
      <c r="M15" s="28"/>
      <c r="N15" s="28"/>
    </row>
    <row r="16" spans="1:14" s="11" customFormat="1" ht="39" customHeight="1">
      <c r="A16" s="42">
        <v>13</v>
      </c>
      <c r="B16" s="5" t="s">
        <v>76</v>
      </c>
      <c r="C16" s="5" t="s">
        <v>828</v>
      </c>
      <c r="D16" s="5" t="s">
        <v>267</v>
      </c>
      <c r="E16" s="21" t="s">
        <v>818</v>
      </c>
      <c r="F16" s="17"/>
      <c r="G16" s="17"/>
      <c r="H16" s="73">
        <v>706.5</v>
      </c>
      <c r="I16" s="5"/>
      <c r="J16" s="28"/>
      <c r="K16" s="28"/>
      <c r="L16" s="28"/>
      <c r="M16" s="28"/>
      <c r="N16" s="28"/>
    </row>
    <row r="17" spans="1:14" s="11" customFormat="1" ht="27.75" customHeight="1">
      <c r="A17" s="42">
        <v>14</v>
      </c>
      <c r="B17" s="5" t="s">
        <v>76</v>
      </c>
      <c r="C17" s="5" t="s">
        <v>1364</v>
      </c>
      <c r="D17" s="5" t="s">
        <v>64</v>
      </c>
      <c r="E17" s="21" t="s">
        <v>65</v>
      </c>
      <c r="F17" s="17"/>
      <c r="G17" s="17"/>
      <c r="H17" s="73">
        <v>26481.67</v>
      </c>
      <c r="I17" s="5"/>
      <c r="J17" s="28"/>
      <c r="K17" s="28"/>
      <c r="L17" s="28"/>
      <c r="M17" s="28"/>
      <c r="N17" s="28"/>
    </row>
    <row r="18" spans="1:14" s="11" customFormat="1" ht="30.75" customHeight="1">
      <c r="A18" s="42">
        <v>15</v>
      </c>
      <c r="B18" s="5" t="s">
        <v>816</v>
      </c>
      <c r="C18" s="5" t="s">
        <v>826</v>
      </c>
      <c r="D18" s="5" t="s">
        <v>268</v>
      </c>
      <c r="E18" s="21" t="s">
        <v>817</v>
      </c>
      <c r="F18" s="17"/>
      <c r="G18" s="17"/>
      <c r="H18" s="73">
        <v>765.2</v>
      </c>
      <c r="I18" s="5"/>
      <c r="J18" s="28"/>
      <c r="K18" s="28"/>
      <c r="L18" s="28"/>
      <c r="M18" s="28"/>
      <c r="N18" s="28"/>
    </row>
    <row r="19" spans="1:14" s="11" customFormat="1" ht="26.25" customHeight="1">
      <c r="A19" s="42">
        <v>16</v>
      </c>
      <c r="B19" s="5" t="s">
        <v>1360</v>
      </c>
      <c r="C19" s="5" t="s">
        <v>495</v>
      </c>
      <c r="D19" s="5" t="s">
        <v>269</v>
      </c>
      <c r="E19" s="21" t="s">
        <v>204</v>
      </c>
      <c r="F19" s="17"/>
      <c r="G19" s="17"/>
      <c r="H19" s="73">
        <v>230.15</v>
      </c>
      <c r="I19" s="5"/>
      <c r="J19" s="28"/>
      <c r="K19" s="28"/>
      <c r="L19" s="28"/>
      <c r="M19" s="28"/>
      <c r="N19" s="28"/>
    </row>
    <row r="20" spans="1:14" s="11" customFormat="1" ht="26.25" customHeight="1">
      <c r="A20" s="42">
        <v>17</v>
      </c>
      <c r="B20" s="5" t="s">
        <v>1359</v>
      </c>
      <c r="C20" s="5" t="s">
        <v>623</v>
      </c>
      <c r="D20" s="5" t="s">
        <v>726</v>
      </c>
      <c r="E20" s="21" t="s">
        <v>204</v>
      </c>
      <c r="F20" s="17"/>
      <c r="G20" s="17"/>
      <c r="H20" s="73">
        <v>236.06</v>
      </c>
      <c r="I20" s="5"/>
      <c r="J20" s="28"/>
      <c r="K20" s="28"/>
      <c r="L20" s="28"/>
      <c r="M20" s="28"/>
      <c r="N20" s="28"/>
    </row>
    <row r="21" spans="1:14" s="11" customFormat="1" ht="24" customHeight="1">
      <c r="A21" s="42">
        <v>18</v>
      </c>
      <c r="B21" s="5" t="s">
        <v>1361</v>
      </c>
      <c r="C21" s="5" t="s">
        <v>830</v>
      </c>
      <c r="D21" s="5" t="s">
        <v>262</v>
      </c>
      <c r="E21" s="21" t="s">
        <v>204</v>
      </c>
      <c r="F21" s="17"/>
      <c r="G21" s="17"/>
      <c r="H21" s="73">
        <v>390.06</v>
      </c>
      <c r="I21" s="5"/>
      <c r="J21" s="28"/>
      <c r="K21" s="28"/>
      <c r="L21" s="28"/>
      <c r="M21" s="28"/>
      <c r="N21" s="28"/>
    </row>
    <row r="22" spans="1:14" s="11" customFormat="1" ht="19.5" customHeight="1">
      <c r="A22" s="42">
        <v>19</v>
      </c>
      <c r="B22" s="5" t="s">
        <v>1363</v>
      </c>
      <c r="C22" s="5" t="s">
        <v>623</v>
      </c>
      <c r="D22" s="5" t="s">
        <v>262</v>
      </c>
      <c r="E22" s="21" t="s">
        <v>270</v>
      </c>
      <c r="F22" s="17"/>
      <c r="G22" s="17"/>
      <c r="H22" s="73">
        <v>302.76</v>
      </c>
      <c r="I22" s="5"/>
      <c r="J22" s="28"/>
      <c r="K22" s="28"/>
      <c r="L22" s="28"/>
      <c r="M22" s="28"/>
      <c r="N22" s="28"/>
    </row>
    <row r="23" spans="1:14" s="11" customFormat="1" ht="26.25" customHeight="1">
      <c r="A23" s="42">
        <v>20</v>
      </c>
      <c r="B23" s="5" t="s">
        <v>1135</v>
      </c>
      <c r="C23" s="5" t="s">
        <v>826</v>
      </c>
      <c r="D23" s="5" t="s">
        <v>726</v>
      </c>
      <c r="E23" s="21" t="s">
        <v>204</v>
      </c>
      <c r="F23" s="17"/>
      <c r="G23" s="17"/>
      <c r="H23" s="73">
        <v>150.33</v>
      </c>
      <c r="I23" s="5"/>
      <c r="J23" s="28"/>
      <c r="K23" s="28"/>
      <c r="L23" s="28"/>
      <c r="M23" s="28"/>
      <c r="N23" s="28"/>
    </row>
    <row r="24" spans="1:14" s="11" customFormat="1" ht="25.5">
      <c r="A24" s="42">
        <v>21</v>
      </c>
      <c r="B24" s="5" t="s">
        <v>1210</v>
      </c>
      <c r="C24" s="8" t="s">
        <v>955</v>
      </c>
      <c r="D24" s="5" t="s">
        <v>271</v>
      </c>
      <c r="E24" s="21" t="s">
        <v>204</v>
      </c>
      <c r="F24" s="17"/>
      <c r="G24" s="17"/>
      <c r="H24" s="73" t="s">
        <v>75</v>
      </c>
      <c r="I24" s="5" t="s">
        <v>1279</v>
      </c>
      <c r="J24" s="28"/>
      <c r="K24" s="28"/>
      <c r="L24" s="28"/>
      <c r="M24" s="28"/>
      <c r="N24" s="28"/>
    </row>
    <row r="25" spans="1:14" s="11" customFormat="1" ht="26.25" customHeight="1">
      <c r="A25" s="42">
        <v>22</v>
      </c>
      <c r="B25" s="5" t="s">
        <v>59</v>
      </c>
      <c r="C25" s="5" t="s">
        <v>826</v>
      </c>
      <c r="D25" s="5" t="s">
        <v>262</v>
      </c>
      <c r="E25" s="21" t="s">
        <v>204</v>
      </c>
      <c r="F25" s="17"/>
      <c r="G25" s="17"/>
      <c r="H25" s="73">
        <v>109.67</v>
      </c>
      <c r="I25" s="5"/>
      <c r="J25" s="28"/>
      <c r="K25" s="28"/>
      <c r="L25" s="28"/>
      <c r="M25" s="28"/>
      <c r="N25" s="28"/>
    </row>
    <row r="26" spans="1:14" s="11" customFormat="1" ht="26.25" customHeight="1">
      <c r="A26" s="42">
        <v>23</v>
      </c>
      <c r="B26" s="5" t="s">
        <v>557</v>
      </c>
      <c r="C26" s="5" t="s">
        <v>826</v>
      </c>
      <c r="D26" s="5" t="s">
        <v>262</v>
      </c>
      <c r="E26" s="21" t="s">
        <v>204</v>
      </c>
      <c r="F26" s="17"/>
      <c r="G26" s="17"/>
      <c r="H26" s="73">
        <v>109.67</v>
      </c>
      <c r="I26" s="5"/>
      <c r="J26" s="28"/>
      <c r="K26" s="28"/>
      <c r="L26" s="28"/>
      <c r="M26" s="28"/>
      <c r="N26" s="28"/>
    </row>
    <row r="27" spans="1:14" s="11" customFormat="1" ht="26.25" customHeight="1">
      <c r="A27" s="42">
        <v>24</v>
      </c>
      <c r="B27" s="5" t="s">
        <v>561</v>
      </c>
      <c r="C27" s="5" t="s">
        <v>1333</v>
      </c>
      <c r="D27" s="5" t="s">
        <v>262</v>
      </c>
      <c r="E27" s="21" t="s">
        <v>204</v>
      </c>
      <c r="F27" s="17"/>
      <c r="G27" s="17"/>
      <c r="H27" s="73">
        <v>300</v>
      </c>
      <c r="I27" s="5"/>
      <c r="J27" s="28"/>
      <c r="K27" s="28"/>
      <c r="L27" s="28"/>
      <c r="M27" s="28"/>
      <c r="N27" s="28"/>
    </row>
    <row r="28" spans="1:14" s="11" customFormat="1" ht="25.5">
      <c r="A28" s="42">
        <v>25</v>
      </c>
      <c r="B28" s="5" t="s">
        <v>950</v>
      </c>
      <c r="C28" s="8" t="s">
        <v>955</v>
      </c>
      <c r="D28" s="5" t="s">
        <v>272</v>
      </c>
      <c r="E28" s="21" t="s">
        <v>204</v>
      </c>
      <c r="F28" s="17"/>
      <c r="G28" s="17"/>
      <c r="H28" s="73">
        <v>280.8</v>
      </c>
      <c r="I28" s="5"/>
      <c r="J28" s="28"/>
      <c r="K28" s="28"/>
      <c r="L28" s="28"/>
      <c r="M28" s="28"/>
      <c r="N28" s="28"/>
    </row>
    <row r="29" spans="1:14" s="11" customFormat="1" ht="26.25" customHeight="1">
      <c r="A29" s="42">
        <v>26</v>
      </c>
      <c r="B29" s="5" t="s">
        <v>560</v>
      </c>
      <c r="C29" s="5" t="s">
        <v>826</v>
      </c>
      <c r="D29" s="5" t="s">
        <v>251</v>
      </c>
      <c r="E29" s="21" t="s">
        <v>204</v>
      </c>
      <c r="F29" s="17"/>
      <c r="G29" s="17"/>
      <c r="H29" s="73">
        <v>90.41</v>
      </c>
      <c r="I29" s="5"/>
      <c r="J29" s="28"/>
      <c r="K29" s="28"/>
      <c r="L29" s="28"/>
      <c r="M29" s="28"/>
      <c r="N29" s="28"/>
    </row>
    <row r="30" spans="1:14" s="11" customFormat="1" ht="26.25" customHeight="1">
      <c r="A30" s="42">
        <v>27</v>
      </c>
      <c r="B30" s="5" t="s">
        <v>452</v>
      </c>
      <c r="C30" s="5" t="s">
        <v>497</v>
      </c>
      <c r="D30" s="5" t="s">
        <v>251</v>
      </c>
      <c r="E30" s="21" t="s">
        <v>204</v>
      </c>
      <c r="F30" s="17"/>
      <c r="G30" s="17"/>
      <c r="H30" s="73">
        <v>506.51</v>
      </c>
      <c r="I30" s="5"/>
      <c r="J30" s="28"/>
      <c r="K30" s="28"/>
      <c r="L30" s="28"/>
      <c r="M30" s="28"/>
      <c r="N30" s="28"/>
    </row>
    <row r="31" spans="1:14" s="11" customFormat="1" ht="26.25" customHeight="1">
      <c r="A31" s="42">
        <v>28</v>
      </c>
      <c r="B31" s="5" t="s">
        <v>948</v>
      </c>
      <c r="C31" s="5" t="s">
        <v>497</v>
      </c>
      <c r="D31" s="5" t="s">
        <v>251</v>
      </c>
      <c r="E31" s="21" t="s">
        <v>204</v>
      </c>
      <c r="F31" s="17"/>
      <c r="G31" s="17"/>
      <c r="H31" s="73">
        <v>273.55</v>
      </c>
      <c r="I31" s="5"/>
      <c r="J31" s="28"/>
      <c r="K31" s="28"/>
      <c r="L31" s="28"/>
      <c r="M31" s="28"/>
      <c r="N31" s="28"/>
    </row>
    <row r="32" spans="1:14" s="11" customFormat="1" ht="26.25" customHeight="1">
      <c r="A32" s="42">
        <v>29</v>
      </c>
      <c r="B32" s="5" t="s">
        <v>949</v>
      </c>
      <c r="C32" s="5" t="s">
        <v>495</v>
      </c>
      <c r="D32" s="5" t="s">
        <v>273</v>
      </c>
      <c r="E32" s="21" t="s">
        <v>204</v>
      </c>
      <c r="F32" s="17"/>
      <c r="G32" s="17"/>
      <c r="H32" s="73">
        <v>289.19</v>
      </c>
      <c r="I32" s="5"/>
      <c r="J32" s="28"/>
      <c r="K32" s="28"/>
      <c r="L32" s="28"/>
      <c r="M32" s="28"/>
      <c r="N32" s="28"/>
    </row>
    <row r="33" spans="1:14" s="11" customFormat="1" ht="25.5">
      <c r="A33" s="42">
        <v>30</v>
      </c>
      <c r="B33" s="5" t="s">
        <v>951</v>
      </c>
      <c r="C33" s="8" t="s">
        <v>497</v>
      </c>
      <c r="D33" s="5" t="s">
        <v>952</v>
      </c>
      <c r="E33" s="21" t="s">
        <v>204</v>
      </c>
      <c r="F33" s="17"/>
      <c r="G33" s="17"/>
      <c r="H33" s="73">
        <v>64.6</v>
      </c>
      <c r="I33" s="5"/>
      <c r="J33" s="28"/>
      <c r="K33" s="28"/>
      <c r="L33" s="28"/>
      <c r="M33" s="28"/>
      <c r="N33" s="28"/>
    </row>
    <row r="34" spans="1:14" s="11" customFormat="1" ht="26.25" customHeight="1">
      <c r="A34" s="42">
        <v>31</v>
      </c>
      <c r="B34" s="5" t="s">
        <v>559</v>
      </c>
      <c r="C34" s="5" t="s">
        <v>495</v>
      </c>
      <c r="D34" s="5" t="s">
        <v>262</v>
      </c>
      <c r="E34" s="21" t="s">
        <v>204</v>
      </c>
      <c r="F34" s="17"/>
      <c r="G34" s="17"/>
      <c r="H34" s="73">
        <v>119.16</v>
      </c>
      <c r="I34" s="5"/>
      <c r="J34" s="28"/>
      <c r="K34" s="28"/>
      <c r="L34" s="28"/>
      <c r="M34" s="28"/>
      <c r="N34" s="28"/>
    </row>
    <row r="35" spans="1:14" s="11" customFormat="1" ht="26.25" customHeight="1">
      <c r="A35" s="42">
        <v>32</v>
      </c>
      <c r="B35" s="5" t="s">
        <v>1071</v>
      </c>
      <c r="C35" s="5" t="s">
        <v>826</v>
      </c>
      <c r="D35" s="5" t="s">
        <v>262</v>
      </c>
      <c r="E35" s="21" t="s">
        <v>204</v>
      </c>
      <c r="F35" s="17"/>
      <c r="G35" s="17"/>
      <c r="H35" s="73">
        <v>91.41</v>
      </c>
      <c r="I35" s="5"/>
      <c r="J35" s="28"/>
      <c r="K35" s="28"/>
      <c r="L35" s="28"/>
      <c r="M35" s="28"/>
      <c r="N35" s="28"/>
    </row>
    <row r="36" spans="1:14" s="11" customFormat="1" ht="26.25" customHeight="1">
      <c r="A36" s="42">
        <v>33</v>
      </c>
      <c r="B36" s="5" t="s">
        <v>558</v>
      </c>
      <c r="C36" s="5" t="s">
        <v>623</v>
      </c>
      <c r="D36" s="5" t="s">
        <v>262</v>
      </c>
      <c r="E36" s="21" t="s">
        <v>270</v>
      </c>
      <c r="F36" s="17"/>
      <c r="G36" s="17"/>
      <c r="H36" s="73">
        <v>236.06</v>
      </c>
      <c r="I36" s="5"/>
      <c r="J36" s="28"/>
      <c r="K36" s="28"/>
      <c r="L36" s="28"/>
      <c r="M36" s="28"/>
      <c r="N36" s="28"/>
    </row>
    <row r="37" spans="1:14" s="11" customFormat="1" ht="26.25" customHeight="1">
      <c r="A37" s="42">
        <v>34</v>
      </c>
      <c r="B37" s="5" t="s">
        <v>565</v>
      </c>
      <c r="C37" s="8" t="s">
        <v>955</v>
      </c>
      <c r="D37" s="5" t="s">
        <v>274</v>
      </c>
      <c r="E37" s="21" t="s">
        <v>204</v>
      </c>
      <c r="F37" s="17"/>
      <c r="G37" s="17"/>
      <c r="H37" s="73">
        <v>486.22</v>
      </c>
      <c r="I37" s="5"/>
      <c r="J37" s="28"/>
      <c r="K37" s="28"/>
      <c r="L37" s="28"/>
      <c r="M37" s="28"/>
      <c r="N37" s="28"/>
    </row>
    <row r="38" spans="1:14" s="11" customFormat="1" ht="39.75" customHeight="1">
      <c r="A38" s="42">
        <v>35</v>
      </c>
      <c r="B38" s="5" t="s">
        <v>562</v>
      </c>
      <c r="C38" s="5" t="s">
        <v>955</v>
      </c>
      <c r="D38" s="5" t="s">
        <v>563</v>
      </c>
      <c r="E38" s="21" t="s">
        <v>751</v>
      </c>
      <c r="F38" s="17"/>
      <c r="G38" s="17"/>
      <c r="H38" s="73" t="s">
        <v>564</v>
      </c>
      <c r="I38" s="5"/>
      <c r="J38" s="28"/>
      <c r="K38" s="28"/>
      <c r="L38" s="28"/>
      <c r="M38" s="28"/>
      <c r="N38" s="28"/>
    </row>
    <row r="39" spans="1:14" s="11" customFormat="1" ht="26.25" customHeight="1">
      <c r="A39" s="42">
        <v>36</v>
      </c>
      <c r="B39" s="5" t="s">
        <v>1315</v>
      </c>
      <c r="C39" s="5" t="s">
        <v>497</v>
      </c>
      <c r="D39" s="5" t="s">
        <v>1317</v>
      </c>
      <c r="E39" s="21" t="s">
        <v>204</v>
      </c>
      <c r="F39" s="17"/>
      <c r="G39" s="17"/>
      <c r="H39" s="73">
        <v>117.12</v>
      </c>
      <c r="I39" s="5"/>
      <c r="J39" s="28"/>
      <c r="K39" s="28"/>
      <c r="L39" s="28"/>
      <c r="M39" s="28"/>
      <c r="N39" s="28"/>
    </row>
    <row r="40" spans="1:14" s="11" customFormat="1" ht="26.25" customHeight="1">
      <c r="A40" s="42">
        <v>37</v>
      </c>
      <c r="B40" s="5" t="s">
        <v>1315</v>
      </c>
      <c r="C40" s="5" t="s">
        <v>826</v>
      </c>
      <c r="D40" s="5" t="s">
        <v>262</v>
      </c>
      <c r="E40" s="21" t="s">
        <v>204</v>
      </c>
      <c r="F40" s="17"/>
      <c r="G40" s="17"/>
      <c r="H40" s="73">
        <v>153.9</v>
      </c>
      <c r="I40" s="5"/>
      <c r="J40" s="28"/>
      <c r="K40" s="28"/>
      <c r="L40" s="28"/>
      <c r="M40" s="28"/>
      <c r="N40" s="28"/>
    </row>
    <row r="41" spans="1:14" s="11" customFormat="1" ht="26.25" customHeight="1">
      <c r="A41" s="42">
        <v>38</v>
      </c>
      <c r="B41" s="5" t="s">
        <v>1316</v>
      </c>
      <c r="C41" s="5" t="s">
        <v>826</v>
      </c>
      <c r="D41" s="5" t="s">
        <v>726</v>
      </c>
      <c r="E41" s="21" t="s">
        <v>204</v>
      </c>
      <c r="F41" s="17"/>
      <c r="G41" s="17"/>
      <c r="H41" s="73">
        <v>140.22</v>
      </c>
      <c r="I41" s="5"/>
      <c r="J41" s="28"/>
      <c r="K41" s="28"/>
      <c r="L41" s="28"/>
      <c r="M41" s="28"/>
      <c r="N41" s="28"/>
    </row>
    <row r="42" spans="1:14" s="11" customFormat="1" ht="26.25" customHeight="1">
      <c r="A42" s="42">
        <v>39</v>
      </c>
      <c r="B42" s="5" t="s">
        <v>1316</v>
      </c>
      <c r="C42" s="5" t="s">
        <v>826</v>
      </c>
      <c r="D42" s="5" t="s">
        <v>726</v>
      </c>
      <c r="E42" s="21" t="s">
        <v>204</v>
      </c>
      <c r="F42" s="17"/>
      <c r="G42" s="17"/>
      <c r="H42" s="73" t="s">
        <v>656</v>
      </c>
      <c r="I42" s="5"/>
      <c r="J42" s="28"/>
      <c r="K42" s="28"/>
      <c r="L42" s="28"/>
      <c r="M42" s="28"/>
      <c r="N42" s="28"/>
    </row>
    <row r="43" spans="1:14" s="11" customFormat="1" ht="27.75" customHeight="1">
      <c r="A43" s="42">
        <v>40</v>
      </c>
      <c r="B43" s="5" t="s">
        <v>616</v>
      </c>
      <c r="C43" s="5" t="s">
        <v>826</v>
      </c>
      <c r="D43" s="5" t="s">
        <v>726</v>
      </c>
      <c r="E43" s="21" t="s">
        <v>204</v>
      </c>
      <c r="F43" s="17"/>
      <c r="G43" s="17"/>
      <c r="H43" s="73">
        <v>65.04</v>
      </c>
      <c r="I43" s="5"/>
      <c r="J43" s="28"/>
      <c r="K43" s="28"/>
      <c r="L43" s="28"/>
      <c r="M43" s="28"/>
      <c r="N43" s="28"/>
    </row>
    <row r="44" spans="1:14" s="11" customFormat="1" ht="26.25" customHeight="1">
      <c r="A44" s="42">
        <v>41</v>
      </c>
      <c r="B44" s="5" t="s">
        <v>1219</v>
      </c>
      <c r="C44" s="5" t="s">
        <v>623</v>
      </c>
      <c r="D44" s="5" t="s">
        <v>726</v>
      </c>
      <c r="E44" s="21" t="s">
        <v>204</v>
      </c>
      <c r="F44" s="17"/>
      <c r="G44" s="17"/>
      <c r="H44" s="73">
        <v>99.68</v>
      </c>
      <c r="I44" s="5"/>
      <c r="J44" s="28"/>
      <c r="K44" s="28"/>
      <c r="L44" s="28"/>
      <c r="M44" s="28"/>
      <c r="N44" s="28"/>
    </row>
    <row r="45" spans="1:14" s="11" customFormat="1" ht="26.25" customHeight="1">
      <c r="A45" s="42">
        <v>42</v>
      </c>
      <c r="B45" s="5" t="s">
        <v>659</v>
      </c>
      <c r="C45" s="5" t="s">
        <v>497</v>
      </c>
      <c r="D45" s="5" t="s">
        <v>660</v>
      </c>
      <c r="E45" s="21" t="s">
        <v>204</v>
      </c>
      <c r="F45" s="17"/>
      <c r="G45" s="17"/>
      <c r="H45" s="73">
        <v>256.3</v>
      </c>
      <c r="I45" s="5"/>
      <c r="J45" s="28"/>
      <c r="K45" s="28"/>
      <c r="L45" s="28"/>
      <c r="M45" s="28"/>
      <c r="N45" s="28"/>
    </row>
    <row r="46" spans="1:14" s="11" customFormat="1" ht="26.25" customHeight="1">
      <c r="A46" s="42">
        <v>43</v>
      </c>
      <c r="B46" s="5" t="s">
        <v>910</v>
      </c>
      <c r="C46" s="5" t="s">
        <v>497</v>
      </c>
      <c r="D46" s="5" t="s">
        <v>262</v>
      </c>
      <c r="E46" s="21" t="s">
        <v>204</v>
      </c>
      <c r="F46" s="17"/>
      <c r="G46" s="17"/>
      <c r="H46" s="73">
        <v>230.63</v>
      </c>
      <c r="I46" s="5"/>
      <c r="J46" s="28"/>
      <c r="K46" s="28"/>
      <c r="L46" s="28"/>
      <c r="M46" s="28"/>
      <c r="N46" s="28"/>
    </row>
    <row r="47" spans="1:14" s="11" customFormat="1" ht="26.25" customHeight="1">
      <c r="A47" s="42">
        <v>44</v>
      </c>
      <c r="B47" s="5" t="s">
        <v>658</v>
      </c>
      <c r="C47" s="5" t="s">
        <v>1</v>
      </c>
      <c r="D47" s="5" t="s">
        <v>262</v>
      </c>
      <c r="E47" s="21" t="s">
        <v>204</v>
      </c>
      <c r="F47" s="17"/>
      <c r="G47" s="17"/>
      <c r="H47" s="73">
        <v>171.12</v>
      </c>
      <c r="I47" s="5"/>
      <c r="J47" s="28"/>
      <c r="K47" s="28"/>
      <c r="L47" s="28"/>
      <c r="M47" s="28"/>
      <c r="N47" s="28"/>
    </row>
    <row r="48" spans="1:14" s="11" customFormat="1" ht="25.5">
      <c r="A48" s="42">
        <v>45</v>
      </c>
      <c r="B48" s="5" t="s">
        <v>661</v>
      </c>
      <c r="C48" s="8" t="s">
        <v>955</v>
      </c>
      <c r="D48" s="5" t="s">
        <v>275</v>
      </c>
      <c r="E48" s="21" t="s">
        <v>204</v>
      </c>
      <c r="F48" s="17"/>
      <c r="G48" s="17"/>
      <c r="H48" s="73">
        <v>957.21</v>
      </c>
      <c r="I48" s="5"/>
      <c r="J48" s="28"/>
      <c r="K48" s="28"/>
      <c r="L48" s="28"/>
      <c r="M48" s="28"/>
      <c r="N48" s="28"/>
    </row>
    <row r="49" spans="1:14" s="11" customFormat="1" ht="53.25" customHeight="1">
      <c r="A49" s="42">
        <v>46</v>
      </c>
      <c r="B49" s="5" t="s">
        <v>911</v>
      </c>
      <c r="C49" s="5" t="s">
        <v>161</v>
      </c>
      <c r="D49" s="5" t="s">
        <v>1280</v>
      </c>
      <c r="E49" s="21" t="s">
        <v>204</v>
      </c>
      <c r="F49" s="17"/>
      <c r="G49" s="17"/>
      <c r="H49" s="73">
        <v>551.22</v>
      </c>
      <c r="I49" s="5"/>
      <c r="J49" s="28"/>
      <c r="K49" s="28"/>
      <c r="L49" s="28"/>
      <c r="M49" s="28"/>
      <c r="N49" s="28"/>
    </row>
    <row r="50" spans="1:14" s="11" customFormat="1" ht="27" customHeight="1">
      <c r="A50" s="42">
        <v>47</v>
      </c>
      <c r="B50" s="5" t="s">
        <v>866</v>
      </c>
      <c r="C50" s="5" t="s">
        <v>826</v>
      </c>
      <c r="D50" s="5" t="s">
        <v>726</v>
      </c>
      <c r="E50" s="21" t="s">
        <v>204</v>
      </c>
      <c r="F50" s="17"/>
      <c r="G50" s="17"/>
      <c r="H50" s="73">
        <v>828.77</v>
      </c>
      <c r="I50" s="5"/>
      <c r="J50" s="28"/>
      <c r="K50" s="28"/>
      <c r="L50" s="28"/>
      <c r="M50" s="28"/>
      <c r="N50" s="28"/>
    </row>
    <row r="51" spans="1:14" s="11" customFormat="1" ht="52.5" customHeight="1">
      <c r="A51" s="42">
        <v>48</v>
      </c>
      <c r="B51" s="8">
        <v>2012</v>
      </c>
      <c r="C51" s="5" t="s">
        <v>826</v>
      </c>
      <c r="D51" s="5"/>
      <c r="E51" s="21"/>
      <c r="F51" s="17"/>
      <c r="G51" s="17"/>
      <c r="H51" s="73">
        <v>205.07</v>
      </c>
      <c r="I51" s="5" t="s">
        <v>1281</v>
      </c>
      <c r="J51" s="28"/>
      <c r="K51" s="28"/>
      <c r="L51" s="28"/>
      <c r="M51" s="28"/>
      <c r="N51" s="28"/>
    </row>
    <row r="52" spans="1:14" s="11" customFormat="1" ht="59.25" customHeight="1">
      <c r="A52" s="42">
        <v>49</v>
      </c>
      <c r="B52" s="8">
        <v>2012</v>
      </c>
      <c r="C52" s="5" t="s">
        <v>1282</v>
      </c>
      <c r="D52" s="5"/>
      <c r="E52" s="21"/>
      <c r="F52" s="17"/>
      <c r="G52" s="17"/>
      <c r="H52" s="73">
        <v>562.43</v>
      </c>
      <c r="I52" s="5" t="s">
        <v>1283</v>
      </c>
      <c r="J52" s="28"/>
      <c r="K52" s="28"/>
      <c r="L52" s="28"/>
      <c r="M52" s="28"/>
      <c r="N52" s="28"/>
    </row>
    <row r="53" spans="1:14" s="11" customFormat="1" ht="40.5" customHeight="1">
      <c r="A53" s="42">
        <v>50</v>
      </c>
      <c r="B53" s="5"/>
      <c r="C53" s="5"/>
      <c r="D53" s="5" t="s">
        <v>470</v>
      </c>
      <c r="E53" s="21"/>
      <c r="F53" s="17" t="s">
        <v>40</v>
      </c>
      <c r="G53" s="17"/>
      <c r="H53" s="73">
        <v>10807.25</v>
      </c>
      <c r="I53" s="5" t="s">
        <v>278</v>
      </c>
      <c r="J53" s="83"/>
      <c r="K53" s="28"/>
      <c r="L53" s="28"/>
      <c r="M53" s="28"/>
      <c r="N53" s="28"/>
    </row>
    <row r="54" spans="1:14" s="11" customFormat="1" ht="50.25" customHeight="1">
      <c r="A54" s="42">
        <v>51</v>
      </c>
      <c r="B54" s="5"/>
      <c r="C54" s="5"/>
      <c r="D54" s="5" t="s">
        <v>470</v>
      </c>
      <c r="E54" s="21"/>
      <c r="F54" s="17" t="s">
        <v>41</v>
      </c>
      <c r="G54" s="17"/>
      <c r="H54" s="73">
        <v>24582.47</v>
      </c>
      <c r="I54" s="5" t="s">
        <v>277</v>
      </c>
      <c r="J54" s="83"/>
      <c r="L54" s="28"/>
      <c r="M54" s="28"/>
      <c r="N54" s="28"/>
    </row>
    <row r="55" spans="1:14" s="11" customFormat="1" ht="27" customHeight="1">
      <c r="A55" s="42">
        <v>52</v>
      </c>
      <c r="B55" s="5"/>
      <c r="C55" s="5"/>
      <c r="D55" s="5" t="s">
        <v>470</v>
      </c>
      <c r="E55" s="21"/>
      <c r="F55" s="17" t="s">
        <v>574</v>
      </c>
      <c r="G55" s="17"/>
      <c r="H55" s="73">
        <v>14182.08</v>
      </c>
      <c r="I55" s="5" t="s">
        <v>276</v>
      </c>
      <c r="J55" s="83"/>
      <c r="K55" s="28"/>
      <c r="L55" s="28"/>
      <c r="M55" s="28"/>
      <c r="N55" s="28"/>
    </row>
    <row r="56" spans="1:14" s="11" customFormat="1" ht="22.5" customHeight="1">
      <c r="A56" s="42">
        <v>53</v>
      </c>
      <c r="B56" s="5"/>
      <c r="C56" s="5"/>
      <c r="D56" s="5" t="s">
        <v>470</v>
      </c>
      <c r="E56" s="21"/>
      <c r="F56" s="17" t="s">
        <v>1188</v>
      </c>
      <c r="G56" s="17"/>
      <c r="H56" s="73">
        <v>16042.09</v>
      </c>
      <c r="I56" s="5" t="s">
        <v>279</v>
      </c>
      <c r="J56" s="83"/>
      <c r="K56" s="28"/>
      <c r="L56" s="28"/>
      <c r="M56" s="28"/>
      <c r="N56" s="28"/>
    </row>
    <row r="57" spans="1:14" s="11" customFormat="1" ht="22.5" customHeight="1">
      <c r="A57" s="42">
        <v>54</v>
      </c>
      <c r="B57" s="5"/>
      <c r="C57" s="5"/>
      <c r="D57" s="5" t="s">
        <v>470</v>
      </c>
      <c r="E57" s="21"/>
      <c r="F57" s="17" t="s">
        <v>906</v>
      </c>
      <c r="G57" s="17"/>
      <c r="H57" s="73">
        <v>1812.57</v>
      </c>
      <c r="I57" s="5" t="s">
        <v>280</v>
      </c>
      <c r="J57" s="83"/>
      <c r="K57" s="28"/>
      <c r="L57" s="28"/>
      <c r="M57" s="28"/>
      <c r="N57" s="28"/>
    </row>
    <row r="58" spans="1:14" s="11" customFormat="1" ht="22.5" customHeight="1">
      <c r="A58" s="42">
        <v>55</v>
      </c>
      <c r="B58" s="5"/>
      <c r="C58" s="5"/>
      <c r="D58" s="5" t="s">
        <v>470</v>
      </c>
      <c r="E58" s="21"/>
      <c r="F58" s="17" t="s">
        <v>752</v>
      </c>
      <c r="G58" s="17"/>
      <c r="H58" s="73">
        <f>326.17+1687.64+262.88+326.17+652.34+525.75+467.36+652.34+266.12+780.55+326.17+326.17+326.17+538.72+467.36+1064.49+652.34+326.17+266.12+262.88+1178.1+262.88+652.34</f>
        <v>12597.230000000001</v>
      </c>
      <c r="I58" s="5" t="s">
        <v>281</v>
      </c>
      <c r="J58" s="83"/>
      <c r="K58" s="28"/>
      <c r="L58" s="28"/>
      <c r="M58" s="28"/>
      <c r="N58" s="28"/>
    </row>
    <row r="59" spans="1:14" s="11" customFormat="1" ht="13.5" customHeight="1">
      <c r="A59" s="1"/>
      <c r="B59" s="5"/>
      <c r="C59" s="5"/>
      <c r="D59" s="5"/>
      <c r="E59" s="21"/>
      <c r="F59" s="44" t="s">
        <v>496</v>
      </c>
      <c r="G59" s="44">
        <f>SUM(G4:G58)</f>
        <v>0</v>
      </c>
      <c r="H59" s="84">
        <f>SUM(H4:H58)</f>
        <v>216805.07999999996</v>
      </c>
      <c r="I59" s="5"/>
      <c r="J59" s="28"/>
      <c r="K59" s="28"/>
      <c r="L59" s="28"/>
      <c r="M59" s="28"/>
      <c r="N59" s="28"/>
    </row>
    <row r="60" spans="1:14" s="11" customFormat="1" ht="15.75" customHeight="1">
      <c r="A60" s="209" t="s">
        <v>1168</v>
      </c>
      <c r="B60" s="209"/>
      <c r="C60" s="209"/>
      <c r="D60" s="209"/>
      <c r="E60" s="209"/>
      <c r="F60" s="209"/>
      <c r="G60" s="209"/>
      <c r="H60" s="209"/>
      <c r="I60" s="35"/>
      <c r="J60" s="28"/>
      <c r="K60" s="28"/>
      <c r="L60" s="28"/>
      <c r="M60" s="28"/>
      <c r="N60" s="28"/>
    </row>
    <row r="61" spans="1:10" s="62" customFormat="1" ht="45" customHeight="1">
      <c r="A61" s="12">
        <v>1</v>
      </c>
      <c r="B61" s="8" t="s">
        <v>567</v>
      </c>
      <c r="C61" s="8" t="s">
        <v>955</v>
      </c>
      <c r="D61" s="8" t="s">
        <v>282</v>
      </c>
      <c r="E61" s="58" t="s">
        <v>283</v>
      </c>
      <c r="F61" s="8"/>
      <c r="G61" s="8"/>
      <c r="H61" s="78">
        <v>4000</v>
      </c>
      <c r="I61" s="8" t="s">
        <v>284</v>
      </c>
      <c r="J61" s="52"/>
    </row>
    <row r="62" spans="1:10" s="62" customFormat="1" ht="69" customHeight="1">
      <c r="A62" s="12">
        <v>2</v>
      </c>
      <c r="B62" s="8" t="s">
        <v>930</v>
      </c>
      <c r="C62" s="8" t="s">
        <v>955</v>
      </c>
      <c r="D62" s="8" t="s">
        <v>226</v>
      </c>
      <c r="E62" s="58" t="s">
        <v>285</v>
      </c>
      <c r="F62" s="8"/>
      <c r="G62" s="8"/>
      <c r="H62" s="78">
        <v>25818.84</v>
      </c>
      <c r="I62" s="8"/>
      <c r="J62" s="70"/>
    </row>
    <row r="63" spans="1:10" s="62" customFormat="1" ht="15.75" customHeight="1">
      <c r="A63" s="12">
        <v>3</v>
      </c>
      <c r="B63" s="8" t="s">
        <v>820</v>
      </c>
      <c r="C63" s="8" t="s">
        <v>623</v>
      </c>
      <c r="D63" s="8" t="s">
        <v>286</v>
      </c>
      <c r="E63" s="58" t="s">
        <v>1357</v>
      </c>
      <c r="F63" s="8"/>
      <c r="G63" s="8"/>
      <c r="H63" s="78">
        <v>175</v>
      </c>
      <c r="I63" s="8"/>
      <c r="J63" s="70"/>
    </row>
    <row r="64" spans="1:10" s="62" customFormat="1" ht="29.25" customHeight="1">
      <c r="A64" s="12">
        <v>4</v>
      </c>
      <c r="B64" s="8" t="s">
        <v>892</v>
      </c>
      <c r="C64" s="8" t="s">
        <v>955</v>
      </c>
      <c r="D64" s="8" t="s">
        <v>287</v>
      </c>
      <c r="E64" s="58" t="s">
        <v>288</v>
      </c>
      <c r="F64" s="8"/>
      <c r="G64" s="8"/>
      <c r="H64" s="78">
        <v>1274.92</v>
      </c>
      <c r="I64" s="8"/>
      <c r="J64" s="70"/>
    </row>
    <row r="65" spans="1:10" s="62" customFormat="1" ht="34.5" customHeight="1">
      <c r="A65" s="12">
        <v>5</v>
      </c>
      <c r="B65" s="8" t="s">
        <v>892</v>
      </c>
      <c r="C65" s="8" t="s">
        <v>955</v>
      </c>
      <c r="D65" s="8" t="s">
        <v>289</v>
      </c>
      <c r="E65" s="58" t="s">
        <v>288</v>
      </c>
      <c r="F65" s="8"/>
      <c r="G65" s="8"/>
      <c r="H65" s="78">
        <v>319.1</v>
      </c>
      <c r="I65" s="8"/>
      <c r="J65" s="70"/>
    </row>
    <row r="66" spans="1:10" s="62" customFormat="1" ht="29.25" customHeight="1">
      <c r="A66" s="12">
        <v>6</v>
      </c>
      <c r="B66" s="8" t="s">
        <v>892</v>
      </c>
      <c r="C66" s="8" t="s">
        <v>955</v>
      </c>
      <c r="D66" s="8" t="s">
        <v>287</v>
      </c>
      <c r="E66" s="58" t="s">
        <v>290</v>
      </c>
      <c r="F66" s="8"/>
      <c r="G66" s="8"/>
      <c r="H66" s="78">
        <v>3068.83</v>
      </c>
      <c r="I66" s="8"/>
      <c r="J66" s="70"/>
    </row>
    <row r="67" spans="1:10" s="62" customFormat="1" ht="44.25" customHeight="1">
      <c r="A67" s="12">
        <v>7</v>
      </c>
      <c r="B67" s="8" t="s">
        <v>892</v>
      </c>
      <c r="C67" s="8" t="s">
        <v>955</v>
      </c>
      <c r="D67" s="8" t="s">
        <v>289</v>
      </c>
      <c r="E67" s="58" t="s">
        <v>893</v>
      </c>
      <c r="F67" s="8"/>
      <c r="G67" s="8"/>
      <c r="H67" s="78" t="s">
        <v>621</v>
      </c>
      <c r="I67" s="8"/>
      <c r="J67" s="70"/>
    </row>
    <row r="68" spans="1:10" s="62" customFormat="1" ht="40.5" customHeight="1">
      <c r="A68" s="12">
        <v>8</v>
      </c>
      <c r="B68" s="8" t="s">
        <v>1164</v>
      </c>
      <c r="C68" s="8" t="s">
        <v>955</v>
      </c>
      <c r="D68" s="8" t="s">
        <v>291</v>
      </c>
      <c r="E68" s="58" t="s">
        <v>292</v>
      </c>
      <c r="F68" s="8"/>
      <c r="G68" s="8"/>
      <c r="H68" s="78">
        <v>496.56</v>
      </c>
      <c r="I68" s="8"/>
      <c r="J68" s="70"/>
    </row>
    <row r="69" spans="1:10" s="62" customFormat="1" ht="65.25" customHeight="1">
      <c r="A69" s="12">
        <v>9</v>
      </c>
      <c r="B69" s="8" t="s">
        <v>107</v>
      </c>
      <c r="C69" s="8" t="s">
        <v>955</v>
      </c>
      <c r="D69" s="8" t="s">
        <v>226</v>
      </c>
      <c r="E69" s="58" t="s">
        <v>293</v>
      </c>
      <c r="F69" s="8"/>
      <c r="G69" s="8"/>
      <c r="H69" s="78" t="s">
        <v>75</v>
      </c>
      <c r="I69" s="8" t="s">
        <v>1238</v>
      </c>
      <c r="J69" s="70"/>
    </row>
    <row r="70" spans="1:10" s="62" customFormat="1" ht="40.5" customHeight="1">
      <c r="A70" s="12">
        <v>10</v>
      </c>
      <c r="B70" s="8" t="s">
        <v>1132</v>
      </c>
      <c r="C70" s="8" t="s">
        <v>826</v>
      </c>
      <c r="D70" s="8" t="s">
        <v>294</v>
      </c>
      <c r="E70" s="58" t="s">
        <v>295</v>
      </c>
      <c r="F70" s="8"/>
      <c r="G70" s="8"/>
      <c r="H70" s="78" t="s">
        <v>621</v>
      </c>
      <c r="I70" s="8"/>
      <c r="J70" s="70"/>
    </row>
    <row r="71" spans="1:10" s="62" customFormat="1" ht="67.5" customHeight="1">
      <c r="A71" s="12">
        <v>11</v>
      </c>
      <c r="B71" s="8" t="s">
        <v>819</v>
      </c>
      <c r="C71" s="8" t="s">
        <v>495</v>
      </c>
      <c r="D71" s="8" t="s">
        <v>296</v>
      </c>
      <c r="E71" s="58" t="s">
        <v>645</v>
      </c>
      <c r="F71" s="8">
        <v>25</v>
      </c>
      <c r="G71" s="8"/>
      <c r="H71" s="78" t="s">
        <v>75</v>
      </c>
      <c r="I71" s="8" t="s">
        <v>297</v>
      </c>
      <c r="J71" s="70"/>
    </row>
    <row r="72" spans="1:10" s="62" customFormat="1" ht="26.25" customHeight="1">
      <c r="A72" s="12">
        <v>12</v>
      </c>
      <c r="B72" s="8" t="s">
        <v>76</v>
      </c>
      <c r="C72" s="8" t="s">
        <v>955</v>
      </c>
      <c r="D72" s="8" t="s">
        <v>226</v>
      </c>
      <c r="E72" s="58" t="s">
        <v>222</v>
      </c>
      <c r="F72" s="8"/>
      <c r="G72" s="8"/>
      <c r="H72" s="78">
        <v>1400</v>
      </c>
      <c r="I72" s="8"/>
      <c r="J72" s="70"/>
    </row>
    <row r="73" spans="1:10" s="62" customFormat="1" ht="25.5" customHeight="1">
      <c r="A73" s="12">
        <v>13</v>
      </c>
      <c r="B73" s="8" t="s">
        <v>1048</v>
      </c>
      <c r="C73" s="8" t="s">
        <v>826</v>
      </c>
      <c r="D73" s="8" t="s">
        <v>291</v>
      </c>
      <c r="E73" s="58" t="s">
        <v>298</v>
      </c>
      <c r="F73" s="8"/>
      <c r="G73" s="8"/>
      <c r="H73" s="78" t="s">
        <v>621</v>
      </c>
      <c r="I73" s="8"/>
      <c r="J73" s="70"/>
    </row>
    <row r="74" spans="1:10" s="62" customFormat="1" ht="83.25" customHeight="1">
      <c r="A74" s="12">
        <v>14</v>
      </c>
      <c r="B74" s="8" t="s">
        <v>657</v>
      </c>
      <c r="C74" s="8" t="s">
        <v>955</v>
      </c>
      <c r="D74" s="8" t="s">
        <v>299</v>
      </c>
      <c r="E74" s="58" t="s">
        <v>1286</v>
      </c>
      <c r="F74" s="8"/>
      <c r="G74" s="61"/>
      <c r="H74" s="78" t="s">
        <v>75</v>
      </c>
      <c r="I74" s="8" t="s">
        <v>300</v>
      </c>
      <c r="J74" s="70"/>
    </row>
    <row r="75" spans="1:10" s="62" customFormat="1" ht="28.5" customHeight="1">
      <c r="A75" s="12">
        <v>15</v>
      </c>
      <c r="B75" s="8" t="s">
        <v>11</v>
      </c>
      <c r="C75" s="8" t="s">
        <v>955</v>
      </c>
      <c r="D75" s="8" t="s">
        <v>226</v>
      </c>
      <c r="E75" s="58" t="s">
        <v>222</v>
      </c>
      <c r="F75" s="8"/>
      <c r="G75" s="61"/>
      <c r="H75" s="78">
        <v>693.36</v>
      </c>
      <c r="I75" s="8"/>
      <c r="J75" s="70"/>
    </row>
    <row r="76" spans="1:10" s="62" customFormat="1" ht="39.75" customHeight="1">
      <c r="A76" s="12">
        <v>16</v>
      </c>
      <c r="B76" s="8" t="s">
        <v>166</v>
      </c>
      <c r="C76" s="8" t="s">
        <v>826</v>
      </c>
      <c r="D76" s="8" t="s">
        <v>294</v>
      </c>
      <c r="E76" s="58" t="s">
        <v>864</v>
      </c>
      <c r="F76" s="8"/>
      <c r="G76" s="61"/>
      <c r="H76" s="78" t="s">
        <v>75</v>
      </c>
      <c r="I76" s="8" t="s">
        <v>301</v>
      </c>
      <c r="J76" s="70"/>
    </row>
    <row r="77" spans="1:10" s="62" customFormat="1" ht="54" customHeight="1">
      <c r="A77" s="12">
        <v>17</v>
      </c>
      <c r="B77" s="8" t="s">
        <v>566</v>
      </c>
      <c r="C77" s="8" t="s">
        <v>955</v>
      </c>
      <c r="D77" s="8" t="s">
        <v>302</v>
      </c>
      <c r="E77" s="58" t="s">
        <v>303</v>
      </c>
      <c r="F77" s="61"/>
      <c r="G77" s="8"/>
      <c r="H77" s="78">
        <v>646.48</v>
      </c>
      <c r="I77" s="8"/>
      <c r="J77" s="70"/>
    </row>
    <row r="78" spans="1:10" s="62" customFormat="1" ht="27.75" customHeight="1">
      <c r="A78" s="12">
        <v>18</v>
      </c>
      <c r="B78" s="8" t="s">
        <v>489</v>
      </c>
      <c r="C78" s="8" t="s">
        <v>955</v>
      </c>
      <c r="D78" s="8" t="s">
        <v>212</v>
      </c>
      <c r="E78" s="58" t="s">
        <v>864</v>
      </c>
      <c r="F78" s="61"/>
      <c r="G78" s="8"/>
      <c r="H78" s="78">
        <v>312.28</v>
      </c>
      <c r="I78" s="8"/>
      <c r="J78" s="70"/>
    </row>
    <row r="79" spans="1:10" s="62" customFormat="1" ht="58.5" customHeight="1">
      <c r="A79" s="12">
        <v>19</v>
      </c>
      <c r="B79" s="8" t="s">
        <v>1192</v>
      </c>
      <c r="C79" s="8" t="s">
        <v>955</v>
      </c>
      <c r="D79" s="8" t="s">
        <v>212</v>
      </c>
      <c r="E79" s="58" t="s">
        <v>304</v>
      </c>
      <c r="F79" s="61"/>
      <c r="G79" s="8"/>
      <c r="H79" s="78" t="s">
        <v>75</v>
      </c>
      <c r="I79" s="8" t="s">
        <v>305</v>
      </c>
      <c r="J79" s="70"/>
    </row>
    <row r="80" spans="1:10" s="62" customFormat="1" ht="45.75" customHeight="1">
      <c r="A80" s="12">
        <v>20</v>
      </c>
      <c r="B80" s="8" t="s">
        <v>759</v>
      </c>
      <c r="C80" s="8" t="s">
        <v>955</v>
      </c>
      <c r="D80" s="8" t="s">
        <v>282</v>
      </c>
      <c r="E80" s="58" t="s">
        <v>306</v>
      </c>
      <c r="F80" s="61"/>
      <c r="G80" s="8"/>
      <c r="H80" s="78">
        <v>20000</v>
      </c>
      <c r="I80" s="8" t="s">
        <v>307</v>
      </c>
      <c r="J80" s="70"/>
    </row>
    <row r="81" spans="1:10" s="62" customFormat="1" ht="29.25" customHeight="1">
      <c r="A81" s="12">
        <v>21</v>
      </c>
      <c r="B81" s="8" t="s">
        <v>182</v>
      </c>
      <c r="C81" s="8" t="s">
        <v>955</v>
      </c>
      <c r="D81" s="8" t="s">
        <v>282</v>
      </c>
      <c r="E81" s="58" t="s">
        <v>306</v>
      </c>
      <c r="F81" s="61"/>
      <c r="G81" s="8"/>
      <c r="H81" s="78">
        <v>10000</v>
      </c>
      <c r="I81" s="8"/>
      <c r="J81" s="70"/>
    </row>
    <row r="82" spans="1:10" s="62" customFormat="1" ht="27" customHeight="1">
      <c r="A82" s="12">
        <v>22</v>
      </c>
      <c r="B82" s="8" t="s">
        <v>1194</v>
      </c>
      <c r="C82" s="8" t="s">
        <v>955</v>
      </c>
      <c r="D82" s="8" t="s">
        <v>308</v>
      </c>
      <c r="E82" s="58" t="s">
        <v>1195</v>
      </c>
      <c r="F82" s="61"/>
      <c r="G82" s="8"/>
      <c r="H82" s="108">
        <v>139.27</v>
      </c>
      <c r="I82" s="8"/>
      <c r="J82" s="70"/>
    </row>
    <row r="83" spans="1:10" s="62" customFormat="1" ht="33" customHeight="1">
      <c r="A83" s="12">
        <v>23</v>
      </c>
      <c r="B83" s="8" t="s">
        <v>173</v>
      </c>
      <c r="C83" s="8" t="s">
        <v>955</v>
      </c>
      <c r="D83" s="8" t="s">
        <v>309</v>
      </c>
      <c r="E83" s="58" t="s">
        <v>174</v>
      </c>
      <c r="F83" s="61"/>
      <c r="G83" s="8"/>
      <c r="H83" s="78" t="s">
        <v>621</v>
      </c>
      <c r="I83" s="8"/>
      <c r="J83" s="70"/>
    </row>
    <row r="84" spans="1:14" s="11" customFormat="1" ht="12.75">
      <c r="A84" s="5"/>
      <c r="B84" s="5"/>
      <c r="C84" s="5"/>
      <c r="D84" s="5"/>
      <c r="E84" s="5"/>
      <c r="F84" s="44" t="s">
        <v>496</v>
      </c>
      <c r="G84" s="44"/>
      <c r="H84" s="56">
        <f>SUM(H61:H83)</f>
        <v>68344.64</v>
      </c>
      <c r="I84" s="5"/>
      <c r="J84" s="28"/>
      <c r="K84" s="28"/>
      <c r="L84" s="28"/>
      <c r="M84" s="28"/>
      <c r="N84" s="28"/>
    </row>
    <row r="85" spans="1:9" s="28" customFormat="1" ht="12.75">
      <c r="A85" s="5"/>
      <c r="B85" s="5"/>
      <c r="C85" s="5"/>
      <c r="D85" s="5"/>
      <c r="E85" s="5"/>
      <c r="F85" s="44"/>
      <c r="G85" s="44"/>
      <c r="H85" s="56"/>
      <c r="I85" s="5"/>
    </row>
    <row r="86" spans="1:14" s="11" customFormat="1" ht="15.75" customHeight="1">
      <c r="A86" s="209" t="s">
        <v>1189</v>
      </c>
      <c r="B86" s="209"/>
      <c r="C86" s="209"/>
      <c r="D86" s="209"/>
      <c r="E86" s="209"/>
      <c r="F86" s="209"/>
      <c r="G86" s="209"/>
      <c r="H86" s="209"/>
      <c r="I86" s="35"/>
      <c r="J86" s="28"/>
      <c r="K86" s="28"/>
      <c r="L86" s="28"/>
      <c r="M86" s="28"/>
      <c r="N86" s="28"/>
    </row>
    <row r="87" spans="1:10" s="24" customFormat="1" ht="26.25">
      <c r="A87" s="42">
        <v>1</v>
      </c>
      <c r="B87" s="8" t="s">
        <v>196</v>
      </c>
      <c r="C87" s="8" t="s">
        <v>826</v>
      </c>
      <c r="D87" s="8" t="s">
        <v>308</v>
      </c>
      <c r="E87" s="8" t="s">
        <v>200</v>
      </c>
      <c r="F87" s="23"/>
      <c r="G87" s="1"/>
      <c r="H87" s="17">
        <v>490.21</v>
      </c>
      <c r="I87" s="5"/>
      <c r="J87" s="46"/>
    </row>
    <row r="88" spans="1:10" s="62" customFormat="1" ht="42.75" customHeight="1">
      <c r="A88" s="12">
        <v>2</v>
      </c>
      <c r="B88" s="8" t="s">
        <v>1061</v>
      </c>
      <c r="C88" s="8" t="s">
        <v>826</v>
      </c>
      <c r="D88" s="8" t="s">
        <v>310</v>
      </c>
      <c r="E88" s="58" t="s">
        <v>1062</v>
      </c>
      <c r="F88" s="8"/>
      <c r="G88" s="8"/>
      <c r="H88" s="78">
        <v>3800</v>
      </c>
      <c r="I88" s="8" t="s">
        <v>311</v>
      </c>
      <c r="J88" s="85"/>
    </row>
    <row r="89" spans="1:10" s="62" customFormat="1" ht="21.75" customHeight="1">
      <c r="A89" s="12"/>
      <c r="B89" s="8"/>
      <c r="C89" s="8"/>
      <c r="D89" s="8"/>
      <c r="E89" s="58"/>
      <c r="F89" s="8"/>
      <c r="G89" s="8"/>
      <c r="H89" s="71">
        <f>SUM(H87:H88)</f>
        <v>4290.21</v>
      </c>
      <c r="I89" s="8"/>
      <c r="J89" s="70"/>
    </row>
    <row r="90" spans="1:14" s="11" customFormat="1" ht="15.75" customHeight="1">
      <c r="A90" s="209" t="s">
        <v>907</v>
      </c>
      <c r="B90" s="209"/>
      <c r="C90" s="209"/>
      <c r="D90" s="209"/>
      <c r="E90" s="209"/>
      <c r="F90" s="209"/>
      <c r="G90" s="209"/>
      <c r="H90" s="209"/>
      <c r="I90" s="35"/>
      <c r="J90" s="28"/>
      <c r="K90" s="28"/>
      <c r="L90" s="28"/>
      <c r="M90" s="28"/>
      <c r="N90" s="28"/>
    </row>
    <row r="91" spans="1:14" s="11" customFormat="1" ht="38.25">
      <c r="A91" s="42">
        <v>1</v>
      </c>
      <c r="B91" s="5" t="s">
        <v>908</v>
      </c>
      <c r="C91" s="5" t="s">
        <v>909</v>
      </c>
      <c r="D91" s="5" t="s">
        <v>1251</v>
      </c>
      <c r="E91" s="21" t="s">
        <v>694</v>
      </c>
      <c r="F91" s="17"/>
      <c r="G91" s="17"/>
      <c r="H91" s="73">
        <v>2111.86</v>
      </c>
      <c r="I91" s="5"/>
      <c r="J91" s="28"/>
      <c r="K91" s="28"/>
      <c r="L91" s="28"/>
      <c r="M91" s="28"/>
      <c r="N91" s="28"/>
    </row>
    <row r="92" spans="1:14" s="11" customFormat="1" ht="25.5">
      <c r="A92" s="42">
        <v>2</v>
      </c>
      <c r="B92" s="5" t="s">
        <v>539</v>
      </c>
      <c r="C92" s="5" t="s">
        <v>852</v>
      </c>
      <c r="D92" s="5"/>
      <c r="E92" s="21"/>
      <c r="F92" s="17"/>
      <c r="G92" s="17"/>
      <c r="H92" s="73">
        <v>1684.33</v>
      </c>
      <c r="I92" s="5" t="s">
        <v>312</v>
      </c>
      <c r="J92" s="28"/>
      <c r="K92" s="28"/>
      <c r="L92" s="28"/>
      <c r="M92" s="28"/>
      <c r="N92" s="28"/>
    </row>
    <row r="93" spans="1:14" s="11" customFormat="1" ht="12.75">
      <c r="A93" s="5"/>
      <c r="B93" s="5"/>
      <c r="C93" s="5"/>
      <c r="D93" s="5"/>
      <c r="E93" s="5"/>
      <c r="F93" s="5"/>
      <c r="G93" s="72">
        <f>SUM(G91)</f>
        <v>0</v>
      </c>
      <c r="H93" s="56">
        <f>SUM(H91:H92)</f>
        <v>3796.19</v>
      </c>
      <c r="I93" s="5"/>
      <c r="J93" s="28"/>
      <c r="K93" s="28"/>
      <c r="L93" s="28"/>
      <c r="M93" s="28"/>
      <c r="N93" s="28"/>
    </row>
    <row r="94" spans="8:14" s="11" customFormat="1" ht="12.75">
      <c r="H94" s="55"/>
      <c r="J94" s="28"/>
      <c r="K94" s="28"/>
      <c r="L94" s="28"/>
      <c r="M94" s="28"/>
      <c r="N94" s="28"/>
    </row>
    <row r="95" spans="8:14" s="11" customFormat="1" ht="12.75">
      <c r="H95" s="55"/>
      <c r="J95" s="28"/>
      <c r="K95" s="28"/>
      <c r="L95" s="28"/>
      <c r="M95" s="28"/>
      <c r="N95" s="28"/>
    </row>
    <row r="96" spans="8:14" s="11" customFormat="1" ht="12.75">
      <c r="H96" s="55"/>
      <c r="J96" s="28"/>
      <c r="K96" s="28"/>
      <c r="L96" s="28"/>
      <c r="M96" s="28"/>
      <c r="N96" s="28"/>
    </row>
    <row r="97" spans="11:14" ht="12.75">
      <c r="K97" s="16"/>
      <c r="L97" s="16"/>
      <c r="M97" s="16"/>
      <c r="N97" s="16"/>
    </row>
    <row r="98" spans="11:14" ht="12.75">
      <c r="K98" s="16"/>
      <c r="L98" s="16"/>
      <c r="M98" s="16"/>
      <c r="N98" s="16"/>
    </row>
    <row r="99" spans="11:14" ht="12.75">
      <c r="K99" s="16"/>
      <c r="L99" s="16"/>
      <c r="M99" s="16"/>
      <c r="N99" s="16"/>
    </row>
    <row r="100" spans="11:14" ht="12.75">
      <c r="K100" s="16"/>
      <c r="L100" s="16"/>
      <c r="M100" s="16"/>
      <c r="N100" s="16"/>
    </row>
  </sheetData>
  <sheetProtection/>
  <mergeCells count="36">
    <mergeCell ref="BK1:BR1"/>
    <mergeCell ref="CI1:CP1"/>
    <mergeCell ref="CQ1:CX1"/>
    <mergeCell ref="FK1:FR1"/>
    <mergeCell ref="EU1:FB1"/>
    <mergeCell ref="DG1:DN1"/>
    <mergeCell ref="DO1:DV1"/>
    <mergeCell ref="FS1:FZ1"/>
    <mergeCell ref="CA1:CH1"/>
    <mergeCell ref="AU1:BB1"/>
    <mergeCell ref="FC1:FJ1"/>
    <mergeCell ref="EM1:ET1"/>
    <mergeCell ref="DW1:ED1"/>
    <mergeCell ref="EE1:EL1"/>
    <mergeCell ref="BS1:BZ1"/>
    <mergeCell ref="BC1:BJ1"/>
    <mergeCell ref="CY1:DF1"/>
    <mergeCell ref="IM1:IT1"/>
    <mergeCell ref="GA1:GH1"/>
    <mergeCell ref="GI1:GP1"/>
    <mergeCell ref="GQ1:GX1"/>
    <mergeCell ref="GY1:HF1"/>
    <mergeCell ref="HG1:HN1"/>
    <mergeCell ref="HO1:HV1"/>
    <mergeCell ref="HW1:ID1"/>
    <mergeCell ref="IE1:IL1"/>
    <mergeCell ref="A90:H90"/>
    <mergeCell ref="AM1:AT1"/>
    <mergeCell ref="A1:I1"/>
    <mergeCell ref="J1:N1"/>
    <mergeCell ref="O1:V1"/>
    <mergeCell ref="W1:AD1"/>
    <mergeCell ref="AE1:AL1"/>
    <mergeCell ref="A3:H3"/>
    <mergeCell ref="A86:H86"/>
    <mergeCell ref="A60:H60"/>
  </mergeCells>
  <printOptions/>
  <pageMargins left="0.6299212598425197" right="0.56" top="0.8267716535433072" bottom="0.72" header="0.5118110236220472" footer="0.41"/>
  <pageSetup horizontalDpi="600" verticalDpi="600" orientation="landscape" paperSize="9" scale="87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PageLayoutView="0" workbookViewId="0" topLeftCell="A1">
      <pane ySplit="3" topLeftCell="A76" activePane="bottomLeft" state="frozen"/>
      <selection pane="topLeft" activeCell="A1" sqref="A1"/>
      <selection pane="bottomLeft" activeCell="P70" sqref="P70"/>
    </sheetView>
  </sheetViews>
  <sheetFormatPr defaultColWidth="9.00390625" defaultRowHeight="12.75"/>
  <cols>
    <col min="1" max="1" width="4.75390625" style="37" customWidth="1"/>
    <col min="2" max="2" width="10.625" style="37" customWidth="1"/>
    <col min="3" max="3" width="20.375" style="37" customWidth="1"/>
    <col min="4" max="4" width="27.875" style="37" customWidth="1"/>
    <col min="5" max="5" width="28.25390625" style="37" customWidth="1"/>
    <col min="6" max="6" width="13.00390625" style="37" customWidth="1"/>
    <col min="7" max="7" width="13.25390625" style="63" customWidth="1"/>
    <col min="8" max="8" width="35.75390625" style="64" customWidth="1"/>
    <col min="9" max="9" width="15.125" style="37" customWidth="1"/>
    <col min="10" max="16384" width="9.125" style="37" customWidth="1"/>
  </cols>
  <sheetData>
    <row r="1" spans="1:8" s="24" customFormat="1" ht="15">
      <c r="A1" s="214" t="s">
        <v>836</v>
      </c>
      <c r="B1" s="214"/>
      <c r="C1" s="214"/>
      <c r="D1" s="214"/>
      <c r="E1" s="214"/>
      <c r="F1" s="214"/>
      <c r="G1" s="214"/>
      <c r="H1" s="214"/>
    </row>
    <row r="2" spans="1:8" s="24" customFormat="1" ht="15">
      <c r="A2" s="23"/>
      <c r="B2" s="23"/>
      <c r="C2" s="23"/>
      <c r="D2" s="23"/>
      <c r="E2" s="23"/>
      <c r="F2" s="87"/>
      <c r="G2" s="88"/>
      <c r="H2" s="23"/>
    </row>
    <row r="3" spans="1:8" s="24" customFormat="1" ht="57">
      <c r="A3" s="26" t="s">
        <v>79</v>
      </c>
      <c r="B3" s="26" t="s">
        <v>80</v>
      </c>
      <c r="C3" s="27" t="s">
        <v>825</v>
      </c>
      <c r="D3" s="26" t="s">
        <v>81</v>
      </c>
      <c r="E3" s="26" t="s">
        <v>824</v>
      </c>
      <c r="F3" s="26" t="s">
        <v>35</v>
      </c>
      <c r="G3" s="50" t="s">
        <v>829</v>
      </c>
      <c r="H3" s="30" t="s">
        <v>753</v>
      </c>
    </row>
    <row r="4" spans="1:8" s="24" customFormat="1" ht="15">
      <c r="A4" s="214" t="s">
        <v>727</v>
      </c>
      <c r="B4" s="214"/>
      <c r="C4" s="214"/>
      <c r="D4" s="214"/>
      <c r="E4" s="214"/>
      <c r="F4" s="214"/>
      <c r="G4" s="214"/>
      <c r="H4" s="23"/>
    </row>
    <row r="5" spans="1:8" s="24" customFormat="1" ht="51.75">
      <c r="A5" s="42">
        <v>1</v>
      </c>
      <c r="B5" s="8" t="s">
        <v>977</v>
      </c>
      <c r="C5" s="5" t="s">
        <v>858</v>
      </c>
      <c r="D5" s="5" t="s">
        <v>541</v>
      </c>
      <c r="E5" s="5" t="s">
        <v>456</v>
      </c>
      <c r="F5" s="5"/>
      <c r="G5" s="17">
        <v>1433</v>
      </c>
      <c r="H5" s="5"/>
    </row>
    <row r="6" spans="1:8" s="24" customFormat="1" ht="64.5">
      <c r="A6" s="42">
        <v>2</v>
      </c>
      <c r="B6" s="8" t="s">
        <v>977</v>
      </c>
      <c r="C6" s="5" t="s">
        <v>1185</v>
      </c>
      <c r="D6" s="5" t="s">
        <v>776</v>
      </c>
      <c r="E6" s="5" t="s">
        <v>456</v>
      </c>
      <c r="F6" s="5"/>
      <c r="G6" s="17">
        <v>80.15</v>
      </c>
      <c r="H6" s="5"/>
    </row>
    <row r="7" spans="1:15" s="11" customFormat="1" ht="25.5">
      <c r="A7" s="42">
        <v>3</v>
      </c>
      <c r="B7" s="5" t="s">
        <v>152</v>
      </c>
      <c r="C7" s="5" t="s">
        <v>154</v>
      </c>
      <c r="D7" s="5" t="s">
        <v>234</v>
      </c>
      <c r="E7" s="18" t="s">
        <v>153</v>
      </c>
      <c r="F7" s="17"/>
      <c r="G7" s="6">
        <v>262.73</v>
      </c>
      <c r="H7" s="5"/>
      <c r="I7" s="28"/>
      <c r="J7" s="28"/>
      <c r="K7" s="28"/>
      <c r="L7" s="28"/>
      <c r="M7" s="28"/>
      <c r="N7" s="28"/>
      <c r="O7" s="28"/>
    </row>
    <row r="8" spans="1:8" s="24" customFormat="1" ht="39">
      <c r="A8" s="42">
        <v>4</v>
      </c>
      <c r="B8" s="8" t="s">
        <v>927</v>
      </c>
      <c r="C8" s="5" t="s">
        <v>928</v>
      </c>
      <c r="D8" s="5" t="s">
        <v>929</v>
      </c>
      <c r="E8" s="5" t="s">
        <v>751</v>
      </c>
      <c r="F8" s="5"/>
      <c r="G8" s="17">
        <v>1388.15</v>
      </c>
      <c r="H8" s="5"/>
    </row>
    <row r="9" spans="1:14" s="11" customFormat="1" ht="25.5">
      <c r="A9" s="42">
        <v>5</v>
      </c>
      <c r="B9" s="5" t="s">
        <v>1164</v>
      </c>
      <c r="C9" s="8" t="s">
        <v>1060</v>
      </c>
      <c r="D9" s="5" t="s">
        <v>313</v>
      </c>
      <c r="E9" s="18" t="s">
        <v>485</v>
      </c>
      <c r="F9" s="17"/>
      <c r="G9" s="17">
        <v>1404.75</v>
      </c>
      <c r="H9" s="5"/>
      <c r="I9" s="28"/>
      <c r="J9" s="28"/>
      <c r="K9" s="28"/>
      <c r="L9" s="28"/>
      <c r="M9" s="28"/>
      <c r="N9" s="28"/>
    </row>
    <row r="10" spans="1:14" s="11" customFormat="1" ht="25.5">
      <c r="A10" s="42">
        <v>6</v>
      </c>
      <c r="B10" s="5" t="s">
        <v>1058</v>
      </c>
      <c r="C10" s="8" t="s">
        <v>50</v>
      </c>
      <c r="D10" s="5" t="s">
        <v>314</v>
      </c>
      <c r="E10" s="18" t="s">
        <v>153</v>
      </c>
      <c r="F10" s="17"/>
      <c r="G10" s="17">
        <v>170.85</v>
      </c>
      <c r="H10" s="5"/>
      <c r="I10" s="28"/>
      <c r="J10" s="28"/>
      <c r="K10" s="28"/>
      <c r="L10" s="28"/>
      <c r="M10" s="28"/>
      <c r="N10" s="28"/>
    </row>
    <row r="11" spans="1:8" s="24" customFormat="1" ht="26.25">
      <c r="A11" s="42">
        <v>7</v>
      </c>
      <c r="B11" s="8" t="s">
        <v>1216</v>
      </c>
      <c r="C11" s="5" t="s">
        <v>783</v>
      </c>
      <c r="D11" s="5" t="s">
        <v>30</v>
      </c>
      <c r="E11" s="18" t="s">
        <v>153</v>
      </c>
      <c r="F11" s="5"/>
      <c r="G11" s="17">
        <v>312.9</v>
      </c>
      <c r="H11" s="5"/>
    </row>
    <row r="12" spans="1:14" s="11" customFormat="1" ht="25.5">
      <c r="A12" s="42">
        <v>8</v>
      </c>
      <c r="B12" s="5" t="s">
        <v>1059</v>
      </c>
      <c r="C12" s="8" t="s">
        <v>147</v>
      </c>
      <c r="D12" s="5" t="s">
        <v>315</v>
      </c>
      <c r="E12" s="18" t="s">
        <v>153</v>
      </c>
      <c r="F12" s="17"/>
      <c r="G12" s="17">
        <v>92</v>
      </c>
      <c r="H12" s="5"/>
      <c r="I12" s="28"/>
      <c r="J12" s="28"/>
      <c r="K12" s="28"/>
      <c r="L12" s="28"/>
      <c r="M12" s="28"/>
      <c r="N12" s="28"/>
    </row>
    <row r="13" spans="1:8" s="24" customFormat="1" ht="26.25">
      <c r="A13" s="42">
        <v>9</v>
      </c>
      <c r="B13" s="8" t="s">
        <v>1067</v>
      </c>
      <c r="C13" s="5" t="s">
        <v>1068</v>
      </c>
      <c r="D13" s="5" t="s">
        <v>30</v>
      </c>
      <c r="E13" s="18" t="s">
        <v>153</v>
      </c>
      <c r="F13" s="5"/>
      <c r="G13" s="17">
        <v>117.99</v>
      </c>
      <c r="H13" s="5"/>
    </row>
    <row r="14" spans="1:15" s="11" customFormat="1" ht="25.5">
      <c r="A14" s="42">
        <v>16</v>
      </c>
      <c r="B14" s="5" t="s">
        <v>1358</v>
      </c>
      <c r="C14" s="5" t="s">
        <v>459</v>
      </c>
      <c r="D14" s="5" t="s">
        <v>262</v>
      </c>
      <c r="E14" s="18" t="s">
        <v>153</v>
      </c>
      <c r="F14" s="17"/>
      <c r="G14" s="53">
        <v>64.72</v>
      </c>
      <c r="H14" s="5"/>
      <c r="I14" s="28"/>
      <c r="J14" s="28"/>
      <c r="K14" s="28"/>
      <c r="L14" s="28"/>
      <c r="M14" s="28"/>
      <c r="N14" s="28"/>
      <c r="O14" s="28"/>
    </row>
    <row r="15" spans="1:8" s="24" customFormat="1" ht="26.25">
      <c r="A15" s="42">
        <v>10</v>
      </c>
      <c r="B15" s="8" t="s">
        <v>28</v>
      </c>
      <c r="C15" s="5" t="s">
        <v>29</v>
      </c>
      <c r="D15" s="5" t="s">
        <v>30</v>
      </c>
      <c r="E15" s="18" t="s">
        <v>153</v>
      </c>
      <c r="F15" s="5"/>
      <c r="G15" s="17">
        <v>84.8</v>
      </c>
      <c r="H15" s="5"/>
    </row>
    <row r="16" spans="1:8" s="24" customFormat="1" ht="26.25">
      <c r="A16" s="42">
        <v>11</v>
      </c>
      <c r="B16" s="8" t="s">
        <v>1204</v>
      </c>
      <c r="C16" s="5" t="s">
        <v>1205</v>
      </c>
      <c r="D16" s="5" t="s">
        <v>1206</v>
      </c>
      <c r="E16" s="5" t="s">
        <v>1207</v>
      </c>
      <c r="F16" s="5"/>
      <c r="G16" s="17">
        <v>189.9</v>
      </c>
      <c r="H16" s="5"/>
    </row>
    <row r="17" spans="1:14" s="11" customFormat="1" ht="25.5">
      <c r="A17" s="42">
        <v>12</v>
      </c>
      <c r="B17" s="5" t="s">
        <v>947</v>
      </c>
      <c r="C17" s="8" t="s">
        <v>628</v>
      </c>
      <c r="D17" s="5" t="s">
        <v>315</v>
      </c>
      <c r="E17" s="18" t="s">
        <v>153</v>
      </c>
      <c r="F17" s="17"/>
      <c r="G17" s="17">
        <v>347.11</v>
      </c>
      <c r="H17" s="5"/>
      <c r="I17" s="28"/>
      <c r="J17" s="28"/>
      <c r="K17" s="28"/>
      <c r="L17" s="28"/>
      <c r="M17" s="28"/>
      <c r="N17" s="28"/>
    </row>
    <row r="18" spans="1:14" s="11" customFormat="1" ht="25.5">
      <c r="A18" s="42">
        <v>13</v>
      </c>
      <c r="B18" s="5" t="s">
        <v>947</v>
      </c>
      <c r="C18" s="8" t="s">
        <v>1350</v>
      </c>
      <c r="D18" s="5" t="s">
        <v>315</v>
      </c>
      <c r="E18" s="18" t="s">
        <v>153</v>
      </c>
      <c r="F18" s="17"/>
      <c r="G18" s="17">
        <v>153.5</v>
      </c>
      <c r="H18" s="5"/>
      <c r="I18" s="28"/>
      <c r="J18" s="28"/>
      <c r="K18" s="28"/>
      <c r="L18" s="28"/>
      <c r="M18" s="28"/>
      <c r="N18" s="28"/>
    </row>
    <row r="19" spans="1:14" s="11" customFormat="1" ht="25.5">
      <c r="A19" s="42">
        <v>14</v>
      </c>
      <c r="B19" s="5" t="s">
        <v>1362</v>
      </c>
      <c r="C19" s="8" t="s">
        <v>946</v>
      </c>
      <c r="D19" s="5" t="s">
        <v>315</v>
      </c>
      <c r="E19" s="18" t="s">
        <v>153</v>
      </c>
      <c r="F19" s="17"/>
      <c r="G19" s="17">
        <v>135.67</v>
      </c>
      <c r="H19" s="5"/>
      <c r="I19" s="28"/>
      <c r="J19" s="28"/>
      <c r="K19" s="28"/>
      <c r="L19" s="28"/>
      <c r="M19" s="28"/>
      <c r="N19" s="28"/>
    </row>
    <row r="20" spans="1:15" s="11" customFormat="1" ht="25.5">
      <c r="A20" s="42">
        <v>15</v>
      </c>
      <c r="B20" s="5" t="s">
        <v>56</v>
      </c>
      <c r="C20" s="5" t="s">
        <v>57</v>
      </c>
      <c r="D20" s="5" t="s">
        <v>235</v>
      </c>
      <c r="E20" s="18" t="s">
        <v>153</v>
      </c>
      <c r="F20" s="17"/>
      <c r="G20" s="6">
        <v>233.21</v>
      </c>
      <c r="H20" s="5"/>
      <c r="I20" s="28"/>
      <c r="J20" s="28"/>
      <c r="K20" s="28"/>
      <c r="L20" s="28"/>
      <c r="M20" s="28"/>
      <c r="N20" s="28"/>
      <c r="O20" s="28"/>
    </row>
    <row r="21" spans="1:15" s="11" customFormat="1" ht="25.5">
      <c r="A21" s="42">
        <v>16</v>
      </c>
      <c r="B21" s="5" t="s">
        <v>58</v>
      </c>
      <c r="C21" s="5" t="s">
        <v>22</v>
      </c>
      <c r="D21" s="5" t="s">
        <v>235</v>
      </c>
      <c r="E21" s="18" t="s">
        <v>153</v>
      </c>
      <c r="F21" s="17"/>
      <c r="G21" s="6">
        <v>141.76</v>
      </c>
      <c r="H21" s="5"/>
      <c r="I21" s="28"/>
      <c r="J21" s="28"/>
      <c r="K21" s="28"/>
      <c r="L21" s="28"/>
      <c r="M21" s="28"/>
      <c r="N21" s="28"/>
      <c r="O21" s="28"/>
    </row>
    <row r="22" spans="1:8" s="24" customFormat="1" ht="26.25">
      <c r="A22" s="42">
        <v>17</v>
      </c>
      <c r="B22" s="8" t="s">
        <v>59</v>
      </c>
      <c r="C22" s="5" t="s">
        <v>945</v>
      </c>
      <c r="D22" s="5" t="s">
        <v>235</v>
      </c>
      <c r="E22" s="18" t="s">
        <v>153</v>
      </c>
      <c r="F22" s="5"/>
      <c r="G22" s="17">
        <v>118.88</v>
      </c>
      <c r="H22" s="5"/>
    </row>
    <row r="23" spans="1:8" s="24" customFormat="1" ht="26.25">
      <c r="A23" s="42">
        <v>18</v>
      </c>
      <c r="B23" s="8" t="s">
        <v>1353</v>
      </c>
      <c r="C23" s="5" t="s">
        <v>1351</v>
      </c>
      <c r="D23" s="5" t="s">
        <v>316</v>
      </c>
      <c r="E23" s="21" t="s">
        <v>1352</v>
      </c>
      <c r="F23" s="5"/>
      <c r="G23" s="17">
        <v>603</v>
      </c>
      <c r="H23" s="5"/>
    </row>
    <row r="24" spans="1:8" s="24" customFormat="1" ht="39">
      <c r="A24" s="42">
        <v>19</v>
      </c>
      <c r="B24" s="8" t="s">
        <v>55</v>
      </c>
      <c r="C24" s="5" t="s">
        <v>629</v>
      </c>
      <c r="D24" s="5" t="s">
        <v>54</v>
      </c>
      <c r="E24" s="21" t="s">
        <v>498</v>
      </c>
      <c r="F24" s="5"/>
      <c r="G24" s="17">
        <v>196.13</v>
      </c>
      <c r="H24" s="5"/>
    </row>
    <row r="25" spans="1:8" s="24" customFormat="1" ht="26.25">
      <c r="A25" s="42">
        <v>20</v>
      </c>
      <c r="B25" s="8" t="s">
        <v>196</v>
      </c>
      <c r="C25" s="5" t="s">
        <v>197</v>
      </c>
      <c r="D25" s="5" t="s">
        <v>198</v>
      </c>
      <c r="E25" s="21" t="s">
        <v>199</v>
      </c>
      <c r="F25" s="5"/>
      <c r="G25" s="17">
        <v>461.26</v>
      </c>
      <c r="H25" s="5"/>
    </row>
    <row r="26" spans="1:15" s="11" customFormat="1" ht="25.5">
      <c r="A26" s="42">
        <v>21</v>
      </c>
      <c r="B26" s="5" t="s">
        <v>1072</v>
      </c>
      <c r="C26" s="5" t="s">
        <v>1073</v>
      </c>
      <c r="D26" s="5" t="s">
        <v>234</v>
      </c>
      <c r="E26" s="18" t="s">
        <v>153</v>
      </c>
      <c r="F26" s="17"/>
      <c r="G26" s="6">
        <v>304.43</v>
      </c>
      <c r="H26" s="5"/>
      <c r="I26" s="28"/>
      <c r="J26" s="28"/>
      <c r="K26" s="28"/>
      <c r="L26" s="28"/>
      <c r="M26" s="28"/>
      <c r="N26" s="28"/>
      <c r="O26" s="28"/>
    </row>
    <row r="27" spans="1:15" s="11" customFormat="1" ht="38.25">
      <c r="A27" s="42">
        <v>22</v>
      </c>
      <c r="B27" s="5" t="s">
        <v>1074</v>
      </c>
      <c r="C27" s="5" t="s">
        <v>1075</v>
      </c>
      <c r="D27" s="5" t="s">
        <v>317</v>
      </c>
      <c r="E27" s="18" t="s">
        <v>153</v>
      </c>
      <c r="F27" s="17"/>
      <c r="G27" s="6">
        <v>49.74</v>
      </c>
      <c r="H27" s="5"/>
      <c r="I27" s="28"/>
      <c r="J27" s="28"/>
      <c r="K27" s="28"/>
      <c r="L27" s="28"/>
      <c r="M27" s="28"/>
      <c r="N27" s="28"/>
      <c r="O27" s="28"/>
    </row>
    <row r="28" spans="1:15" s="11" customFormat="1" ht="25.5">
      <c r="A28" s="42">
        <v>23</v>
      </c>
      <c r="B28" s="5" t="s">
        <v>1211</v>
      </c>
      <c r="C28" s="5" t="s">
        <v>1090</v>
      </c>
      <c r="D28" s="5" t="s">
        <v>318</v>
      </c>
      <c r="E28" s="18" t="s">
        <v>153</v>
      </c>
      <c r="F28" s="17"/>
      <c r="G28" s="6">
        <v>74.35</v>
      </c>
      <c r="H28" s="5"/>
      <c r="I28" s="28"/>
      <c r="J28" s="28"/>
      <c r="K28" s="28"/>
      <c r="L28" s="28"/>
      <c r="M28" s="28"/>
      <c r="N28" s="28"/>
      <c r="O28" s="28"/>
    </row>
    <row r="29" spans="1:15" s="11" customFormat="1" ht="25.5">
      <c r="A29" s="42">
        <v>24</v>
      </c>
      <c r="B29" s="5" t="s">
        <v>1211</v>
      </c>
      <c r="C29" s="5" t="s">
        <v>1201</v>
      </c>
      <c r="D29" s="5" t="s">
        <v>235</v>
      </c>
      <c r="E29" s="18" t="s">
        <v>153</v>
      </c>
      <c r="F29" s="17"/>
      <c r="G29" s="6">
        <v>42.25</v>
      </c>
      <c r="H29" s="5"/>
      <c r="I29" s="28"/>
      <c r="J29" s="28"/>
      <c r="K29" s="28"/>
      <c r="L29" s="28"/>
      <c r="M29" s="28"/>
      <c r="N29" s="28"/>
      <c r="O29" s="28"/>
    </row>
    <row r="30" spans="1:15" s="11" customFormat="1" ht="25.5">
      <c r="A30" s="42">
        <v>25</v>
      </c>
      <c r="B30" s="5" t="s">
        <v>1313</v>
      </c>
      <c r="C30" s="5" t="s">
        <v>945</v>
      </c>
      <c r="D30" s="5" t="s">
        <v>1314</v>
      </c>
      <c r="E30" s="18" t="s">
        <v>751</v>
      </c>
      <c r="F30" s="17"/>
      <c r="G30" s="6">
        <v>2757.2</v>
      </c>
      <c r="H30" s="5"/>
      <c r="I30" s="28"/>
      <c r="J30" s="28"/>
      <c r="K30" s="28"/>
      <c r="L30" s="28"/>
      <c r="M30" s="28"/>
      <c r="N30" s="28"/>
      <c r="O30" s="28"/>
    </row>
    <row r="31" spans="1:15" s="11" customFormat="1" ht="25.5">
      <c r="A31" s="42">
        <v>26</v>
      </c>
      <c r="B31" s="5" t="s">
        <v>849</v>
      </c>
      <c r="C31" s="5" t="s">
        <v>850</v>
      </c>
      <c r="D31" s="5" t="s">
        <v>319</v>
      </c>
      <c r="E31" s="18" t="s">
        <v>153</v>
      </c>
      <c r="F31" s="17"/>
      <c r="G31" s="6">
        <v>53.04</v>
      </c>
      <c r="H31" s="5"/>
      <c r="I31" s="28"/>
      <c r="J31" s="28"/>
      <c r="K31" s="28"/>
      <c r="L31" s="28"/>
      <c r="M31" s="28"/>
      <c r="N31" s="28"/>
      <c r="O31" s="28"/>
    </row>
    <row r="32" spans="1:15" s="11" customFormat="1" ht="25.5">
      <c r="A32" s="42">
        <v>27</v>
      </c>
      <c r="B32" s="5" t="s">
        <v>865</v>
      </c>
      <c r="C32" s="5" t="s">
        <v>684</v>
      </c>
      <c r="D32" s="5" t="s">
        <v>320</v>
      </c>
      <c r="E32" s="18" t="s">
        <v>153</v>
      </c>
      <c r="F32" s="17"/>
      <c r="G32" s="6">
        <v>77.24</v>
      </c>
      <c r="H32" s="5"/>
      <c r="I32" s="28"/>
      <c r="J32" s="28"/>
      <c r="K32" s="28"/>
      <c r="L32" s="28"/>
      <c r="M32" s="28"/>
      <c r="N32" s="28"/>
      <c r="O32" s="28"/>
    </row>
    <row r="33" spans="1:15" s="11" customFormat="1" ht="25.5">
      <c r="A33" s="42">
        <v>28</v>
      </c>
      <c r="B33" s="5" t="s">
        <v>201</v>
      </c>
      <c r="C33" s="5" t="s">
        <v>32</v>
      </c>
      <c r="D33" s="5" t="s">
        <v>1206</v>
      </c>
      <c r="E33" s="18" t="s">
        <v>864</v>
      </c>
      <c r="F33" s="17"/>
      <c r="G33" s="6">
        <v>419.98</v>
      </c>
      <c r="H33" s="5"/>
      <c r="I33" s="28"/>
      <c r="J33" s="28"/>
      <c r="K33" s="28"/>
      <c r="L33" s="28"/>
      <c r="M33" s="28"/>
      <c r="N33" s="28"/>
      <c r="O33" s="28"/>
    </row>
    <row r="34" spans="1:15" s="11" customFormat="1" ht="25.5">
      <c r="A34" s="42">
        <v>29</v>
      </c>
      <c r="B34" s="5" t="s">
        <v>851</v>
      </c>
      <c r="C34" s="5" t="s">
        <v>945</v>
      </c>
      <c r="D34" s="5" t="s">
        <v>235</v>
      </c>
      <c r="E34" s="18" t="s">
        <v>153</v>
      </c>
      <c r="F34" s="17"/>
      <c r="G34" s="6">
        <v>76.49</v>
      </c>
      <c r="H34" s="5"/>
      <c r="I34" s="28"/>
      <c r="J34" s="28"/>
      <c r="K34" s="28"/>
      <c r="L34" s="28"/>
      <c r="M34" s="28"/>
      <c r="N34" s="28"/>
      <c r="O34" s="28"/>
    </row>
    <row r="35" spans="1:15" s="11" customFormat="1" ht="25.5">
      <c r="A35" s="42">
        <v>30</v>
      </c>
      <c r="B35" s="5" t="s">
        <v>851</v>
      </c>
      <c r="C35" s="5" t="s">
        <v>50</v>
      </c>
      <c r="D35" s="5" t="s">
        <v>235</v>
      </c>
      <c r="E35" s="18" t="s">
        <v>153</v>
      </c>
      <c r="F35" s="17"/>
      <c r="G35" s="6">
        <v>143.17</v>
      </c>
      <c r="H35" s="5"/>
      <c r="I35" s="28"/>
      <c r="J35" s="28"/>
      <c r="K35" s="28"/>
      <c r="L35" s="28"/>
      <c r="M35" s="28"/>
      <c r="N35" s="28"/>
      <c r="O35" s="28"/>
    </row>
    <row r="36" spans="1:15" s="11" customFormat="1" ht="38.25">
      <c r="A36" s="42">
        <v>31</v>
      </c>
      <c r="B36" s="5" t="s">
        <v>617</v>
      </c>
      <c r="C36" s="5" t="s">
        <v>1075</v>
      </c>
      <c r="D36" s="5" t="s">
        <v>321</v>
      </c>
      <c r="E36" s="18" t="s">
        <v>153</v>
      </c>
      <c r="F36" s="17"/>
      <c r="G36" s="6">
        <v>106.49</v>
      </c>
      <c r="H36" s="5"/>
      <c r="I36" s="28"/>
      <c r="J36" s="28"/>
      <c r="K36" s="28"/>
      <c r="L36" s="28"/>
      <c r="M36" s="28"/>
      <c r="N36" s="28"/>
      <c r="O36" s="28"/>
    </row>
    <row r="37" spans="1:15" s="11" customFormat="1" ht="25.5">
      <c r="A37" s="42">
        <v>32</v>
      </c>
      <c r="B37" s="5" t="s">
        <v>848</v>
      </c>
      <c r="C37" s="5" t="s">
        <v>628</v>
      </c>
      <c r="D37" s="5" t="s">
        <v>235</v>
      </c>
      <c r="E37" s="18" t="s">
        <v>153</v>
      </c>
      <c r="F37" s="17"/>
      <c r="G37" s="6">
        <v>71.14</v>
      </c>
      <c r="H37" s="5"/>
      <c r="I37" s="28"/>
      <c r="J37" s="28"/>
      <c r="K37" s="28"/>
      <c r="L37" s="28"/>
      <c r="M37" s="28"/>
      <c r="N37" s="28"/>
      <c r="O37" s="28"/>
    </row>
    <row r="38" spans="1:15" s="11" customFormat="1" ht="25.5">
      <c r="A38" s="42">
        <v>33</v>
      </c>
      <c r="B38" s="5" t="s">
        <v>869</v>
      </c>
      <c r="C38" s="5" t="s">
        <v>870</v>
      </c>
      <c r="D38" s="5" t="s">
        <v>238</v>
      </c>
      <c r="E38" s="18" t="s">
        <v>153</v>
      </c>
      <c r="F38" s="17"/>
      <c r="G38" s="6">
        <v>510.54</v>
      </c>
      <c r="H38" s="5"/>
      <c r="I38" s="28"/>
      <c r="J38" s="28"/>
      <c r="K38" s="28"/>
      <c r="L38" s="28"/>
      <c r="M38" s="28"/>
      <c r="N38" s="28"/>
      <c r="O38" s="28"/>
    </row>
    <row r="39" spans="1:15" s="11" customFormat="1" ht="25.5">
      <c r="A39" s="42">
        <v>34</v>
      </c>
      <c r="B39" s="5" t="s">
        <v>867</v>
      </c>
      <c r="C39" s="5" t="s">
        <v>920</v>
      </c>
      <c r="D39" s="5" t="s">
        <v>235</v>
      </c>
      <c r="E39" s="18" t="s">
        <v>153</v>
      </c>
      <c r="F39" s="17"/>
      <c r="G39" s="6">
        <v>92.37</v>
      </c>
      <c r="H39" s="5"/>
      <c r="I39" s="28"/>
      <c r="J39" s="28"/>
      <c r="K39" s="28"/>
      <c r="L39" s="28"/>
      <c r="M39" s="28"/>
      <c r="N39" s="28"/>
      <c r="O39" s="28"/>
    </row>
    <row r="40" spans="1:15" s="11" customFormat="1" ht="25.5">
      <c r="A40" s="42">
        <v>35</v>
      </c>
      <c r="B40" s="5" t="s">
        <v>868</v>
      </c>
      <c r="C40" s="5" t="s">
        <v>154</v>
      </c>
      <c r="D40" s="5" t="s">
        <v>235</v>
      </c>
      <c r="E40" s="18" t="s">
        <v>153</v>
      </c>
      <c r="F40" s="17"/>
      <c r="G40" s="6">
        <v>195.14</v>
      </c>
      <c r="H40" s="5"/>
      <c r="I40" s="28"/>
      <c r="J40" s="28"/>
      <c r="K40" s="28"/>
      <c r="L40" s="28"/>
      <c r="M40" s="28"/>
      <c r="N40" s="28"/>
      <c r="O40" s="28"/>
    </row>
    <row r="41" spans="1:15" s="11" customFormat="1" ht="63.75">
      <c r="A41" s="42">
        <v>35</v>
      </c>
      <c r="B41" s="5" t="s">
        <v>1085</v>
      </c>
      <c r="C41" s="5" t="s">
        <v>1185</v>
      </c>
      <c r="D41" s="5" t="s">
        <v>322</v>
      </c>
      <c r="E41" s="18" t="s">
        <v>1293</v>
      </c>
      <c r="F41" s="17"/>
      <c r="G41" s="6">
        <v>512.23</v>
      </c>
      <c r="H41" s="5"/>
      <c r="I41" s="28"/>
      <c r="J41" s="28"/>
      <c r="K41" s="28"/>
      <c r="L41" s="28"/>
      <c r="M41" s="28"/>
      <c r="N41" s="28"/>
      <c r="O41" s="28"/>
    </row>
    <row r="42" spans="1:15" s="11" customFormat="1" ht="12.75">
      <c r="A42" s="42"/>
      <c r="B42" s="5"/>
      <c r="C42" s="5"/>
      <c r="D42" s="5"/>
      <c r="E42" s="18"/>
      <c r="F42" s="17"/>
      <c r="G42" s="79">
        <f>SUM(G5:G41)</f>
        <v>13478.26</v>
      </c>
      <c r="H42" s="5"/>
      <c r="I42" s="28"/>
      <c r="J42" s="28"/>
      <c r="K42" s="28"/>
      <c r="L42" s="28"/>
      <c r="M42" s="28"/>
      <c r="N42" s="28"/>
      <c r="O42" s="28"/>
    </row>
    <row r="43" spans="1:9" s="24" customFormat="1" ht="15.75">
      <c r="A43" s="214" t="s">
        <v>728</v>
      </c>
      <c r="B43" s="214"/>
      <c r="C43" s="214"/>
      <c r="D43" s="214"/>
      <c r="E43" s="214"/>
      <c r="F43" s="214"/>
      <c r="G43" s="214"/>
      <c r="H43" s="23"/>
      <c r="I43" s="65"/>
    </row>
    <row r="44" spans="1:8" ht="12.75">
      <c r="A44" s="69"/>
      <c r="B44" s="69"/>
      <c r="C44" s="69"/>
      <c r="D44" s="69"/>
      <c r="E44" s="69"/>
      <c r="F44" s="69"/>
      <c r="G44" s="81"/>
      <c r="H44" s="82"/>
    </row>
    <row r="45" spans="1:8" s="24" customFormat="1" ht="26.25">
      <c r="A45" s="42">
        <v>1</v>
      </c>
      <c r="B45" s="8" t="s">
        <v>977</v>
      </c>
      <c r="C45" s="8" t="s">
        <v>838</v>
      </c>
      <c r="D45" s="8" t="s">
        <v>236</v>
      </c>
      <c r="E45" s="8" t="s">
        <v>622</v>
      </c>
      <c r="F45" s="1"/>
      <c r="G45" s="17" t="s">
        <v>75</v>
      </c>
      <c r="H45" s="5" t="s">
        <v>1239</v>
      </c>
    </row>
    <row r="46" spans="1:8" s="24" customFormat="1" ht="26.25">
      <c r="A46" s="42">
        <v>2</v>
      </c>
      <c r="B46" s="8" t="s">
        <v>940</v>
      </c>
      <c r="C46" s="8" t="s">
        <v>822</v>
      </c>
      <c r="D46" s="8" t="s">
        <v>236</v>
      </c>
      <c r="E46" s="8" t="s">
        <v>622</v>
      </c>
      <c r="F46" s="1" t="s">
        <v>1039</v>
      </c>
      <c r="G46" s="17">
        <v>1373.43</v>
      </c>
      <c r="H46" s="5"/>
    </row>
    <row r="47" spans="1:8" s="24" customFormat="1" ht="26.25">
      <c r="A47" s="42">
        <v>3</v>
      </c>
      <c r="B47" s="8" t="s">
        <v>940</v>
      </c>
      <c r="C47" s="8" t="s">
        <v>644</v>
      </c>
      <c r="D47" s="8" t="s">
        <v>236</v>
      </c>
      <c r="E47" s="8" t="s">
        <v>622</v>
      </c>
      <c r="F47" s="1" t="s">
        <v>1039</v>
      </c>
      <c r="G47" s="17">
        <v>404.5</v>
      </c>
      <c r="H47" s="5"/>
    </row>
    <row r="48" spans="1:8" s="24" customFormat="1" ht="26.25">
      <c r="A48" s="42">
        <v>4</v>
      </c>
      <c r="B48" s="8" t="s">
        <v>941</v>
      </c>
      <c r="C48" s="8" t="s">
        <v>453</v>
      </c>
      <c r="D48" s="8" t="s">
        <v>236</v>
      </c>
      <c r="E48" s="8" t="s">
        <v>622</v>
      </c>
      <c r="F48" s="1"/>
      <c r="G48" s="17">
        <v>192.2</v>
      </c>
      <c r="H48" s="5"/>
    </row>
    <row r="49" spans="1:8" s="24" customFormat="1" ht="39">
      <c r="A49" s="42">
        <v>5</v>
      </c>
      <c r="B49" s="8" t="s">
        <v>31</v>
      </c>
      <c r="C49" s="8" t="s">
        <v>32</v>
      </c>
      <c r="D49" s="8" t="s">
        <v>236</v>
      </c>
      <c r="E49" s="8" t="s">
        <v>33</v>
      </c>
      <c r="F49" s="1"/>
      <c r="G49" s="17">
        <v>1238.43</v>
      </c>
      <c r="H49" s="5"/>
    </row>
    <row r="50" spans="1:8" s="24" customFormat="1" ht="39">
      <c r="A50" s="42">
        <v>6</v>
      </c>
      <c r="B50" s="8" t="s">
        <v>31</v>
      </c>
      <c r="C50" s="8" t="s">
        <v>32</v>
      </c>
      <c r="D50" s="8" t="s">
        <v>236</v>
      </c>
      <c r="E50" s="8" t="s">
        <v>33</v>
      </c>
      <c r="F50" s="1"/>
      <c r="G50" s="17">
        <v>691.31</v>
      </c>
      <c r="H50" s="5"/>
    </row>
    <row r="51" spans="1:8" s="24" customFormat="1" ht="26.25">
      <c r="A51" s="42">
        <v>7</v>
      </c>
      <c r="B51" s="8" t="s">
        <v>487</v>
      </c>
      <c r="C51" s="8" t="s">
        <v>1032</v>
      </c>
      <c r="D51" s="8" t="s">
        <v>236</v>
      </c>
      <c r="E51" s="8" t="s">
        <v>622</v>
      </c>
      <c r="F51" s="1"/>
      <c r="G51" s="17">
        <v>681.2</v>
      </c>
      <c r="H51" s="5"/>
    </row>
    <row r="52" spans="1:8" s="24" customFormat="1" ht="26.25">
      <c r="A52" s="42">
        <v>8</v>
      </c>
      <c r="B52" s="8" t="s">
        <v>1217</v>
      </c>
      <c r="C52" s="8" t="s">
        <v>1218</v>
      </c>
      <c r="D52" s="8" t="s">
        <v>236</v>
      </c>
      <c r="E52" s="8" t="s">
        <v>1180</v>
      </c>
      <c r="F52" s="1"/>
      <c r="G52" s="17">
        <v>813.38</v>
      </c>
      <c r="H52" s="5"/>
    </row>
    <row r="53" spans="1:8" s="24" customFormat="1" ht="51.75">
      <c r="A53" s="42">
        <v>9</v>
      </c>
      <c r="B53" s="8" t="s">
        <v>1063</v>
      </c>
      <c r="C53" s="8" t="s">
        <v>1064</v>
      </c>
      <c r="D53" s="8" t="s">
        <v>236</v>
      </c>
      <c r="E53" s="8" t="s">
        <v>1065</v>
      </c>
      <c r="F53" s="1"/>
      <c r="G53" s="17" t="s">
        <v>75</v>
      </c>
      <c r="H53" s="5" t="s">
        <v>323</v>
      </c>
    </row>
    <row r="54" spans="1:8" s="24" customFormat="1" ht="26.25">
      <c r="A54" s="42">
        <v>10</v>
      </c>
      <c r="B54" s="8" t="s">
        <v>1066</v>
      </c>
      <c r="C54" s="8" t="s">
        <v>1350</v>
      </c>
      <c r="D54" s="8" t="s">
        <v>236</v>
      </c>
      <c r="E54" s="8" t="s">
        <v>1213</v>
      </c>
      <c r="F54" s="1"/>
      <c r="G54" s="17">
        <v>500</v>
      </c>
      <c r="H54" s="5"/>
    </row>
    <row r="55" spans="1:8" s="24" customFormat="1" ht="26.25">
      <c r="A55" s="42">
        <v>11</v>
      </c>
      <c r="B55" s="8" t="s">
        <v>1203</v>
      </c>
      <c r="C55" s="8" t="s">
        <v>440</v>
      </c>
      <c r="D55" s="8" t="s">
        <v>236</v>
      </c>
      <c r="E55" s="8" t="s">
        <v>784</v>
      </c>
      <c r="F55" s="1"/>
      <c r="G55" s="17" t="s">
        <v>621</v>
      </c>
      <c r="H55" s="5"/>
    </row>
    <row r="56" spans="1:8" s="24" customFormat="1" ht="39">
      <c r="A56" s="42">
        <v>12</v>
      </c>
      <c r="B56" s="8" t="s">
        <v>1133</v>
      </c>
      <c r="C56" s="8" t="s">
        <v>1134</v>
      </c>
      <c r="D56" s="8" t="s">
        <v>236</v>
      </c>
      <c r="E56" s="8" t="s">
        <v>324</v>
      </c>
      <c r="F56" s="1"/>
      <c r="G56" s="17" t="s">
        <v>1208</v>
      </c>
      <c r="H56" s="5"/>
    </row>
    <row r="57" spans="1:8" s="24" customFormat="1" ht="26.25">
      <c r="A57" s="42">
        <v>13</v>
      </c>
      <c r="B57" s="8" t="s">
        <v>1204</v>
      </c>
      <c r="C57" s="8" t="s">
        <v>1205</v>
      </c>
      <c r="D57" s="8" t="s">
        <v>236</v>
      </c>
      <c r="E57" s="8" t="s">
        <v>622</v>
      </c>
      <c r="F57" s="1"/>
      <c r="G57" s="17">
        <v>838.6</v>
      </c>
      <c r="H57" s="5"/>
    </row>
    <row r="58" spans="1:8" s="24" customFormat="1" ht="39">
      <c r="A58" s="42">
        <v>14</v>
      </c>
      <c r="B58" s="8" t="s">
        <v>26</v>
      </c>
      <c r="C58" s="8" t="s">
        <v>1134</v>
      </c>
      <c r="D58" s="8" t="s">
        <v>236</v>
      </c>
      <c r="E58" s="8" t="s">
        <v>27</v>
      </c>
      <c r="F58" s="1"/>
      <c r="G58" s="17">
        <v>844.06</v>
      </c>
      <c r="H58" s="5"/>
    </row>
    <row r="59" spans="1:8" s="24" customFormat="1" ht="39">
      <c r="A59" s="42">
        <v>15</v>
      </c>
      <c r="B59" s="8" t="s">
        <v>52</v>
      </c>
      <c r="C59" s="8" t="s">
        <v>856</v>
      </c>
      <c r="D59" s="8" t="s">
        <v>236</v>
      </c>
      <c r="E59" s="8" t="s">
        <v>53</v>
      </c>
      <c r="F59" s="1"/>
      <c r="G59" s="17">
        <v>726.27</v>
      </c>
      <c r="H59" s="5"/>
    </row>
    <row r="60" spans="1:8" s="24" customFormat="1" ht="26.25">
      <c r="A60" s="42">
        <v>16</v>
      </c>
      <c r="B60" s="8" t="s">
        <v>44</v>
      </c>
      <c r="C60" s="8" t="s">
        <v>1000</v>
      </c>
      <c r="D60" s="8" t="s">
        <v>236</v>
      </c>
      <c r="E60" s="8" t="s">
        <v>45</v>
      </c>
      <c r="F60" s="1"/>
      <c r="G60" s="17">
        <v>780</v>
      </c>
      <c r="H60" s="5" t="s">
        <v>325</v>
      </c>
    </row>
    <row r="61" spans="1:8" s="24" customFormat="1" ht="26.25">
      <c r="A61" s="42">
        <v>17</v>
      </c>
      <c r="B61" s="8" t="s">
        <v>1209</v>
      </c>
      <c r="C61" s="8" t="s">
        <v>555</v>
      </c>
      <c r="D61" s="8" t="s">
        <v>236</v>
      </c>
      <c r="E61" s="8" t="s">
        <v>622</v>
      </c>
      <c r="F61" s="1"/>
      <c r="G61" s="17">
        <v>1265.87</v>
      </c>
      <c r="H61" s="5"/>
    </row>
    <row r="62" spans="1:8" s="24" customFormat="1" ht="26.25">
      <c r="A62" s="42">
        <v>18</v>
      </c>
      <c r="B62" s="8" t="s">
        <v>903</v>
      </c>
      <c r="C62" s="8" t="s">
        <v>453</v>
      </c>
      <c r="D62" s="8" t="s">
        <v>236</v>
      </c>
      <c r="E62" s="8" t="s">
        <v>622</v>
      </c>
      <c r="F62" s="1"/>
      <c r="G62" s="17">
        <v>133.22</v>
      </c>
      <c r="H62" s="5"/>
    </row>
    <row r="63" spans="1:8" s="24" customFormat="1" ht="26.25">
      <c r="A63" s="42">
        <v>19</v>
      </c>
      <c r="B63" s="8" t="s">
        <v>904</v>
      </c>
      <c r="C63" s="8" t="s">
        <v>1175</v>
      </c>
      <c r="D63" s="8" t="s">
        <v>236</v>
      </c>
      <c r="E63" s="8" t="s">
        <v>622</v>
      </c>
      <c r="F63" s="1"/>
      <c r="G63" s="17">
        <v>443.38</v>
      </c>
      <c r="H63" s="5"/>
    </row>
    <row r="64" spans="1:8" s="24" customFormat="1" ht="26.25">
      <c r="A64" s="42">
        <v>20</v>
      </c>
      <c r="B64" s="8" t="s">
        <v>905</v>
      </c>
      <c r="C64" s="8" t="s">
        <v>809</v>
      </c>
      <c r="D64" s="8" t="s">
        <v>236</v>
      </c>
      <c r="E64" s="8" t="s">
        <v>622</v>
      </c>
      <c r="F64" s="1"/>
      <c r="G64" s="17">
        <v>916.93</v>
      </c>
      <c r="H64" s="5"/>
    </row>
    <row r="65" spans="1:9" ht="26.25">
      <c r="A65" s="42">
        <v>21</v>
      </c>
      <c r="B65" s="8" t="s">
        <v>12</v>
      </c>
      <c r="C65" s="8" t="s">
        <v>783</v>
      </c>
      <c r="D65" s="8" t="s">
        <v>236</v>
      </c>
      <c r="E65" s="8" t="s">
        <v>983</v>
      </c>
      <c r="F65" s="1"/>
      <c r="G65" s="17">
        <v>2412.61</v>
      </c>
      <c r="H65" s="5"/>
      <c r="I65" s="24"/>
    </row>
    <row r="66" spans="1:9" ht="39">
      <c r="A66" s="42">
        <v>22</v>
      </c>
      <c r="B66" s="8" t="s">
        <v>729</v>
      </c>
      <c r="C66" s="8" t="s">
        <v>730</v>
      </c>
      <c r="D66" s="8" t="s">
        <v>236</v>
      </c>
      <c r="E66" s="8" t="s">
        <v>731</v>
      </c>
      <c r="F66" s="1"/>
      <c r="G66" s="17" t="s">
        <v>75</v>
      </c>
      <c r="H66" s="5" t="s">
        <v>326</v>
      </c>
      <c r="I66" s="24"/>
    </row>
    <row r="67" spans="1:9" ht="26.25">
      <c r="A67" s="42">
        <v>24</v>
      </c>
      <c r="B67" s="8" t="s">
        <v>1027</v>
      </c>
      <c r="C67" s="8" t="s">
        <v>1028</v>
      </c>
      <c r="D67" s="8" t="s">
        <v>236</v>
      </c>
      <c r="E67" s="8" t="s">
        <v>622</v>
      </c>
      <c r="F67" s="1"/>
      <c r="G67" s="17">
        <v>1186.83</v>
      </c>
      <c r="H67" s="5"/>
      <c r="I67" s="24"/>
    </row>
    <row r="68" spans="1:8" ht="25.5">
      <c r="A68" s="42">
        <v>25</v>
      </c>
      <c r="B68" s="8" t="s">
        <v>1029</v>
      </c>
      <c r="C68" s="8" t="s">
        <v>724</v>
      </c>
      <c r="D68" s="8" t="s">
        <v>236</v>
      </c>
      <c r="E68" s="8" t="s">
        <v>1030</v>
      </c>
      <c r="F68" s="1"/>
      <c r="G68" s="17">
        <v>200</v>
      </c>
      <c r="H68" s="5"/>
    </row>
    <row r="69" spans="1:8" s="11" customFormat="1" ht="25.5">
      <c r="A69" s="42">
        <v>26</v>
      </c>
      <c r="B69" s="5" t="s">
        <v>1026</v>
      </c>
      <c r="C69" s="5" t="s">
        <v>453</v>
      </c>
      <c r="D69" s="8" t="s">
        <v>236</v>
      </c>
      <c r="E69" s="5" t="s">
        <v>493</v>
      </c>
      <c r="F69" s="5"/>
      <c r="G69" s="17">
        <v>150</v>
      </c>
      <c r="H69" s="5"/>
    </row>
    <row r="70" spans="1:8" s="11" customFormat="1" ht="89.25">
      <c r="A70" s="42">
        <v>27</v>
      </c>
      <c r="B70" s="5" t="s">
        <v>847</v>
      </c>
      <c r="C70" s="5" t="s">
        <v>453</v>
      </c>
      <c r="D70" s="8" t="s">
        <v>236</v>
      </c>
      <c r="E70" s="5" t="s">
        <v>493</v>
      </c>
      <c r="F70" s="5"/>
      <c r="G70" s="17" t="s">
        <v>327</v>
      </c>
      <c r="H70" s="5"/>
    </row>
    <row r="71" spans="1:8" s="11" customFormat="1" ht="25.5">
      <c r="A71" s="42">
        <v>28</v>
      </c>
      <c r="B71" s="5" t="s">
        <v>539</v>
      </c>
      <c r="C71" s="5" t="s">
        <v>453</v>
      </c>
      <c r="D71" s="8" t="s">
        <v>236</v>
      </c>
      <c r="E71" s="5" t="s">
        <v>493</v>
      </c>
      <c r="F71" s="5"/>
      <c r="G71" s="17">
        <v>450</v>
      </c>
      <c r="H71" s="74"/>
    </row>
    <row r="72" spans="1:8" s="11" customFormat="1" ht="25.5">
      <c r="A72" s="42">
        <v>29</v>
      </c>
      <c r="B72" s="5" t="s">
        <v>683</v>
      </c>
      <c r="C72" s="86" t="s">
        <v>684</v>
      </c>
      <c r="D72" s="8" t="s">
        <v>236</v>
      </c>
      <c r="E72" s="5" t="s">
        <v>685</v>
      </c>
      <c r="F72" s="86"/>
      <c r="G72" s="89">
        <v>727.46</v>
      </c>
      <c r="H72" s="86"/>
    </row>
    <row r="73" spans="1:8" s="11" customFormat="1" ht="25.5">
      <c r="A73" s="42">
        <v>30</v>
      </c>
      <c r="B73" s="5" t="s">
        <v>736</v>
      </c>
      <c r="C73" s="86" t="s">
        <v>628</v>
      </c>
      <c r="D73" s="8" t="s">
        <v>236</v>
      </c>
      <c r="E73" s="5" t="s">
        <v>737</v>
      </c>
      <c r="F73" s="86"/>
      <c r="G73" s="89">
        <v>382.5</v>
      </c>
      <c r="H73" s="5"/>
    </row>
    <row r="74" spans="1:8" s="11" customFormat="1" ht="38.25">
      <c r="A74" s="42">
        <v>31</v>
      </c>
      <c r="B74" s="5" t="s">
        <v>734</v>
      </c>
      <c r="C74" s="5" t="s">
        <v>735</v>
      </c>
      <c r="D74" s="8" t="s">
        <v>236</v>
      </c>
      <c r="E74" s="5" t="s">
        <v>493</v>
      </c>
      <c r="F74" s="86"/>
      <c r="G74" s="17">
        <v>592.6</v>
      </c>
      <c r="H74" s="5"/>
    </row>
    <row r="75" spans="1:8" s="11" customFormat="1" ht="38.25">
      <c r="A75" s="42">
        <v>32</v>
      </c>
      <c r="B75" s="5" t="s">
        <v>62</v>
      </c>
      <c r="C75" s="5" t="s">
        <v>63</v>
      </c>
      <c r="D75" s="8" t="s">
        <v>236</v>
      </c>
      <c r="E75" s="5" t="s">
        <v>493</v>
      </c>
      <c r="F75" s="86"/>
      <c r="G75" s="89">
        <v>100.88</v>
      </c>
      <c r="H75" s="86"/>
    </row>
    <row r="76" spans="1:8" s="11" customFormat="1" ht="25.5">
      <c r="A76" s="42">
        <v>33</v>
      </c>
      <c r="B76" s="5" t="s">
        <v>451</v>
      </c>
      <c r="C76" s="5" t="s">
        <v>32</v>
      </c>
      <c r="D76" s="8" t="s">
        <v>236</v>
      </c>
      <c r="E76" s="5" t="s">
        <v>622</v>
      </c>
      <c r="F76" s="86"/>
      <c r="G76" s="89">
        <v>164.4</v>
      </c>
      <c r="H76" s="86"/>
    </row>
    <row r="77" spans="1:8" s="11" customFormat="1" ht="38.25">
      <c r="A77" s="42">
        <v>34</v>
      </c>
      <c r="B77" s="5" t="s">
        <v>894</v>
      </c>
      <c r="C77" s="5" t="s">
        <v>895</v>
      </c>
      <c r="D77" s="8" t="s">
        <v>236</v>
      </c>
      <c r="E77" s="5" t="s">
        <v>1076</v>
      </c>
      <c r="F77" s="86"/>
      <c r="G77" s="89">
        <v>242.56</v>
      </c>
      <c r="H77" s="5"/>
    </row>
    <row r="78" spans="1:8" s="11" customFormat="1" ht="25.5">
      <c r="A78" s="42">
        <v>35</v>
      </c>
      <c r="B78" s="5" t="s">
        <v>1109</v>
      </c>
      <c r="C78" s="5" t="s">
        <v>928</v>
      </c>
      <c r="D78" s="8" t="s">
        <v>236</v>
      </c>
      <c r="E78" s="5" t="s">
        <v>493</v>
      </c>
      <c r="F78" s="86"/>
      <c r="G78" s="89">
        <v>223.35</v>
      </c>
      <c r="H78" s="5"/>
    </row>
    <row r="79" spans="1:8" s="11" customFormat="1" ht="25.5">
      <c r="A79" s="42">
        <v>36</v>
      </c>
      <c r="B79" s="5" t="s">
        <v>859</v>
      </c>
      <c r="C79" s="5" t="s">
        <v>809</v>
      </c>
      <c r="D79" s="8" t="s">
        <v>236</v>
      </c>
      <c r="E79" s="5" t="s">
        <v>493</v>
      </c>
      <c r="F79" s="86"/>
      <c r="G79" s="89">
        <v>74.71</v>
      </c>
      <c r="H79" s="5"/>
    </row>
    <row r="80" spans="1:8" s="11" customFormat="1" ht="38.25">
      <c r="A80" s="42">
        <v>37</v>
      </c>
      <c r="B80" s="5" t="s">
        <v>1098</v>
      </c>
      <c r="C80" s="5" t="s">
        <v>1110</v>
      </c>
      <c r="D80" s="5" t="s">
        <v>329</v>
      </c>
      <c r="E80" s="5" t="s">
        <v>1111</v>
      </c>
      <c r="F80" s="86"/>
      <c r="G80" s="109" t="s">
        <v>1339</v>
      </c>
      <c r="H80" s="5" t="s">
        <v>328</v>
      </c>
    </row>
    <row r="81" spans="1:8" s="11" customFormat="1" ht="25.5">
      <c r="A81" s="42">
        <v>38</v>
      </c>
      <c r="B81" s="5" t="s">
        <v>1097</v>
      </c>
      <c r="C81" s="5" t="s">
        <v>147</v>
      </c>
      <c r="D81" s="8" t="s">
        <v>236</v>
      </c>
      <c r="E81" s="5" t="s">
        <v>493</v>
      </c>
      <c r="F81" s="86"/>
      <c r="G81" s="89">
        <v>506.66</v>
      </c>
      <c r="H81" s="86"/>
    </row>
    <row r="82" spans="1:8" s="11" customFormat="1" ht="25.5">
      <c r="A82" s="42">
        <v>39</v>
      </c>
      <c r="B82" s="5" t="s">
        <v>165</v>
      </c>
      <c r="C82" s="5" t="s">
        <v>1110</v>
      </c>
      <c r="D82" s="8" t="s">
        <v>236</v>
      </c>
      <c r="E82" s="5" t="s">
        <v>493</v>
      </c>
      <c r="F82" s="86"/>
      <c r="G82" s="89">
        <v>240.81</v>
      </c>
      <c r="H82" s="86"/>
    </row>
    <row r="83" spans="1:8" s="11" customFormat="1" ht="51">
      <c r="A83" s="42">
        <v>40</v>
      </c>
      <c r="B83" s="5" t="s">
        <v>46</v>
      </c>
      <c r="C83" s="5" t="s">
        <v>1134</v>
      </c>
      <c r="D83" s="8" t="s">
        <v>236</v>
      </c>
      <c r="E83" s="5" t="s">
        <v>47</v>
      </c>
      <c r="F83" s="86"/>
      <c r="G83" s="17" t="s">
        <v>621</v>
      </c>
      <c r="H83" s="5" t="s">
        <v>330</v>
      </c>
    </row>
    <row r="84" spans="1:8" s="11" customFormat="1" ht="25.5">
      <c r="A84" s="42">
        <v>41</v>
      </c>
      <c r="B84" s="5" t="s">
        <v>589</v>
      </c>
      <c r="C84" s="5" t="s">
        <v>590</v>
      </c>
      <c r="D84" s="8" t="s">
        <v>236</v>
      </c>
      <c r="E84" s="5" t="s">
        <v>591</v>
      </c>
      <c r="F84" s="86"/>
      <c r="G84" s="17">
        <v>780.57</v>
      </c>
      <c r="H84" s="5"/>
    </row>
    <row r="85" spans="1:8" s="11" customFormat="1" ht="25.5">
      <c r="A85" s="42">
        <v>42</v>
      </c>
      <c r="B85" s="5" t="s">
        <v>599</v>
      </c>
      <c r="C85" s="5" t="s">
        <v>1185</v>
      </c>
      <c r="D85" s="8" t="s">
        <v>236</v>
      </c>
      <c r="E85" s="5" t="s">
        <v>600</v>
      </c>
      <c r="F85" s="86"/>
      <c r="G85" s="17" t="s">
        <v>75</v>
      </c>
      <c r="H85" s="5" t="s">
        <v>331</v>
      </c>
    </row>
    <row r="86" spans="1:8" s="11" customFormat="1" ht="38.25">
      <c r="A86" s="42">
        <v>43</v>
      </c>
      <c r="B86" s="5" t="s">
        <v>586</v>
      </c>
      <c r="C86" s="5" t="s">
        <v>453</v>
      </c>
      <c r="D86" s="8" t="s">
        <v>236</v>
      </c>
      <c r="E86" s="5" t="s">
        <v>587</v>
      </c>
      <c r="F86" s="86"/>
      <c r="G86" s="17" t="s">
        <v>75</v>
      </c>
      <c r="H86" s="5" t="s">
        <v>332</v>
      </c>
    </row>
    <row r="87" spans="1:8" s="11" customFormat="1" ht="76.5">
      <c r="A87" s="42">
        <v>44</v>
      </c>
      <c r="B87" s="5" t="s">
        <v>594</v>
      </c>
      <c r="C87" s="5" t="s">
        <v>809</v>
      </c>
      <c r="D87" s="8" t="s">
        <v>236</v>
      </c>
      <c r="E87" s="5" t="s">
        <v>493</v>
      </c>
      <c r="F87" s="86"/>
      <c r="G87" s="17" t="s">
        <v>333</v>
      </c>
      <c r="H87" s="5" t="s">
        <v>334</v>
      </c>
    </row>
    <row r="88" spans="1:8" s="11" customFormat="1" ht="25.5">
      <c r="A88" s="42">
        <v>45</v>
      </c>
      <c r="B88" s="5">
        <v>2012</v>
      </c>
      <c r="C88" s="5" t="s">
        <v>540</v>
      </c>
      <c r="D88" s="8" t="s">
        <v>236</v>
      </c>
      <c r="E88" s="5" t="s">
        <v>803</v>
      </c>
      <c r="F88" s="86"/>
      <c r="G88" s="17">
        <v>450.46</v>
      </c>
      <c r="H88" s="5" t="s">
        <v>1301</v>
      </c>
    </row>
    <row r="89" spans="1:8" s="11" customFormat="1" ht="12.75">
      <c r="A89" s="5"/>
      <c r="B89" s="5"/>
      <c r="C89" s="5"/>
      <c r="D89" s="5"/>
      <c r="E89" s="5"/>
      <c r="F89" s="9"/>
      <c r="G89" s="22">
        <f>SUM(G46:G88)</f>
        <v>20729.18</v>
      </c>
      <c r="H89" s="5"/>
    </row>
    <row r="90" spans="1:8" ht="12.75">
      <c r="A90" s="11"/>
      <c r="B90" s="11"/>
      <c r="C90" s="11"/>
      <c r="D90" s="11"/>
      <c r="E90" s="11"/>
      <c r="F90" s="47"/>
      <c r="G90" s="51"/>
      <c r="H90" s="11"/>
    </row>
  </sheetData>
  <sheetProtection/>
  <mergeCells count="3">
    <mergeCell ref="A4:G4"/>
    <mergeCell ref="A1:H1"/>
    <mergeCell ref="A43:G4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14"/>
  <sheetViews>
    <sheetView view="pageBreakPreview" zoomScale="60" zoomScalePageLayoutView="0" workbookViewId="0" topLeftCell="A1">
      <pane ySplit="2" topLeftCell="A85" activePane="bottomLeft" state="frozen"/>
      <selection pane="topLeft" activeCell="A1" sqref="A1"/>
      <selection pane="bottomLeft" activeCell="E69" sqref="E69"/>
    </sheetView>
  </sheetViews>
  <sheetFormatPr defaultColWidth="9.00390625" defaultRowHeight="12.75"/>
  <cols>
    <col min="1" max="1" width="5.00390625" style="4" customWidth="1"/>
    <col min="2" max="3" width="11.375" style="4" customWidth="1"/>
    <col min="4" max="4" width="35.75390625" style="4" customWidth="1"/>
    <col min="5" max="5" width="26.75390625" style="4" customWidth="1"/>
    <col min="6" max="6" width="12.75390625" style="4" customWidth="1"/>
    <col min="7" max="7" width="14.625" style="55" customWidth="1"/>
    <col min="8" max="8" width="29.00390625" style="11" customWidth="1"/>
    <col min="9" max="9" width="10.00390625" style="4" bestFit="1" customWidth="1"/>
    <col min="10" max="16384" width="9.125" style="4" customWidth="1"/>
  </cols>
  <sheetData>
    <row r="1" spans="1:253" ht="22.5" customHeight="1">
      <c r="A1" s="210" t="s">
        <v>668</v>
      </c>
      <c r="B1" s="210"/>
      <c r="C1" s="210"/>
      <c r="D1" s="210"/>
      <c r="E1" s="210"/>
      <c r="F1" s="210"/>
      <c r="G1" s="210"/>
      <c r="H1" s="210"/>
      <c r="I1" s="211"/>
      <c r="J1" s="211"/>
      <c r="K1" s="211"/>
      <c r="L1" s="211"/>
      <c r="M1" s="211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</row>
    <row r="2" spans="1:8" s="16" customFormat="1" ht="51">
      <c r="A2" s="10" t="s">
        <v>79</v>
      </c>
      <c r="B2" s="10" t="s">
        <v>1319</v>
      </c>
      <c r="C2" s="10" t="s">
        <v>825</v>
      </c>
      <c r="D2" s="10" t="s">
        <v>81</v>
      </c>
      <c r="E2" s="10" t="s">
        <v>824</v>
      </c>
      <c r="F2" s="10" t="s">
        <v>1122</v>
      </c>
      <c r="G2" s="57" t="s">
        <v>829</v>
      </c>
      <c r="H2" s="42" t="s">
        <v>753</v>
      </c>
    </row>
    <row r="3" spans="1:13" ht="12.75" customHeight="1">
      <c r="A3" s="212" t="s">
        <v>669</v>
      </c>
      <c r="B3" s="216"/>
      <c r="C3" s="216"/>
      <c r="D3" s="216"/>
      <c r="E3" s="216"/>
      <c r="F3" s="216"/>
      <c r="G3" s="216"/>
      <c r="H3" s="5"/>
      <c r="I3" s="16"/>
      <c r="J3" s="16"/>
      <c r="K3" s="16"/>
      <c r="L3" s="16"/>
      <c r="M3" s="16"/>
    </row>
    <row r="4" spans="1:13" s="11" customFormat="1" ht="25.5">
      <c r="A4" s="42">
        <v>1</v>
      </c>
      <c r="B4" s="8" t="s">
        <v>145</v>
      </c>
      <c r="C4" s="8" t="s">
        <v>1</v>
      </c>
      <c r="D4" s="8" t="s">
        <v>670</v>
      </c>
      <c r="E4" s="21" t="s">
        <v>671</v>
      </c>
      <c r="F4" s="1"/>
      <c r="G4" s="25">
        <v>2029.37</v>
      </c>
      <c r="H4" s="5"/>
      <c r="I4" s="28"/>
      <c r="J4" s="28"/>
      <c r="K4" s="28"/>
      <c r="L4" s="28"/>
      <c r="M4" s="28"/>
    </row>
    <row r="5" spans="1:13" s="11" customFormat="1" ht="25.5">
      <c r="A5" s="42">
        <v>2</v>
      </c>
      <c r="B5" s="5" t="s">
        <v>149</v>
      </c>
      <c r="C5" s="5" t="s">
        <v>830</v>
      </c>
      <c r="D5" s="5" t="s">
        <v>754</v>
      </c>
      <c r="E5" s="21" t="s">
        <v>498</v>
      </c>
      <c r="F5" s="17"/>
      <c r="G5" s="53">
        <v>355.32</v>
      </c>
      <c r="H5" s="5"/>
      <c r="I5" s="28"/>
      <c r="J5" s="28"/>
      <c r="K5" s="28"/>
      <c r="L5" s="28"/>
      <c r="M5" s="28"/>
    </row>
    <row r="6" spans="1:13" s="11" customFormat="1" ht="25.5">
      <c r="A6" s="42">
        <v>3</v>
      </c>
      <c r="B6" s="5" t="s">
        <v>672</v>
      </c>
      <c r="C6" s="5" t="s">
        <v>826</v>
      </c>
      <c r="D6" s="5" t="s">
        <v>335</v>
      </c>
      <c r="E6" s="21" t="s">
        <v>1127</v>
      </c>
      <c r="F6" s="17"/>
      <c r="G6" s="53">
        <v>178.36</v>
      </c>
      <c r="H6" s="5"/>
      <c r="I6" s="28"/>
      <c r="J6" s="28"/>
      <c r="K6" s="28"/>
      <c r="L6" s="28"/>
      <c r="M6" s="28"/>
    </row>
    <row r="7" spans="1:13" s="11" customFormat="1" ht="38.25">
      <c r="A7" s="42">
        <v>4</v>
      </c>
      <c r="B7" s="5" t="s">
        <v>1015</v>
      </c>
      <c r="C7" s="8" t="s">
        <v>1107</v>
      </c>
      <c r="D7" s="5" t="s">
        <v>1108</v>
      </c>
      <c r="E7" s="21" t="s">
        <v>640</v>
      </c>
      <c r="F7" s="17"/>
      <c r="G7" s="53">
        <v>366.54</v>
      </c>
      <c r="H7" s="5"/>
      <c r="I7" s="28"/>
      <c r="J7" s="28"/>
      <c r="K7" s="28"/>
      <c r="L7" s="28"/>
      <c r="M7" s="28"/>
    </row>
    <row r="8" spans="1:13" s="11" customFormat="1" ht="25.5">
      <c r="A8" s="42">
        <v>5</v>
      </c>
      <c r="B8" s="5" t="s">
        <v>1006</v>
      </c>
      <c r="C8" s="8" t="s">
        <v>623</v>
      </c>
      <c r="D8" s="5" t="s">
        <v>754</v>
      </c>
      <c r="E8" s="21" t="s">
        <v>498</v>
      </c>
      <c r="F8" s="17"/>
      <c r="G8" s="53">
        <v>153.8</v>
      </c>
      <c r="H8" s="5"/>
      <c r="I8" s="28"/>
      <c r="J8" s="28"/>
      <c r="K8" s="28"/>
      <c r="L8" s="28"/>
      <c r="M8" s="28"/>
    </row>
    <row r="9" spans="1:13" s="11" customFormat="1" ht="25.5">
      <c r="A9" s="42">
        <v>6</v>
      </c>
      <c r="B9" s="5" t="s">
        <v>1012</v>
      </c>
      <c r="C9" s="8" t="s">
        <v>741</v>
      </c>
      <c r="D9" s="5" t="s">
        <v>746</v>
      </c>
      <c r="E9" s="21" t="s">
        <v>432</v>
      </c>
      <c r="F9" s="17"/>
      <c r="G9" s="53">
        <v>750</v>
      </c>
      <c r="H9" s="5"/>
      <c r="I9" s="28"/>
      <c r="J9" s="28"/>
      <c r="K9" s="28"/>
      <c r="L9" s="28"/>
      <c r="M9" s="28"/>
    </row>
    <row r="10" spans="1:13" s="11" customFormat="1" ht="25.5">
      <c r="A10" s="42">
        <v>7</v>
      </c>
      <c r="B10" s="5" t="s">
        <v>150</v>
      </c>
      <c r="C10" s="8" t="s">
        <v>161</v>
      </c>
      <c r="D10" s="5" t="s">
        <v>754</v>
      </c>
      <c r="E10" s="21" t="s">
        <v>498</v>
      </c>
      <c r="F10" s="17"/>
      <c r="G10" s="53">
        <v>361.13</v>
      </c>
      <c r="H10" s="5"/>
      <c r="I10" s="28"/>
      <c r="J10" s="28"/>
      <c r="K10" s="28"/>
      <c r="L10" s="28"/>
      <c r="M10" s="28"/>
    </row>
    <row r="11" spans="1:13" s="11" customFormat="1" ht="25.5">
      <c r="A11" s="42">
        <v>8</v>
      </c>
      <c r="B11" s="5" t="s">
        <v>136</v>
      </c>
      <c r="C11" s="8" t="s">
        <v>741</v>
      </c>
      <c r="D11" s="5" t="s">
        <v>803</v>
      </c>
      <c r="E11" s="21" t="s">
        <v>742</v>
      </c>
      <c r="F11" s="17"/>
      <c r="G11" s="53">
        <v>262.59</v>
      </c>
      <c r="H11" s="5"/>
      <c r="I11" s="28"/>
      <c r="J11" s="28"/>
      <c r="K11" s="28"/>
      <c r="L11" s="28"/>
      <c r="M11" s="28"/>
    </row>
    <row r="12" spans="1:13" s="11" customFormat="1" ht="25.5">
      <c r="A12" s="42">
        <v>9</v>
      </c>
      <c r="B12" s="5" t="s">
        <v>109</v>
      </c>
      <c r="C12" s="8" t="s">
        <v>1165</v>
      </c>
      <c r="D12" s="5" t="s">
        <v>491</v>
      </c>
      <c r="E12" s="21" t="s">
        <v>498</v>
      </c>
      <c r="F12" s="17"/>
      <c r="G12" s="53">
        <v>483.8</v>
      </c>
      <c r="H12" s="5"/>
      <c r="I12" s="28"/>
      <c r="J12" s="28"/>
      <c r="K12" s="28"/>
      <c r="L12" s="28"/>
      <c r="M12" s="28"/>
    </row>
    <row r="13" spans="1:13" s="11" customFormat="1" ht="25.5">
      <c r="A13" s="42">
        <v>10</v>
      </c>
      <c r="B13" s="5" t="s">
        <v>1007</v>
      </c>
      <c r="C13" s="8" t="s">
        <v>435</v>
      </c>
      <c r="D13" s="5" t="s">
        <v>436</v>
      </c>
      <c r="E13" s="21" t="s">
        <v>498</v>
      </c>
      <c r="F13" s="17"/>
      <c r="G13" s="53">
        <v>150.68</v>
      </c>
      <c r="H13" s="5"/>
      <c r="I13" s="28"/>
      <c r="J13" s="28"/>
      <c r="K13" s="28"/>
      <c r="L13" s="28"/>
      <c r="M13" s="28"/>
    </row>
    <row r="14" spans="1:13" s="11" customFormat="1" ht="38.25">
      <c r="A14" s="42">
        <v>11</v>
      </c>
      <c r="B14" s="5" t="s">
        <v>748</v>
      </c>
      <c r="C14" s="8" t="s">
        <v>826</v>
      </c>
      <c r="D14" s="5" t="s">
        <v>749</v>
      </c>
      <c r="E14" s="21" t="s">
        <v>751</v>
      </c>
      <c r="F14" s="17"/>
      <c r="G14" s="53">
        <v>10201.69</v>
      </c>
      <c r="H14" s="5"/>
      <c r="I14" s="28"/>
      <c r="J14" s="28"/>
      <c r="K14" s="28"/>
      <c r="L14" s="28"/>
      <c r="M14" s="28"/>
    </row>
    <row r="15" spans="1:13" s="11" customFormat="1" ht="25.5">
      <c r="A15" s="42">
        <v>12</v>
      </c>
      <c r="B15" s="5" t="s">
        <v>110</v>
      </c>
      <c r="C15" s="8" t="s">
        <v>955</v>
      </c>
      <c r="D15" s="5" t="s">
        <v>1325</v>
      </c>
      <c r="E15" s="21" t="s">
        <v>498</v>
      </c>
      <c r="F15" s="17"/>
      <c r="G15" s="53">
        <v>500</v>
      </c>
      <c r="H15" s="5"/>
      <c r="I15" s="28"/>
      <c r="J15" s="28"/>
      <c r="K15" s="28"/>
      <c r="L15" s="28"/>
      <c r="M15" s="28"/>
    </row>
    <row r="16" spans="1:13" s="11" customFormat="1" ht="25.5">
      <c r="A16" s="42">
        <v>13</v>
      </c>
      <c r="B16" s="5" t="s">
        <v>575</v>
      </c>
      <c r="C16" s="8" t="s">
        <v>576</v>
      </c>
      <c r="D16" s="5" t="s">
        <v>754</v>
      </c>
      <c r="E16" s="21" t="s">
        <v>498</v>
      </c>
      <c r="F16" s="17"/>
      <c r="G16" s="53">
        <v>120.79</v>
      </c>
      <c r="H16" s="5"/>
      <c r="I16" s="28"/>
      <c r="J16" s="28"/>
      <c r="K16" s="28"/>
      <c r="L16" s="28"/>
      <c r="M16" s="28"/>
    </row>
    <row r="17" spans="1:13" s="11" customFormat="1" ht="25.5">
      <c r="A17" s="42">
        <v>14</v>
      </c>
      <c r="B17" s="5" t="s">
        <v>575</v>
      </c>
      <c r="C17" s="8" t="s">
        <v>576</v>
      </c>
      <c r="D17" s="5" t="s">
        <v>754</v>
      </c>
      <c r="E17" s="21" t="s">
        <v>498</v>
      </c>
      <c r="F17" s="17"/>
      <c r="G17" s="53">
        <v>338.32</v>
      </c>
      <c r="H17" s="5"/>
      <c r="I17" s="28"/>
      <c r="J17" s="28"/>
      <c r="K17" s="28"/>
      <c r="L17" s="28"/>
      <c r="M17" s="28"/>
    </row>
    <row r="18" spans="1:13" s="11" customFormat="1" ht="25.5">
      <c r="A18" s="42">
        <v>15</v>
      </c>
      <c r="B18" s="5" t="s">
        <v>1011</v>
      </c>
      <c r="C18" s="8" t="s">
        <v>1107</v>
      </c>
      <c r="D18" s="5" t="s">
        <v>579</v>
      </c>
      <c r="E18" s="21" t="s">
        <v>498</v>
      </c>
      <c r="F18" s="17"/>
      <c r="G18" s="53">
        <v>790</v>
      </c>
      <c r="H18" s="5"/>
      <c r="I18" s="28"/>
      <c r="J18" s="28"/>
      <c r="K18" s="28"/>
      <c r="L18" s="28"/>
      <c r="M18" s="28"/>
    </row>
    <row r="19" spans="1:13" s="11" customFormat="1" ht="38.25">
      <c r="A19" s="42">
        <v>16</v>
      </c>
      <c r="B19" s="5" t="s">
        <v>1008</v>
      </c>
      <c r="C19" s="8" t="s">
        <v>435</v>
      </c>
      <c r="D19" s="5" t="s">
        <v>620</v>
      </c>
      <c r="E19" s="21" t="s">
        <v>498</v>
      </c>
      <c r="F19" s="17"/>
      <c r="G19" s="53">
        <v>51.97</v>
      </c>
      <c r="H19" s="5"/>
      <c r="I19" s="28"/>
      <c r="J19" s="28"/>
      <c r="K19" s="28"/>
      <c r="L19" s="28"/>
      <c r="M19" s="28"/>
    </row>
    <row r="20" spans="1:13" s="11" customFormat="1" ht="25.5">
      <c r="A20" s="42">
        <v>17</v>
      </c>
      <c r="B20" s="5" t="s">
        <v>1221</v>
      </c>
      <c r="C20" s="8" t="s">
        <v>1222</v>
      </c>
      <c r="D20" s="5" t="s">
        <v>1223</v>
      </c>
      <c r="E20" s="21" t="s">
        <v>498</v>
      </c>
      <c r="F20" s="17"/>
      <c r="G20" s="53">
        <v>400</v>
      </c>
      <c r="H20" s="5"/>
      <c r="I20" s="28"/>
      <c r="J20" s="28"/>
      <c r="K20" s="28"/>
      <c r="L20" s="28"/>
      <c r="M20" s="28"/>
    </row>
    <row r="21" spans="1:13" s="11" customFormat="1" ht="25.5">
      <c r="A21" s="42">
        <v>18</v>
      </c>
      <c r="B21" s="5" t="s">
        <v>1166</v>
      </c>
      <c r="C21" s="8" t="s">
        <v>435</v>
      </c>
      <c r="D21" s="5" t="s">
        <v>754</v>
      </c>
      <c r="E21" s="21" t="s">
        <v>498</v>
      </c>
      <c r="F21" s="17"/>
      <c r="G21" s="53">
        <v>245.39</v>
      </c>
      <c r="H21" s="5"/>
      <c r="I21" s="28"/>
      <c r="J21" s="28"/>
      <c r="K21" s="28"/>
      <c r="L21" s="28"/>
      <c r="M21" s="28"/>
    </row>
    <row r="22" spans="1:13" s="11" customFormat="1" ht="25.5">
      <c r="A22" s="42">
        <v>19</v>
      </c>
      <c r="B22" s="5" t="s">
        <v>1104</v>
      </c>
      <c r="C22" s="8" t="s">
        <v>830</v>
      </c>
      <c r="D22" s="5" t="s">
        <v>754</v>
      </c>
      <c r="E22" s="21" t="s">
        <v>498</v>
      </c>
      <c r="F22" s="17"/>
      <c r="G22" s="53">
        <v>469.07</v>
      </c>
      <c r="H22" s="5"/>
      <c r="I22" s="28"/>
      <c r="J22" s="28"/>
      <c r="K22" s="28"/>
      <c r="L22" s="28"/>
      <c r="M22" s="28"/>
    </row>
    <row r="23" spans="1:13" s="11" customFormat="1" ht="25.5">
      <c r="A23" s="42">
        <v>20</v>
      </c>
      <c r="B23" s="5" t="s">
        <v>1014</v>
      </c>
      <c r="C23" s="8" t="s">
        <v>510</v>
      </c>
      <c r="D23" s="5" t="s">
        <v>511</v>
      </c>
      <c r="E23" s="21" t="s">
        <v>498</v>
      </c>
      <c r="F23" s="17"/>
      <c r="G23" s="53">
        <v>1951.84</v>
      </c>
      <c r="H23" s="5"/>
      <c r="I23" s="28"/>
      <c r="J23" s="28"/>
      <c r="K23" s="28"/>
      <c r="L23" s="28"/>
      <c r="M23" s="28"/>
    </row>
    <row r="24" spans="1:13" s="11" customFormat="1" ht="25.5">
      <c r="A24" s="42">
        <v>21</v>
      </c>
      <c r="B24" s="5" t="s">
        <v>140</v>
      </c>
      <c r="C24" s="8" t="s">
        <v>512</v>
      </c>
      <c r="D24" s="5" t="s">
        <v>607</v>
      </c>
      <c r="E24" s="21" t="s">
        <v>457</v>
      </c>
      <c r="F24" s="17"/>
      <c r="G24" s="53">
        <v>1288.38</v>
      </c>
      <c r="H24" s="5"/>
      <c r="I24" s="28"/>
      <c r="J24" s="28"/>
      <c r="K24" s="28"/>
      <c r="L24" s="28"/>
      <c r="M24" s="28"/>
    </row>
    <row r="25" spans="1:13" s="11" customFormat="1" ht="25.5">
      <c r="A25" s="42">
        <v>22</v>
      </c>
      <c r="B25" s="5" t="s">
        <v>137</v>
      </c>
      <c r="C25" s="8" t="s">
        <v>1220</v>
      </c>
      <c r="D25" s="5" t="s">
        <v>754</v>
      </c>
      <c r="E25" s="21" t="s">
        <v>498</v>
      </c>
      <c r="F25" s="17"/>
      <c r="G25" s="53">
        <v>365.01</v>
      </c>
      <c r="H25" s="5"/>
      <c r="I25" s="28"/>
      <c r="J25" s="28"/>
      <c r="K25" s="28"/>
      <c r="L25" s="28"/>
      <c r="M25" s="28"/>
    </row>
    <row r="26" spans="1:13" s="11" customFormat="1" ht="25.5">
      <c r="A26" s="42">
        <v>23</v>
      </c>
      <c r="B26" s="5" t="s">
        <v>1017</v>
      </c>
      <c r="C26" s="8" t="s">
        <v>828</v>
      </c>
      <c r="D26" s="5" t="s">
        <v>655</v>
      </c>
      <c r="E26" s="21" t="s">
        <v>498</v>
      </c>
      <c r="F26" s="17"/>
      <c r="G26" s="53">
        <v>1777.57</v>
      </c>
      <c r="H26" s="5"/>
      <c r="I26" s="28"/>
      <c r="J26" s="28"/>
      <c r="K26" s="28"/>
      <c r="L26" s="28"/>
      <c r="M26" s="28"/>
    </row>
    <row r="27" spans="1:13" s="11" customFormat="1" ht="25.5">
      <c r="A27" s="42">
        <v>24</v>
      </c>
      <c r="B27" s="5" t="s">
        <v>874</v>
      </c>
      <c r="C27" s="8" t="s">
        <v>497</v>
      </c>
      <c r="D27" s="5" t="s">
        <v>754</v>
      </c>
      <c r="E27" s="21" t="s">
        <v>498</v>
      </c>
      <c r="F27" s="17"/>
      <c r="G27" s="53">
        <v>229.76</v>
      </c>
      <c r="H27" s="5"/>
      <c r="I27" s="28"/>
      <c r="J27" s="28"/>
      <c r="K27" s="28"/>
      <c r="L27" s="28"/>
      <c r="M27" s="28"/>
    </row>
    <row r="28" spans="1:13" s="11" customFormat="1" ht="43.5" customHeight="1">
      <c r="A28" s="42">
        <v>25</v>
      </c>
      <c r="B28" s="5" t="s">
        <v>631</v>
      </c>
      <c r="C28" s="8" t="s">
        <v>632</v>
      </c>
      <c r="D28" s="5" t="s">
        <v>633</v>
      </c>
      <c r="E28" s="21" t="s">
        <v>751</v>
      </c>
      <c r="F28" s="17"/>
      <c r="G28" s="53">
        <v>3282.8</v>
      </c>
      <c r="H28" s="5"/>
      <c r="I28" s="28"/>
      <c r="J28" s="28"/>
      <c r="K28" s="28"/>
      <c r="L28" s="28"/>
      <c r="M28" s="28"/>
    </row>
    <row r="29" spans="1:13" s="11" customFormat="1" ht="25.5">
      <c r="A29" s="42">
        <v>26</v>
      </c>
      <c r="B29" s="5" t="s">
        <v>634</v>
      </c>
      <c r="C29" s="8" t="s">
        <v>826</v>
      </c>
      <c r="D29" s="5" t="s">
        <v>636</v>
      </c>
      <c r="E29" s="21" t="s">
        <v>635</v>
      </c>
      <c r="F29" s="17"/>
      <c r="G29" s="53">
        <v>15543.19</v>
      </c>
      <c r="H29" s="5"/>
      <c r="I29" s="28"/>
      <c r="J29" s="28"/>
      <c r="K29" s="28"/>
      <c r="L29" s="28"/>
      <c r="M29" s="28"/>
    </row>
    <row r="30" spans="1:13" s="11" customFormat="1" ht="25.5">
      <c r="A30" s="42">
        <v>27</v>
      </c>
      <c r="B30" s="5" t="s">
        <v>144</v>
      </c>
      <c r="C30" s="8" t="s">
        <v>830</v>
      </c>
      <c r="D30" s="5" t="s">
        <v>754</v>
      </c>
      <c r="E30" s="21" t="s">
        <v>498</v>
      </c>
      <c r="F30" s="17"/>
      <c r="G30" s="53">
        <v>182.73</v>
      </c>
      <c r="H30" s="5"/>
      <c r="I30" s="28"/>
      <c r="J30" s="28"/>
      <c r="K30" s="28"/>
      <c r="L30" s="28"/>
      <c r="M30" s="28"/>
    </row>
    <row r="31" spans="1:13" s="11" customFormat="1" ht="25.5">
      <c r="A31" s="42">
        <v>28</v>
      </c>
      <c r="B31" s="5" t="s">
        <v>138</v>
      </c>
      <c r="C31" s="8" t="s">
        <v>1</v>
      </c>
      <c r="D31" s="5" t="s">
        <v>754</v>
      </c>
      <c r="E31" s="21" t="s">
        <v>498</v>
      </c>
      <c r="F31" s="17"/>
      <c r="G31" s="53">
        <v>210.08</v>
      </c>
      <c r="H31" s="5"/>
      <c r="I31" s="28"/>
      <c r="J31" s="28"/>
      <c r="K31" s="28"/>
      <c r="L31" s="28"/>
      <c r="M31" s="28"/>
    </row>
    <row r="32" spans="1:13" s="11" customFormat="1" ht="25.5">
      <c r="A32" s="42">
        <v>29</v>
      </c>
      <c r="B32" s="5" t="s">
        <v>1013</v>
      </c>
      <c r="C32" s="8" t="s">
        <v>1</v>
      </c>
      <c r="D32" s="5" t="s">
        <v>637</v>
      </c>
      <c r="E32" s="21" t="s">
        <v>498</v>
      </c>
      <c r="F32" s="17"/>
      <c r="G32" s="53">
        <v>190</v>
      </c>
      <c r="H32" s="5"/>
      <c r="I32" s="28"/>
      <c r="J32" s="28"/>
      <c r="K32" s="28"/>
      <c r="L32" s="28"/>
      <c r="M32" s="28"/>
    </row>
    <row r="33" spans="1:13" s="11" customFormat="1" ht="25.5">
      <c r="A33" s="42">
        <v>30</v>
      </c>
      <c r="B33" s="5" t="s">
        <v>141</v>
      </c>
      <c r="C33" s="8" t="s">
        <v>743</v>
      </c>
      <c r="D33" s="5" t="s">
        <v>754</v>
      </c>
      <c r="E33" s="21" t="s">
        <v>498</v>
      </c>
      <c r="F33" s="17"/>
      <c r="G33" s="53">
        <v>309.15</v>
      </c>
      <c r="H33" s="5"/>
      <c r="I33" s="28"/>
      <c r="J33" s="28"/>
      <c r="K33" s="28"/>
      <c r="L33" s="28"/>
      <c r="M33" s="28"/>
    </row>
    <row r="34" spans="1:13" s="11" customFormat="1" ht="25.5">
      <c r="A34" s="42">
        <v>31</v>
      </c>
      <c r="B34" s="5" t="s">
        <v>139</v>
      </c>
      <c r="C34" s="8" t="s">
        <v>827</v>
      </c>
      <c r="D34" s="5" t="s">
        <v>754</v>
      </c>
      <c r="E34" s="21" t="s">
        <v>498</v>
      </c>
      <c r="F34" s="17"/>
      <c r="G34" s="53">
        <v>214.41</v>
      </c>
      <c r="H34" s="5"/>
      <c r="I34" s="28"/>
      <c r="J34" s="28"/>
      <c r="K34" s="28"/>
      <c r="L34" s="28"/>
      <c r="M34" s="28"/>
    </row>
    <row r="35" spans="1:13" s="11" customFormat="1" ht="25.5">
      <c r="A35" s="42">
        <v>32</v>
      </c>
      <c r="B35" s="5" t="s">
        <v>527</v>
      </c>
      <c r="C35" s="8" t="s">
        <v>955</v>
      </c>
      <c r="D35" s="5" t="s">
        <v>336</v>
      </c>
      <c r="E35" s="21" t="s">
        <v>498</v>
      </c>
      <c r="F35" s="17"/>
      <c r="G35" s="53">
        <v>250.26</v>
      </c>
      <c r="H35" s="5"/>
      <c r="I35" s="28"/>
      <c r="J35" s="28"/>
      <c r="K35" s="28"/>
      <c r="L35" s="28"/>
      <c r="M35" s="28"/>
    </row>
    <row r="36" spans="1:13" s="11" customFormat="1" ht="25.5">
      <c r="A36" s="42">
        <v>33</v>
      </c>
      <c r="B36" s="5" t="s">
        <v>528</v>
      </c>
      <c r="C36" s="8" t="s">
        <v>955</v>
      </c>
      <c r="D36" s="5" t="s">
        <v>573</v>
      </c>
      <c r="E36" s="21" t="s">
        <v>498</v>
      </c>
      <c r="F36" s="17"/>
      <c r="G36" s="53">
        <v>491.4</v>
      </c>
      <c r="H36" s="5"/>
      <c r="I36" s="28"/>
      <c r="J36" s="28"/>
      <c r="K36" s="28"/>
      <c r="L36" s="28"/>
      <c r="M36" s="28"/>
    </row>
    <row r="37" spans="1:13" s="11" customFormat="1" ht="30.75" customHeight="1">
      <c r="A37" s="42">
        <v>34</v>
      </c>
      <c r="B37" s="5" t="s">
        <v>1091</v>
      </c>
      <c r="C37" s="5" t="s">
        <v>497</v>
      </c>
      <c r="D37" s="5" t="s">
        <v>1092</v>
      </c>
      <c r="E37" s="21" t="s">
        <v>432</v>
      </c>
      <c r="F37" s="17"/>
      <c r="G37" s="53">
        <v>236.16</v>
      </c>
      <c r="H37" s="5"/>
      <c r="I37" s="28"/>
      <c r="J37" s="28"/>
      <c r="K37" s="28"/>
      <c r="L37" s="28"/>
      <c r="M37" s="28"/>
    </row>
    <row r="38" spans="1:13" s="11" customFormat="1" ht="25.5" customHeight="1">
      <c r="A38" s="42">
        <v>35</v>
      </c>
      <c r="B38" s="5" t="s">
        <v>840</v>
      </c>
      <c r="C38" s="5" t="s">
        <v>841</v>
      </c>
      <c r="D38" s="5" t="s">
        <v>842</v>
      </c>
      <c r="E38" s="21" t="s">
        <v>843</v>
      </c>
      <c r="F38" s="17"/>
      <c r="G38" s="53">
        <v>239.9</v>
      </c>
      <c r="H38" s="5"/>
      <c r="I38" s="28"/>
      <c r="J38" s="28"/>
      <c r="K38" s="28"/>
      <c r="L38" s="28"/>
      <c r="M38" s="28"/>
    </row>
    <row r="39" spans="1:13" s="11" customFormat="1" ht="27" customHeight="1">
      <c r="A39" s="42">
        <v>36</v>
      </c>
      <c r="B39" s="5" t="s">
        <v>844</v>
      </c>
      <c r="C39" s="5" t="s">
        <v>497</v>
      </c>
      <c r="D39" s="5" t="s">
        <v>845</v>
      </c>
      <c r="E39" s="21" t="s">
        <v>159</v>
      </c>
      <c r="F39" s="17"/>
      <c r="G39" s="53">
        <v>1110.49</v>
      </c>
      <c r="H39" s="5"/>
      <c r="I39" s="28"/>
      <c r="J39" s="28"/>
      <c r="K39" s="28"/>
      <c r="L39" s="28"/>
      <c r="M39" s="28"/>
    </row>
    <row r="40" spans="1:13" s="11" customFormat="1" ht="27" customHeight="1">
      <c r="A40" s="42">
        <v>37</v>
      </c>
      <c r="B40" s="5" t="s">
        <v>1016</v>
      </c>
      <c r="C40" s="5" t="s">
        <v>497</v>
      </c>
      <c r="D40" s="5" t="s">
        <v>524</v>
      </c>
      <c r="E40" s="21" t="s">
        <v>498</v>
      </c>
      <c r="F40" s="17"/>
      <c r="G40" s="53">
        <v>410.4</v>
      </c>
      <c r="H40" s="5"/>
      <c r="I40" s="28"/>
      <c r="J40" s="28"/>
      <c r="K40" s="28"/>
      <c r="L40" s="28"/>
      <c r="M40" s="28"/>
    </row>
    <row r="41" spans="1:13" s="11" customFormat="1" ht="24.75" customHeight="1">
      <c r="A41" s="42">
        <v>38</v>
      </c>
      <c r="B41" s="5" t="s">
        <v>846</v>
      </c>
      <c r="C41" s="5" t="s">
        <v>826</v>
      </c>
      <c r="D41" s="5" t="s">
        <v>337</v>
      </c>
      <c r="E41" s="21" t="s">
        <v>498</v>
      </c>
      <c r="F41" s="17"/>
      <c r="G41" s="53">
        <v>357.43</v>
      </c>
      <c r="H41" s="5"/>
      <c r="I41" s="28"/>
      <c r="J41" s="28"/>
      <c r="K41" s="28"/>
      <c r="L41" s="28"/>
      <c r="M41" s="28"/>
    </row>
    <row r="42" spans="1:13" s="11" customFormat="1" ht="18.75" customHeight="1">
      <c r="A42" s="42">
        <v>39</v>
      </c>
      <c r="B42" s="218" t="s">
        <v>525</v>
      </c>
      <c r="C42" s="219" t="s">
        <v>826</v>
      </c>
      <c r="D42" s="218" t="s">
        <v>526</v>
      </c>
      <c r="E42" s="217" t="s">
        <v>614</v>
      </c>
      <c r="F42" s="220"/>
      <c r="G42" s="3">
        <v>87943.5</v>
      </c>
      <c r="H42" s="5"/>
      <c r="I42" s="28"/>
      <c r="J42" s="28"/>
      <c r="K42" s="28"/>
      <c r="L42" s="28"/>
      <c r="M42" s="28"/>
    </row>
    <row r="43" spans="1:13" s="11" customFormat="1" ht="18.75" customHeight="1">
      <c r="A43" s="42">
        <v>40</v>
      </c>
      <c r="B43" s="218"/>
      <c r="C43" s="219"/>
      <c r="D43" s="218"/>
      <c r="E43" s="217"/>
      <c r="F43" s="220"/>
      <c r="G43" s="3">
        <v>5222.44</v>
      </c>
      <c r="H43" s="5"/>
      <c r="I43" s="28"/>
      <c r="J43" s="28"/>
      <c r="K43" s="28"/>
      <c r="L43" s="28"/>
      <c r="M43" s="28"/>
    </row>
    <row r="44" spans="1:13" s="11" customFormat="1" ht="18.75" customHeight="1">
      <c r="A44" s="42">
        <v>41</v>
      </c>
      <c r="B44" s="218"/>
      <c r="C44" s="219"/>
      <c r="D44" s="218"/>
      <c r="E44" s="217"/>
      <c r="F44" s="220"/>
      <c r="G44" s="3">
        <v>2557.14</v>
      </c>
      <c r="H44" s="5"/>
      <c r="I44" s="28"/>
      <c r="J44" s="28"/>
      <c r="K44" s="28"/>
      <c r="L44" s="28"/>
      <c r="M44" s="28"/>
    </row>
    <row r="45" spans="1:13" s="11" customFormat="1" ht="19.5" customHeight="1">
      <c r="A45" s="42">
        <v>42</v>
      </c>
      <c r="B45" s="218"/>
      <c r="C45" s="219"/>
      <c r="D45" s="218"/>
      <c r="E45" s="217"/>
      <c r="F45" s="220"/>
      <c r="G45" s="3">
        <v>18491.43</v>
      </c>
      <c r="H45" s="5"/>
      <c r="I45" s="28"/>
      <c r="J45" s="28"/>
      <c r="K45" s="28"/>
      <c r="L45" s="28"/>
      <c r="M45" s="28"/>
    </row>
    <row r="46" spans="1:13" s="11" customFormat="1" ht="27" customHeight="1">
      <c r="A46" s="42">
        <v>43</v>
      </c>
      <c r="B46" s="5" t="s">
        <v>1009</v>
      </c>
      <c r="C46" s="5" t="s">
        <v>497</v>
      </c>
      <c r="D46" s="5" t="s">
        <v>812</v>
      </c>
      <c r="E46" s="21" t="s">
        <v>813</v>
      </c>
      <c r="F46" s="17"/>
      <c r="G46" s="53">
        <v>450</v>
      </c>
      <c r="H46" s="5"/>
      <c r="I46" s="28"/>
      <c r="J46" s="28"/>
      <c r="K46" s="28"/>
      <c r="L46" s="28"/>
      <c r="M46" s="28"/>
    </row>
    <row r="47" spans="1:13" s="11" customFormat="1" ht="27" customHeight="1">
      <c r="A47" s="42">
        <v>44</v>
      </c>
      <c r="B47" s="5" t="s">
        <v>134</v>
      </c>
      <c r="C47" s="5" t="s">
        <v>827</v>
      </c>
      <c r="D47" s="5" t="s">
        <v>726</v>
      </c>
      <c r="E47" s="21" t="s">
        <v>498</v>
      </c>
      <c r="F47" s="17"/>
      <c r="G47" s="53">
        <v>125.66</v>
      </c>
      <c r="H47" s="5"/>
      <c r="I47" s="28"/>
      <c r="J47" s="28"/>
      <c r="K47" s="28"/>
      <c r="L47" s="28"/>
      <c r="M47" s="28"/>
    </row>
    <row r="48" spans="1:13" s="11" customFormat="1" ht="27" customHeight="1">
      <c r="A48" s="42">
        <v>45</v>
      </c>
      <c r="B48" s="5" t="s">
        <v>146</v>
      </c>
      <c r="C48" s="5" t="s">
        <v>830</v>
      </c>
      <c r="D48" s="5" t="s">
        <v>726</v>
      </c>
      <c r="E48" s="21" t="s">
        <v>498</v>
      </c>
      <c r="F48" s="17"/>
      <c r="G48" s="53">
        <v>381.89</v>
      </c>
      <c r="H48" s="5"/>
      <c r="I48" s="28"/>
      <c r="J48" s="28"/>
      <c r="K48" s="28"/>
      <c r="L48" s="28"/>
      <c r="M48" s="28"/>
    </row>
    <row r="49" spans="1:13" s="11" customFormat="1" ht="45" customHeight="1">
      <c r="A49" s="42">
        <v>46</v>
      </c>
      <c r="B49" s="5" t="s">
        <v>780</v>
      </c>
      <c r="C49" s="5" t="s">
        <v>1131</v>
      </c>
      <c r="D49" s="5" t="s">
        <v>781</v>
      </c>
      <c r="E49" s="21" t="s">
        <v>782</v>
      </c>
      <c r="F49" s="17"/>
      <c r="G49" s="53">
        <v>1476</v>
      </c>
      <c r="H49" s="5"/>
      <c r="I49" s="28"/>
      <c r="J49" s="28"/>
      <c r="K49" s="28"/>
      <c r="L49" s="28"/>
      <c r="M49" s="28"/>
    </row>
    <row r="50" spans="1:13" s="11" customFormat="1" ht="45" customHeight="1">
      <c r="A50" s="42">
        <v>47</v>
      </c>
      <c r="B50" s="5" t="s">
        <v>1010</v>
      </c>
      <c r="C50" s="5" t="s">
        <v>1333</v>
      </c>
      <c r="D50" s="5" t="s">
        <v>834</v>
      </c>
      <c r="E50" s="21" t="s">
        <v>835</v>
      </c>
      <c r="F50" s="17"/>
      <c r="G50" s="53">
        <v>879.45</v>
      </c>
      <c r="H50" s="5"/>
      <c r="I50" s="28"/>
      <c r="J50" s="28"/>
      <c r="K50" s="28"/>
      <c r="L50" s="28"/>
      <c r="M50" s="28"/>
    </row>
    <row r="51" spans="1:13" s="11" customFormat="1" ht="63.75">
      <c r="A51" s="42">
        <v>48</v>
      </c>
      <c r="B51" s="5" t="s">
        <v>608</v>
      </c>
      <c r="C51" s="5" t="s">
        <v>826</v>
      </c>
      <c r="D51" s="5" t="s">
        <v>609</v>
      </c>
      <c r="E51" s="21" t="s">
        <v>1240</v>
      </c>
      <c r="F51" s="17"/>
      <c r="G51" s="53">
        <f>15000+15360.92+125437.79+5642.94+15319.27</f>
        <v>176760.91999999998</v>
      </c>
      <c r="H51" s="5"/>
      <c r="I51" s="28"/>
      <c r="J51" s="28"/>
      <c r="K51" s="28"/>
      <c r="L51" s="28"/>
      <c r="M51" s="28"/>
    </row>
    <row r="52" spans="1:13" s="11" customFormat="1" ht="30" customHeight="1">
      <c r="A52" s="42">
        <v>49</v>
      </c>
      <c r="B52" s="5" t="s">
        <v>815</v>
      </c>
      <c r="C52" s="5" t="s">
        <v>497</v>
      </c>
      <c r="D52" s="5" t="s">
        <v>726</v>
      </c>
      <c r="E52" s="21" t="s">
        <v>498</v>
      </c>
      <c r="F52" s="17"/>
      <c r="G52" s="53">
        <v>252.15</v>
      </c>
      <c r="H52" s="5"/>
      <c r="I52" s="28"/>
      <c r="J52" s="28"/>
      <c r="K52" s="28"/>
      <c r="L52" s="28"/>
      <c r="M52" s="28"/>
    </row>
    <row r="53" spans="1:13" s="11" customFormat="1" ht="30" customHeight="1">
      <c r="A53" s="42">
        <v>50</v>
      </c>
      <c r="B53" s="5" t="s">
        <v>142</v>
      </c>
      <c r="C53" s="5" t="s">
        <v>662</v>
      </c>
      <c r="D53" s="5" t="s">
        <v>745</v>
      </c>
      <c r="E53" s="21" t="s">
        <v>744</v>
      </c>
      <c r="F53" s="17"/>
      <c r="G53" s="53">
        <v>537.35</v>
      </c>
      <c r="H53" s="5"/>
      <c r="I53" s="28"/>
      <c r="J53" s="28"/>
      <c r="K53" s="28"/>
      <c r="L53" s="28"/>
      <c r="M53" s="28"/>
    </row>
    <row r="54" spans="1:13" s="11" customFormat="1" ht="27" customHeight="1">
      <c r="A54" s="42">
        <v>51</v>
      </c>
      <c r="B54" s="5" t="s">
        <v>143</v>
      </c>
      <c r="C54" s="5" t="s">
        <v>512</v>
      </c>
      <c r="D54" s="5" t="s">
        <v>726</v>
      </c>
      <c r="E54" s="21" t="s">
        <v>498</v>
      </c>
      <c r="F54" s="17"/>
      <c r="G54" s="53">
        <v>352.62</v>
      </c>
      <c r="H54" s="5"/>
      <c r="I54" s="28"/>
      <c r="J54" s="28"/>
      <c r="K54" s="28"/>
      <c r="L54" s="28"/>
      <c r="M54" s="28"/>
    </row>
    <row r="55" spans="1:13" s="11" customFormat="1" ht="27" customHeight="1">
      <c r="A55" s="42">
        <v>52</v>
      </c>
      <c r="B55" s="5" t="s">
        <v>135</v>
      </c>
      <c r="C55" s="5" t="s">
        <v>830</v>
      </c>
      <c r="D55" s="5" t="s">
        <v>726</v>
      </c>
      <c r="E55" s="21" t="s">
        <v>498</v>
      </c>
      <c r="F55" s="17"/>
      <c r="G55" s="53">
        <v>193.55</v>
      </c>
      <c r="H55" s="5"/>
      <c r="I55" s="28"/>
      <c r="J55" s="28"/>
      <c r="K55" s="28"/>
      <c r="L55" s="28"/>
      <c r="M55" s="28"/>
    </row>
    <row r="56" spans="1:13" s="11" customFormat="1" ht="25.5">
      <c r="A56" s="42">
        <v>53</v>
      </c>
      <c r="B56" s="5" t="s">
        <v>890</v>
      </c>
      <c r="C56" s="5" t="s">
        <v>826</v>
      </c>
      <c r="D56" s="5" t="s">
        <v>682</v>
      </c>
      <c r="E56" s="21" t="s">
        <v>891</v>
      </c>
      <c r="F56" s="17"/>
      <c r="G56" s="53">
        <v>15730.97</v>
      </c>
      <c r="H56" s="5"/>
      <c r="I56" s="28"/>
      <c r="J56" s="28"/>
      <c r="K56" s="28"/>
      <c r="L56" s="28"/>
      <c r="M56" s="28"/>
    </row>
    <row r="57" spans="1:13" s="11" customFormat="1" ht="27" customHeight="1">
      <c r="A57" s="42">
        <v>54</v>
      </c>
      <c r="B57" s="5" t="s">
        <v>693</v>
      </c>
      <c r="C57" s="5" t="s">
        <v>826</v>
      </c>
      <c r="D57" s="5" t="s">
        <v>338</v>
      </c>
      <c r="E57" s="21" t="s">
        <v>498</v>
      </c>
      <c r="F57" s="17"/>
      <c r="G57" s="53">
        <v>310.87</v>
      </c>
      <c r="H57" s="5"/>
      <c r="I57" s="28"/>
      <c r="J57" s="28"/>
      <c r="K57" s="28"/>
      <c r="L57" s="28"/>
      <c r="M57" s="28"/>
    </row>
    <row r="58" spans="1:13" s="11" customFormat="1" ht="25.5">
      <c r="A58" s="42">
        <v>55</v>
      </c>
      <c r="B58" s="5" t="s">
        <v>551</v>
      </c>
      <c r="C58" s="8" t="s">
        <v>955</v>
      </c>
      <c r="D58" s="5" t="s">
        <v>263</v>
      </c>
      <c r="E58" s="21" t="s">
        <v>498</v>
      </c>
      <c r="F58" s="17"/>
      <c r="G58" s="53">
        <v>119.65</v>
      </c>
      <c r="H58" s="5"/>
      <c r="I58" s="28"/>
      <c r="J58" s="28"/>
      <c r="K58" s="28"/>
      <c r="L58" s="28"/>
      <c r="M58" s="28"/>
    </row>
    <row r="59" spans="1:13" s="11" customFormat="1" ht="27" customHeight="1">
      <c r="A59" s="42">
        <v>56</v>
      </c>
      <c r="B59" s="5" t="s">
        <v>772</v>
      </c>
      <c r="C59" s="5" t="s">
        <v>1348</v>
      </c>
      <c r="D59" s="5" t="s">
        <v>726</v>
      </c>
      <c r="E59" s="21" t="s">
        <v>498</v>
      </c>
      <c r="F59" s="17"/>
      <c r="G59" s="53">
        <v>169.62</v>
      </c>
      <c r="H59" s="5"/>
      <c r="I59" s="28"/>
      <c r="J59" s="28"/>
      <c r="K59" s="28"/>
      <c r="L59" s="28"/>
      <c r="M59" s="28"/>
    </row>
    <row r="60" spans="1:13" s="11" customFormat="1" ht="27" customHeight="1">
      <c r="A60" s="42">
        <v>57</v>
      </c>
      <c r="B60" s="5" t="s">
        <v>944</v>
      </c>
      <c r="C60" s="5" t="s">
        <v>495</v>
      </c>
      <c r="D60" s="5" t="s">
        <v>726</v>
      </c>
      <c r="E60" s="21" t="s">
        <v>498</v>
      </c>
      <c r="F60" s="17"/>
      <c r="G60" s="53">
        <v>168.95</v>
      </c>
      <c r="H60" s="5"/>
      <c r="I60" s="28"/>
      <c r="J60" s="28"/>
      <c r="K60" s="28"/>
      <c r="L60" s="28"/>
      <c r="M60" s="28"/>
    </row>
    <row r="61" spans="1:13" s="11" customFormat="1" ht="25.5">
      <c r="A61" s="42">
        <v>58</v>
      </c>
      <c r="B61" s="5" t="s">
        <v>968</v>
      </c>
      <c r="C61" s="8" t="s">
        <v>955</v>
      </c>
      <c r="D61" s="5" t="s">
        <v>263</v>
      </c>
      <c r="E61" s="21" t="s">
        <v>498</v>
      </c>
      <c r="F61" s="17"/>
      <c r="G61" s="93">
        <v>365.64</v>
      </c>
      <c r="H61" s="5"/>
      <c r="I61" s="28"/>
      <c r="J61" s="28"/>
      <c r="K61" s="28"/>
      <c r="L61" s="28"/>
      <c r="M61" s="28"/>
    </row>
    <row r="62" spans="1:13" s="11" customFormat="1" ht="12.75">
      <c r="A62" s="42">
        <v>59</v>
      </c>
      <c r="B62" s="5"/>
      <c r="C62" s="5"/>
      <c r="D62" s="5" t="s">
        <v>470</v>
      </c>
      <c r="E62" s="17" t="s">
        <v>40</v>
      </c>
      <c r="F62" s="17"/>
      <c r="G62" s="53">
        <v>17439.38</v>
      </c>
      <c r="H62" s="5" t="s">
        <v>281</v>
      </c>
      <c r="I62" s="28"/>
      <c r="J62" s="28"/>
      <c r="K62" s="28"/>
      <c r="L62" s="28"/>
      <c r="M62" s="28"/>
    </row>
    <row r="63" spans="1:13" s="11" customFormat="1" ht="12.75">
      <c r="A63" s="42">
        <v>60</v>
      </c>
      <c r="B63" s="5"/>
      <c r="C63" s="5"/>
      <c r="D63" s="5" t="s">
        <v>470</v>
      </c>
      <c r="E63" s="17" t="s">
        <v>41</v>
      </c>
      <c r="F63" s="17"/>
      <c r="G63" s="53">
        <v>13116.46</v>
      </c>
      <c r="H63" s="5" t="s">
        <v>339</v>
      </c>
      <c r="I63" s="28"/>
      <c r="J63" s="28"/>
      <c r="K63" s="28"/>
      <c r="L63" s="28"/>
      <c r="M63" s="28"/>
    </row>
    <row r="64" spans="1:13" s="11" customFormat="1" ht="12.75">
      <c r="A64" s="42">
        <v>61</v>
      </c>
      <c r="B64" s="5"/>
      <c r="C64" s="5"/>
      <c r="D64" s="5" t="s">
        <v>470</v>
      </c>
      <c r="E64" s="17" t="s">
        <v>574</v>
      </c>
      <c r="F64" s="17"/>
      <c r="G64" s="53">
        <v>15373.57</v>
      </c>
      <c r="H64" s="5" t="s">
        <v>340</v>
      </c>
      <c r="I64" s="28"/>
      <c r="J64" s="28"/>
      <c r="K64" s="28"/>
      <c r="L64" s="28"/>
      <c r="M64" s="28"/>
    </row>
    <row r="65" spans="1:13" s="11" customFormat="1" ht="12.75">
      <c r="A65" s="42">
        <v>62</v>
      </c>
      <c r="B65" s="5"/>
      <c r="C65" s="5"/>
      <c r="D65" s="5" t="s">
        <v>470</v>
      </c>
      <c r="E65" s="17" t="s">
        <v>1188</v>
      </c>
      <c r="F65" s="17"/>
      <c r="G65" s="53">
        <f>939.55+798.37+326.17+939.55+326.17+262.88+262.88+269.36+467.36+467.36+326.17+652.34+532.25+326.17+652.34+266.12+262.87+326.17+434.9+266.12+266.12</f>
        <v>9371.220000000001</v>
      </c>
      <c r="H65" s="5" t="s">
        <v>1241</v>
      </c>
      <c r="I65" s="45"/>
      <c r="J65" s="28"/>
      <c r="K65" s="28"/>
      <c r="L65" s="28"/>
      <c r="M65" s="28"/>
    </row>
    <row r="66" spans="1:13" s="11" customFormat="1" ht="13.5" customHeight="1">
      <c r="A66" s="1"/>
      <c r="B66" s="5"/>
      <c r="C66" s="5"/>
      <c r="D66" s="5"/>
      <c r="E66" s="21"/>
      <c r="F66" s="44"/>
      <c r="G66" s="54">
        <f>SUM(G4:G65)</f>
        <v>414640.2100000001</v>
      </c>
      <c r="H66" s="5"/>
      <c r="I66" s="28"/>
      <c r="J66" s="28"/>
      <c r="K66" s="28"/>
      <c r="L66" s="28"/>
      <c r="M66" s="28"/>
    </row>
    <row r="67" spans="1:13" s="11" customFormat="1" ht="15.75" customHeight="1">
      <c r="A67" s="209" t="s">
        <v>673</v>
      </c>
      <c r="B67" s="209"/>
      <c r="C67" s="209"/>
      <c r="D67" s="209"/>
      <c r="E67" s="209"/>
      <c r="F67" s="209"/>
      <c r="G67" s="209"/>
      <c r="H67" s="35"/>
      <c r="I67" s="28"/>
      <c r="J67" s="28"/>
      <c r="K67" s="28"/>
      <c r="L67" s="28"/>
      <c r="M67" s="28"/>
    </row>
    <row r="68" spans="1:8" s="62" customFormat="1" ht="51.75" customHeight="1">
      <c r="A68" s="12">
        <v>1</v>
      </c>
      <c r="B68" s="8" t="s">
        <v>1334</v>
      </c>
      <c r="C68" s="8" t="s">
        <v>5</v>
      </c>
      <c r="D68" s="8" t="s">
        <v>214</v>
      </c>
      <c r="E68" s="58" t="s">
        <v>341</v>
      </c>
      <c r="F68" s="8"/>
      <c r="G68" s="25" t="s">
        <v>75</v>
      </c>
      <c r="H68" s="8" t="s">
        <v>1242</v>
      </c>
    </row>
    <row r="69" spans="1:8" s="62" customFormat="1" ht="42.75" customHeight="1">
      <c r="A69" s="12">
        <v>2</v>
      </c>
      <c r="B69" s="8" t="s">
        <v>732</v>
      </c>
      <c r="C69" s="8" t="s">
        <v>5</v>
      </c>
      <c r="D69" s="8" t="s">
        <v>214</v>
      </c>
      <c r="E69" s="58" t="s">
        <v>733</v>
      </c>
      <c r="F69" s="8"/>
      <c r="G69" s="25" t="s">
        <v>75</v>
      </c>
      <c r="H69" s="8" t="s">
        <v>342</v>
      </c>
    </row>
    <row r="70" spans="1:8" s="62" customFormat="1" ht="60" customHeight="1">
      <c r="A70" s="12">
        <v>3</v>
      </c>
      <c r="B70" s="8" t="s">
        <v>492</v>
      </c>
      <c r="C70" s="8" t="s">
        <v>5</v>
      </c>
      <c r="D70" s="8" t="s">
        <v>214</v>
      </c>
      <c r="E70" s="58" t="s">
        <v>343</v>
      </c>
      <c r="F70" s="8"/>
      <c r="G70" s="25" t="s">
        <v>75</v>
      </c>
      <c r="H70" s="8" t="s">
        <v>1294</v>
      </c>
    </row>
    <row r="71" spans="1:8" s="62" customFormat="1" ht="81.75" customHeight="1">
      <c r="A71" s="12">
        <v>4</v>
      </c>
      <c r="B71" s="8" t="s">
        <v>1327</v>
      </c>
      <c r="C71" s="8" t="s">
        <v>5</v>
      </c>
      <c r="D71" s="8" t="s">
        <v>214</v>
      </c>
      <c r="E71" s="58" t="s">
        <v>344</v>
      </c>
      <c r="F71" s="8"/>
      <c r="G71" s="25" t="s">
        <v>75</v>
      </c>
      <c r="H71" s="8" t="s">
        <v>1295</v>
      </c>
    </row>
    <row r="72" spans="1:13" s="92" customFormat="1" ht="25.5">
      <c r="A72" s="12">
        <v>5</v>
      </c>
      <c r="B72" s="8" t="s">
        <v>115</v>
      </c>
      <c r="C72" s="8" t="s">
        <v>5</v>
      </c>
      <c r="D72" s="8" t="s">
        <v>345</v>
      </c>
      <c r="E72" s="8" t="s">
        <v>569</v>
      </c>
      <c r="F72" s="8"/>
      <c r="G72" s="78">
        <v>695.45</v>
      </c>
      <c r="H72" s="5"/>
      <c r="I72" s="52"/>
      <c r="J72" s="52"/>
      <c r="K72" s="52"/>
      <c r="L72" s="52"/>
      <c r="M72" s="52"/>
    </row>
    <row r="73" spans="1:13" s="92" customFormat="1" ht="25.5">
      <c r="A73" s="12">
        <v>6</v>
      </c>
      <c r="B73" s="8" t="s">
        <v>1103</v>
      </c>
      <c r="C73" s="8" t="s">
        <v>5</v>
      </c>
      <c r="D73" s="8" t="s">
        <v>345</v>
      </c>
      <c r="E73" s="8" t="s">
        <v>569</v>
      </c>
      <c r="F73" s="8"/>
      <c r="G73" s="78">
        <v>514.07</v>
      </c>
      <c r="H73" s="5"/>
      <c r="I73" s="52"/>
      <c r="J73" s="52"/>
      <c r="K73" s="52"/>
      <c r="L73" s="52"/>
      <c r="M73" s="52"/>
    </row>
    <row r="74" spans="1:13" s="92" customFormat="1" ht="25.5">
      <c r="A74" s="12">
        <v>7</v>
      </c>
      <c r="B74" s="8" t="s">
        <v>750</v>
      </c>
      <c r="C74" s="8" t="s">
        <v>5</v>
      </c>
      <c r="D74" s="8" t="s">
        <v>346</v>
      </c>
      <c r="E74" s="8" t="s">
        <v>347</v>
      </c>
      <c r="F74" s="8"/>
      <c r="G74" s="78" t="s">
        <v>621</v>
      </c>
      <c r="H74" s="5"/>
      <c r="I74" s="52"/>
      <c r="J74" s="52"/>
      <c r="K74" s="52"/>
      <c r="L74" s="52"/>
      <c r="M74" s="52"/>
    </row>
    <row r="75" spans="1:13" s="92" customFormat="1" ht="25.5">
      <c r="A75" s="12">
        <v>8</v>
      </c>
      <c r="B75" s="8" t="s">
        <v>116</v>
      </c>
      <c r="C75" s="8" t="s">
        <v>5</v>
      </c>
      <c r="D75" s="8" t="s">
        <v>346</v>
      </c>
      <c r="E75" s="8" t="s">
        <v>963</v>
      </c>
      <c r="F75" s="8"/>
      <c r="G75" s="78" t="s">
        <v>621</v>
      </c>
      <c r="H75" s="5"/>
      <c r="I75" s="52"/>
      <c r="J75" s="52"/>
      <c r="K75" s="52"/>
      <c r="L75" s="52"/>
      <c r="M75" s="52"/>
    </row>
    <row r="76" spans="1:13" s="92" customFormat="1" ht="27.75" customHeight="1">
      <c r="A76" s="12">
        <v>9</v>
      </c>
      <c r="B76" s="8" t="s">
        <v>1326</v>
      </c>
      <c r="C76" s="8" t="s">
        <v>5</v>
      </c>
      <c r="D76" s="8" t="s">
        <v>346</v>
      </c>
      <c r="E76" s="8" t="s">
        <v>963</v>
      </c>
      <c r="F76" s="8"/>
      <c r="G76" s="78" t="s">
        <v>75</v>
      </c>
      <c r="H76" s="5" t="s">
        <v>1296</v>
      </c>
      <c r="I76" s="52"/>
      <c r="J76" s="52"/>
      <c r="K76" s="52"/>
      <c r="L76" s="52"/>
      <c r="M76" s="52"/>
    </row>
    <row r="77" spans="1:8" s="11" customFormat="1" ht="25.5">
      <c r="A77" s="12">
        <v>10</v>
      </c>
      <c r="B77" s="5" t="s">
        <v>1197</v>
      </c>
      <c r="C77" s="5" t="s">
        <v>603</v>
      </c>
      <c r="D77" s="5" t="s">
        <v>348</v>
      </c>
      <c r="E77" s="5" t="s">
        <v>1198</v>
      </c>
      <c r="F77" s="5"/>
      <c r="G77" s="73">
        <v>1062.18</v>
      </c>
      <c r="H77" s="5" t="s">
        <v>1243</v>
      </c>
    </row>
    <row r="78" spans="1:13" s="92" customFormat="1" ht="12.75">
      <c r="A78" s="12">
        <v>11</v>
      </c>
      <c r="B78" s="8" t="s">
        <v>1303</v>
      </c>
      <c r="C78" s="8" t="s">
        <v>5</v>
      </c>
      <c r="D78" s="8" t="s">
        <v>346</v>
      </c>
      <c r="E78" s="8"/>
      <c r="F78" s="8"/>
      <c r="G78" s="78">
        <v>1552.68</v>
      </c>
      <c r="H78" s="5" t="s">
        <v>1304</v>
      </c>
      <c r="I78" s="52"/>
      <c r="J78" s="52"/>
      <c r="K78" s="52"/>
      <c r="L78" s="52"/>
      <c r="M78" s="52"/>
    </row>
    <row r="79" spans="1:8" s="11" customFormat="1" ht="39" customHeight="1">
      <c r="A79" s="12">
        <v>12</v>
      </c>
      <c r="B79" s="5" t="s">
        <v>1101</v>
      </c>
      <c r="C79" s="5" t="s">
        <v>603</v>
      </c>
      <c r="D79" s="5" t="s">
        <v>349</v>
      </c>
      <c r="E79" s="5" t="s">
        <v>764</v>
      </c>
      <c r="F79" s="5"/>
      <c r="G79" s="73" t="s">
        <v>75</v>
      </c>
      <c r="H79" s="5" t="s">
        <v>1297</v>
      </c>
    </row>
    <row r="80" spans="1:13" s="92" customFormat="1" ht="114.75">
      <c r="A80" s="12">
        <v>13</v>
      </c>
      <c r="B80" s="8" t="s">
        <v>113</v>
      </c>
      <c r="C80" s="8" t="s">
        <v>5</v>
      </c>
      <c r="D80" s="8" t="s">
        <v>350</v>
      </c>
      <c r="E80" s="8" t="s">
        <v>13</v>
      </c>
      <c r="F80" s="8"/>
      <c r="G80" s="78" t="s">
        <v>75</v>
      </c>
      <c r="H80" s="5" t="s">
        <v>351</v>
      </c>
      <c r="I80" s="52"/>
      <c r="J80" s="52"/>
      <c r="K80" s="52"/>
      <c r="L80" s="52"/>
      <c r="M80" s="52"/>
    </row>
    <row r="81" spans="1:13" s="92" customFormat="1" ht="63.75">
      <c r="A81" s="12">
        <v>14</v>
      </c>
      <c r="B81" s="8" t="s">
        <v>488</v>
      </c>
      <c r="C81" s="8" t="s">
        <v>826</v>
      </c>
      <c r="D81" s="8" t="s">
        <v>346</v>
      </c>
      <c r="E81" s="8" t="s">
        <v>779</v>
      </c>
      <c r="F81" s="8"/>
      <c r="G81" s="78" t="s">
        <v>75</v>
      </c>
      <c r="H81" s="5" t="s">
        <v>1298</v>
      </c>
      <c r="I81" s="52"/>
      <c r="J81" s="52"/>
      <c r="K81" s="52"/>
      <c r="L81" s="52"/>
      <c r="M81" s="52"/>
    </row>
    <row r="82" spans="1:13" s="92" customFormat="1" ht="25.5">
      <c r="A82" s="12">
        <v>15</v>
      </c>
      <c r="B82" s="8" t="s">
        <v>111</v>
      </c>
      <c r="C82" s="8" t="s">
        <v>5</v>
      </c>
      <c r="D82" s="8" t="s">
        <v>352</v>
      </c>
      <c r="E82" s="8" t="s">
        <v>934</v>
      </c>
      <c r="F82" s="8"/>
      <c r="G82" s="78">
        <v>637.72</v>
      </c>
      <c r="H82" s="5"/>
      <c r="I82" s="52"/>
      <c r="J82" s="52"/>
      <c r="K82" s="52"/>
      <c r="L82" s="52"/>
      <c r="M82" s="52"/>
    </row>
    <row r="83" spans="1:13" s="92" customFormat="1" ht="27" customHeight="1">
      <c r="A83" s="12">
        <v>16</v>
      </c>
      <c r="B83" s="8" t="s">
        <v>117</v>
      </c>
      <c r="C83" s="8" t="s">
        <v>5</v>
      </c>
      <c r="D83" s="8" t="s">
        <v>345</v>
      </c>
      <c r="E83" s="8" t="s">
        <v>569</v>
      </c>
      <c r="F83" s="8"/>
      <c r="G83" s="78">
        <v>2746.71</v>
      </c>
      <c r="H83" s="5"/>
      <c r="I83" s="52"/>
      <c r="J83" s="52"/>
      <c r="K83" s="52"/>
      <c r="L83" s="52"/>
      <c r="M83" s="52"/>
    </row>
    <row r="84" spans="1:13" s="92" customFormat="1" ht="51">
      <c r="A84" s="12">
        <v>17</v>
      </c>
      <c r="B84" s="8" t="s">
        <v>1102</v>
      </c>
      <c r="C84" s="8" t="s">
        <v>5</v>
      </c>
      <c r="D84" s="8" t="s">
        <v>353</v>
      </c>
      <c r="E84" s="8" t="s">
        <v>569</v>
      </c>
      <c r="F84" s="8"/>
      <c r="G84" s="78" t="s">
        <v>75</v>
      </c>
      <c r="H84" s="5" t="s">
        <v>354</v>
      </c>
      <c r="I84" s="52"/>
      <c r="J84" s="52"/>
      <c r="K84" s="52"/>
      <c r="L84" s="52"/>
      <c r="M84" s="52"/>
    </row>
    <row r="85" spans="1:13" s="92" customFormat="1" ht="30.75" customHeight="1">
      <c r="A85" s="12">
        <v>18</v>
      </c>
      <c r="B85" s="8" t="s">
        <v>550</v>
      </c>
      <c r="C85" s="8" t="s">
        <v>5</v>
      </c>
      <c r="D85" s="8" t="s">
        <v>353</v>
      </c>
      <c r="E85" s="8" t="s">
        <v>569</v>
      </c>
      <c r="F85" s="8"/>
      <c r="G85" s="78">
        <v>100</v>
      </c>
      <c r="H85" s="5"/>
      <c r="I85" s="52"/>
      <c r="J85" s="52"/>
      <c r="K85" s="52"/>
      <c r="L85" s="52"/>
      <c r="M85" s="52"/>
    </row>
    <row r="86" spans="1:8" s="62" customFormat="1" ht="33" customHeight="1">
      <c r="A86" s="12">
        <v>19</v>
      </c>
      <c r="B86" s="8" t="s">
        <v>482</v>
      </c>
      <c r="C86" s="8" t="s">
        <v>5</v>
      </c>
      <c r="D86" s="8" t="s">
        <v>214</v>
      </c>
      <c r="E86" s="58" t="s">
        <v>355</v>
      </c>
      <c r="F86" s="8"/>
      <c r="G86" s="78">
        <v>2000</v>
      </c>
      <c r="H86" s="8" t="s">
        <v>284</v>
      </c>
    </row>
    <row r="87" spans="1:13" s="92" customFormat="1" ht="51">
      <c r="A87" s="12">
        <v>20</v>
      </c>
      <c r="B87" s="8" t="s">
        <v>483</v>
      </c>
      <c r="C87" s="8" t="s">
        <v>5</v>
      </c>
      <c r="D87" s="8" t="s">
        <v>345</v>
      </c>
      <c r="E87" s="8" t="s">
        <v>569</v>
      </c>
      <c r="F87" s="8"/>
      <c r="G87" s="78" t="s">
        <v>75</v>
      </c>
      <c r="H87" s="5" t="s">
        <v>356</v>
      </c>
      <c r="I87" s="52"/>
      <c r="J87" s="52"/>
      <c r="K87" s="52"/>
      <c r="L87" s="52"/>
      <c r="M87" s="52"/>
    </row>
    <row r="88" spans="1:13" s="92" customFormat="1" ht="89.25" customHeight="1">
      <c r="A88" s="12">
        <v>21</v>
      </c>
      <c r="B88" s="8" t="s">
        <v>484</v>
      </c>
      <c r="C88" s="8" t="s">
        <v>5</v>
      </c>
      <c r="D88" s="8" t="s">
        <v>345</v>
      </c>
      <c r="E88" s="8" t="s">
        <v>357</v>
      </c>
      <c r="F88" s="8"/>
      <c r="G88" s="78" t="s">
        <v>75</v>
      </c>
      <c r="H88" s="5" t="s">
        <v>358</v>
      </c>
      <c r="I88" s="52"/>
      <c r="J88" s="52"/>
      <c r="K88" s="52"/>
      <c r="L88" s="52"/>
      <c r="M88" s="52"/>
    </row>
    <row r="89" spans="1:13" s="92" customFormat="1" ht="33" customHeight="1">
      <c r="A89" s="12">
        <v>22</v>
      </c>
      <c r="B89" s="8" t="s">
        <v>60</v>
      </c>
      <c r="C89" s="8" t="s">
        <v>955</v>
      </c>
      <c r="D89" s="8" t="s">
        <v>359</v>
      </c>
      <c r="E89" s="8" t="s">
        <v>61</v>
      </c>
      <c r="F89" s="8"/>
      <c r="G89" s="78">
        <v>3000</v>
      </c>
      <c r="H89" s="5" t="s">
        <v>360</v>
      </c>
      <c r="I89" s="52"/>
      <c r="J89" s="52"/>
      <c r="K89" s="52"/>
      <c r="L89" s="52"/>
      <c r="M89" s="52"/>
    </row>
    <row r="90" spans="1:13" s="92" customFormat="1" ht="38.25">
      <c r="A90" s="12">
        <v>23</v>
      </c>
      <c r="B90" s="8" t="s">
        <v>690</v>
      </c>
      <c r="C90" s="8" t="s">
        <v>5</v>
      </c>
      <c r="D90" s="8" t="s">
        <v>1244</v>
      </c>
      <c r="E90" s="8" t="s">
        <v>569</v>
      </c>
      <c r="F90" s="8"/>
      <c r="G90" s="78">
        <v>164.09</v>
      </c>
      <c r="H90" s="5"/>
      <c r="I90" s="52"/>
      <c r="J90" s="52"/>
      <c r="K90" s="52"/>
      <c r="L90" s="52"/>
      <c r="M90" s="52"/>
    </row>
    <row r="91" spans="1:13" s="92" customFormat="1" ht="25.5">
      <c r="A91" s="12">
        <v>24</v>
      </c>
      <c r="B91" s="8" t="s">
        <v>114</v>
      </c>
      <c r="C91" s="8" t="s">
        <v>5</v>
      </c>
      <c r="D91" s="8" t="s">
        <v>1245</v>
      </c>
      <c r="E91" s="8" t="s">
        <v>934</v>
      </c>
      <c r="F91" s="8"/>
      <c r="G91" s="78">
        <v>1500.21</v>
      </c>
      <c r="H91" s="5"/>
      <c r="I91" s="52"/>
      <c r="J91" s="52"/>
      <c r="K91" s="52"/>
      <c r="L91" s="52"/>
      <c r="M91" s="52"/>
    </row>
    <row r="92" spans="1:13" s="92" customFormat="1" ht="25.5">
      <c r="A92" s="12">
        <v>25</v>
      </c>
      <c r="B92" s="8" t="s">
        <v>739</v>
      </c>
      <c r="C92" s="8" t="s">
        <v>5</v>
      </c>
      <c r="D92" s="8" t="s">
        <v>1246</v>
      </c>
      <c r="E92" s="8" t="s">
        <v>740</v>
      </c>
      <c r="F92" s="8"/>
      <c r="G92" s="78">
        <v>338.68</v>
      </c>
      <c r="H92" s="5"/>
      <c r="I92" s="52"/>
      <c r="J92" s="52"/>
      <c r="K92" s="52"/>
      <c r="L92" s="52"/>
      <c r="M92" s="52"/>
    </row>
    <row r="93" spans="1:13" s="92" customFormat="1" ht="60" customHeight="1">
      <c r="A93" s="12">
        <v>26</v>
      </c>
      <c r="B93" s="8" t="s">
        <v>747</v>
      </c>
      <c r="C93" s="8" t="s">
        <v>5</v>
      </c>
      <c r="D93" s="8" t="s">
        <v>1247</v>
      </c>
      <c r="E93" s="8" t="s">
        <v>1347</v>
      </c>
      <c r="F93" s="8"/>
      <c r="G93" s="78" t="s">
        <v>75</v>
      </c>
      <c r="H93" s="5" t="s">
        <v>1299</v>
      </c>
      <c r="I93" s="52"/>
      <c r="J93" s="52"/>
      <c r="K93" s="52"/>
      <c r="L93" s="52"/>
      <c r="M93" s="52"/>
    </row>
    <row r="94" spans="1:13" s="11" customFormat="1" ht="12.75">
      <c r="A94" s="5"/>
      <c r="B94" s="5"/>
      <c r="C94" s="5"/>
      <c r="D94" s="5"/>
      <c r="E94" s="5"/>
      <c r="F94" s="44">
        <f>SUM(F72:F72)</f>
        <v>0</v>
      </c>
      <c r="G94" s="56">
        <f>SUM(G72:G93)</f>
        <v>14311.79</v>
      </c>
      <c r="H94" s="5"/>
      <c r="I94" s="28"/>
      <c r="J94" s="28"/>
      <c r="K94" s="28"/>
      <c r="L94" s="28"/>
      <c r="M94" s="28"/>
    </row>
    <row r="95" spans="1:8" s="28" customFormat="1" ht="12.75">
      <c r="A95" s="5"/>
      <c r="B95" s="5"/>
      <c r="C95" s="5"/>
      <c r="D95" s="5"/>
      <c r="E95" s="5"/>
      <c r="F95" s="44"/>
      <c r="G95" s="56"/>
      <c r="H95" s="5"/>
    </row>
    <row r="96" spans="1:13" s="11" customFormat="1" ht="15.75" customHeight="1">
      <c r="A96" s="209" t="s">
        <v>863</v>
      </c>
      <c r="B96" s="209"/>
      <c r="C96" s="209"/>
      <c r="D96" s="209"/>
      <c r="E96" s="209"/>
      <c r="F96" s="209"/>
      <c r="G96" s="209"/>
      <c r="H96" s="35"/>
      <c r="I96" s="28"/>
      <c r="J96" s="28"/>
      <c r="K96" s="28"/>
      <c r="L96" s="28"/>
      <c r="M96" s="28"/>
    </row>
    <row r="97" spans="1:8" s="62" customFormat="1" ht="57" customHeight="1">
      <c r="A97" s="12">
        <v>1</v>
      </c>
      <c r="B97" s="8" t="s">
        <v>34</v>
      </c>
      <c r="C97" s="8" t="s">
        <v>826</v>
      </c>
      <c r="D97" s="8" t="s">
        <v>287</v>
      </c>
      <c r="E97" s="58" t="s">
        <v>864</v>
      </c>
      <c r="F97" s="8"/>
      <c r="G97" s="7">
        <v>238.15</v>
      </c>
      <c r="H97" s="8"/>
    </row>
    <row r="98" spans="1:8" s="62" customFormat="1" ht="18" customHeight="1">
      <c r="A98" s="12"/>
      <c r="B98" s="8"/>
      <c r="C98" s="8"/>
      <c r="D98" s="8"/>
      <c r="E98" s="58"/>
      <c r="F98" s="8"/>
      <c r="G98" s="7">
        <f>SUM(G97)</f>
        <v>238.15</v>
      </c>
      <c r="H98" s="8"/>
    </row>
    <row r="99" spans="1:13" s="11" customFormat="1" ht="15.75" customHeight="1">
      <c r="A99" s="209" t="s">
        <v>674</v>
      </c>
      <c r="B99" s="209"/>
      <c r="C99" s="209"/>
      <c r="D99" s="209"/>
      <c r="E99" s="209"/>
      <c r="F99" s="209"/>
      <c r="G99" s="209"/>
      <c r="H99" s="35"/>
      <c r="I99" s="28"/>
      <c r="J99" s="28"/>
      <c r="K99" s="28"/>
      <c r="L99" s="28"/>
      <c r="M99" s="28"/>
    </row>
    <row r="100" spans="1:13" s="11" customFormat="1" ht="25.5">
      <c r="A100" s="42">
        <v>1</v>
      </c>
      <c r="B100" s="5"/>
      <c r="C100" s="5" t="s">
        <v>955</v>
      </c>
      <c r="D100" s="5" t="s">
        <v>1248</v>
      </c>
      <c r="E100" s="21"/>
      <c r="F100" s="17"/>
      <c r="G100" s="53">
        <v>1800</v>
      </c>
      <c r="H100" s="5" t="s">
        <v>1255</v>
      </c>
      <c r="I100" s="28"/>
      <c r="J100" s="28"/>
      <c r="K100" s="28"/>
      <c r="L100" s="28"/>
      <c r="M100" s="28"/>
    </row>
    <row r="101" spans="1:13" s="11" customFormat="1" ht="25.5">
      <c r="A101" s="42">
        <v>2</v>
      </c>
      <c r="B101" s="5"/>
      <c r="C101" s="5" t="s">
        <v>603</v>
      </c>
      <c r="D101" s="5" t="s">
        <v>1249</v>
      </c>
      <c r="E101" s="21" t="s">
        <v>814</v>
      </c>
      <c r="F101" s="17"/>
      <c r="G101" s="53">
        <v>5864.95</v>
      </c>
      <c r="H101" s="5" t="s">
        <v>1256</v>
      </c>
      <c r="I101" s="28"/>
      <c r="J101" s="28"/>
      <c r="K101" s="28"/>
      <c r="L101" s="28"/>
      <c r="M101" s="28"/>
    </row>
    <row r="102" spans="1:13" s="11" customFormat="1" ht="25.5">
      <c r="A102" s="42">
        <v>3</v>
      </c>
      <c r="B102" s="5" t="s">
        <v>83</v>
      </c>
      <c r="C102" s="5" t="s">
        <v>955</v>
      </c>
      <c r="D102" s="5" t="s">
        <v>1250</v>
      </c>
      <c r="E102" s="21" t="s">
        <v>773</v>
      </c>
      <c r="F102" s="17"/>
      <c r="G102" s="53">
        <f>1540.6+857.59</f>
        <v>2398.19</v>
      </c>
      <c r="H102" s="5"/>
      <c r="I102" s="28"/>
      <c r="J102" s="28"/>
      <c r="K102" s="28"/>
      <c r="L102" s="28"/>
      <c r="M102" s="28"/>
    </row>
    <row r="103" spans="1:13" s="11" customFormat="1" ht="12.75">
      <c r="A103" s="5"/>
      <c r="B103" s="5"/>
      <c r="C103" s="5"/>
      <c r="D103" s="5"/>
      <c r="E103" s="5"/>
      <c r="F103" s="72">
        <f>SUM(F100)</f>
        <v>0</v>
      </c>
      <c r="G103" s="56">
        <f>SUM(G100:G102)</f>
        <v>10063.14</v>
      </c>
      <c r="H103" s="5"/>
      <c r="I103" s="28"/>
      <c r="J103" s="28"/>
      <c r="K103" s="28"/>
      <c r="L103" s="28"/>
      <c r="M103" s="28"/>
    </row>
    <row r="104" spans="7:13" s="11" customFormat="1" ht="12.75">
      <c r="G104" s="55"/>
      <c r="I104" s="28"/>
      <c r="J104" s="28"/>
      <c r="K104" s="28"/>
      <c r="L104" s="28"/>
      <c r="M104" s="28"/>
    </row>
    <row r="105" spans="7:13" s="11" customFormat="1" ht="12.75">
      <c r="G105" s="55"/>
      <c r="I105" s="28"/>
      <c r="J105" s="28"/>
      <c r="K105" s="28"/>
      <c r="L105" s="28"/>
      <c r="M105" s="28"/>
    </row>
    <row r="106" spans="7:13" s="11" customFormat="1" ht="12.75">
      <c r="G106" s="55"/>
      <c r="I106" s="28"/>
      <c r="J106" s="28"/>
      <c r="K106" s="28"/>
      <c r="L106" s="28"/>
      <c r="M106" s="28"/>
    </row>
    <row r="107" spans="7:13" s="11" customFormat="1" ht="12.75">
      <c r="G107" s="55"/>
      <c r="I107" s="28"/>
      <c r="J107" s="28"/>
      <c r="K107" s="28"/>
      <c r="L107" s="28"/>
      <c r="M107" s="28"/>
    </row>
    <row r="108" spans="7:13" s="11" customFormat="1" ht="12.75">
      <c r="G108" s="55"/>
      <c r="I108" s="28"/>
      <c r="J108" s="28"/>
      <c r="K108" s="28"/>
      <c r="L108" s="28"/>
      <c r="M108" s="28"/>
    </row>
    <row r="109" spans="7:13" s="11" customFormat="1" ht="12.75">
      <c r="G109" s="55"/>
      <c r="I109" s="28"/>
      <c r="J109" s="28"/>
      <c r="K109" s="28"/>
      <c r="L109" s="28"/>
      <c r="M109" s="28"/>
    </row>
    <row r="110" spans="7:13" s="11" customFormat="1" ht="12.75">
      <c r="G110" s="55"/>
      <c r="I110" s="28"/>
      <c r="J110" s="28"/>
      <c r="K110" s="28"/>
      <c r="L110" s="28"/>
      <c r="M110" s="28"/>
    </row>
    <row r="111" spans="9:13" ht="12.75">
      <c r="I111" s="16"/>
      <c r="J111" s="16"/>
      <c r="K111" s="16"/>
      <c r="L111" s="16"/>
      <c r="M111" s="16"/>
    </row>
    <row r="112" spans="9:13" ht="12.75">
      <c r="I112" s="16"/>
      <c r="J112" s="16"/>
      <c r="K112" s="16"/>
      <c r="L112" s="16"/>
      <c r="M112" s="16"/>
    </row>
    <row r="113" spans="9:13" ht="12.75">
      <c r="I113" s="16"/>
      <c r="J113" s="16"/>
      <c r="K113" s="16"/>
      <c r="L113" s="16"/>
      <c r="M113" s="16"/>
    </row>
    <row r="114" spans="9:13" ht="12.75">
      <c r="I114" s="16"/>
      <c r="J114" s="16"/>
      <c r="K114" s="16"/>
      <c r="L114" s="16"/>
      <c r="M114" s="16"/>
    </row>
  </sheetData>
  <sheetProtection/>
  <mergeCells count="41">
    <mergeCell ref="C42:C45"/>
    <mergeCell ref="D42:D45"/>
    <mergeCell ref="A99:G99"/>
    <mergeCell ref="AL1:AS1"/>
    <mergeCell ref="A1:H1"/>
    <mergeCell ref="I1:M1"/>
    <mergeCell ref="N1:U1"/>
    <mergeCell ref="F42:F45"/>
    <mergeCell ref="A96:G96"/>
    <mergeCell ref="A67:G67"/>
    <mergeCell ref="DF1:DM1"/>
    <mergeCell ref="HF1:HM1"/>
    <mergeCell ref="FR1:FY1"/>
    <mergeCell ref="FJ1:FQ1"/>
    <mergeCell ref="FB1:FI1"/>
    <mergeCell ref="AT1:BA1"/>
    <mergeCell ref="E42:E45"/>
    <mergeCell ref="B42:B45"/>
    <mergeCell ref="A3:G3"/>
    <mergeCell ref="DV1:EC1"/>
    <mergeCell ref="CH1:CO1"/>
    <mergeCell ref="BJ1:BQ1"/>
    <mergeCell ref="CP1:CW1"/>
    <mergeCell ref="V1:AC1"/>
    <mergeCell ref="AD1:AK1"/>
    <mergeCell ref="HN1:HU1"/>
    <mergeCell ref="BB1:BI1"/>
    <mergeCell ref="ID1:IK1"/>
    <mergeCell ref="EL1:ES1"/>
    <mergeCell ref="ET1:FA1"/>
    <mergeCell ref="BZ1:CG1"/>
    <mergeCell ref="HV1:IC1"/>
    <mergeCell ref="ED1:EK1"/>
    <mergeCell ref="DN1:DU1"/>
    <mergeCell ref="CX1:DE1"/>
    <mergeCell ref="BR1:BY1"/>
    <mergeCell ref="IL1:IS1"/>
    <mergeCell ref="FZ1:GG1"/>
    <mergeCell ref="GH1:GO1"/>
    <mergeCell ref="GP1:GW1"/>
    <mergeCell ref="GX1:HE1"/>
  </mergeCells>
  <printOptions/>
  <pageMargins left="0.6299212598425197" right="0.6299212598425197" top="0.8267716535433072" bottom="0.984251968503937" header="0.5118110236220472" footer="0.5118110236220472"/>
  <pageSetup horizontalDpi="600" verticalDpi="600" orientation="landscape" paperSize="9" scale="88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37" sqref="G5:G37"/>
    </sheetView>
  </sheetViews>
  <sheetFormatPr defaultColWidth="9.00390625" defaultRowHeight="12.75"/>
  <cols>
    <col min="1" max="1" width="4.75390625" style="37" customWidth="1"/>
    <col min="2" max="2" width="15.75390625" style="37" customWidth="1"/>
    <col min="3" max="3" width="17.625" style="37" customWidth="1"/>
    <col min="4" max="4" width="27.875" style="37" customWidth="1"/>
    <col min="5" max="5" width="23.875" style="37" customWidth="1"/>
    <col min="6" max="6" width="12.75390625" style="4" customWidth="1"/>
    <col min="7" max="7" width="14.875" style="60" customWidth="1"/>
    <col min="8" max="8" width="35.875" style="59" customWidth="1"/>
    <col min="9" max="16384" width="9.125" style="37" customWidth="1"/>
  </cols>
  <sheetData>
    <row r="1" spans="1:8" s="24" customFormat="1" ht="15">
      <c r="A1" s="214" t="s">
        <v>836</v>
      </c>
      <c r="B1" s="214"/>
      <c r="C1" s="214"/>
      <c r="D1" s="214"/>
      <c r="E1" s="214"/>
      <c r="F1" s="214"/>
      <c r="G1" s="214"/>
      <c r="H1" s="214"/>
    </row>
    <row r="2" spans="1:8" s="24" customFormat="1" ht="15">
      <c r="A2" s="23"/>
      <c r="B2" s="23"/>
      <c r="C2" s="23"/>
      <c r="D2" s="23"/>
      <c r="E2" s="23"/>
      <c r="F2" s="13" t="s">
        <v>1122</v>
      </c>
      <c r="G2" s="88"/>
      <c r="H2" s="23"/>
    </row>
    <row r="3" spans="1:8" s="24" customFormat="1" ht="57">
      <c r="A3" s="26" t="s">
        <v>79</v>
      </c>
      <c r="B3" s="26" t="s">
        <v>80</v>
      </c>
      <c r="C3" s="27" t="s">
        <v>825</v>
      </c>
      <c r="D3" s="26" t="s">
        <v>81</v>
      </c>
      <c r="E3" s="26" t="s">
        <v>824</v>
      </c>
      <c r="F3" s="26"/>
      <c r="G3" s="50" t="s">
        <v>829</v>
      </c>
      <c r="H3" s="30" t="s">
        <v>753</v>
      </c>
    </row>
    <row r="4" spans="1:8" s="24" customFormat="1" ht="21.75" customHeight="1">
      <c r="A4" s="214" t="s">
        <v>837</v>
      </c>
      <c r="B4" s="214"/>
      <c r="C4" s="214"/>
      <c r="D4" s="214"/>
      <c r="E4" s="214"/>
      <c r="F4" s="214"/>
      <c r="G4" s="214"/>
      <c r="H4" s="23"/>
    </row>
    <row r="5" spans="1:10" s="11" customFormat="1" ht="25.5">
      <c r="A5" s="42">
        <v>1</v>
      </c>
      <c r="B5" s="5" t="s">
        <v>663</v>
      </c>
      <c r="C5" s="8" t="s">
        <v>920</v>
      </c>
      <c r="D5" s="5" t="s">
        <v>315</v>
      </c>
      <c r="E5" s="21" t="s">
        <v>204</v>
      </c>
      <c r="F5" s="17"/>
      <c r="G5" s="53">
        <v>203.69</v>
      </c>
      <c r="H5" s="5"/>
      <c r="I5" s="28"/>
      <c r="J5" s="28"/>
    </row>
    <row r="6" spans="1:10" s="11" customFormat="1" ht="25.5">
      <c r="A6" s="42">
        <v>2</v>
      </c>
      <c r="B6" s="5" t="s">
        <v>90</v>
      </c>
      <c r="C6" s="8" t="s">
        <v>458</v>
      </c>
      <c r="D6" s="5" t="s">
        <v>315</v>
      </c>
      <c r="E6" s="21" t="s">
        <v>204</v>
      </c>
      <c r="G6" s="53">
        <v>141.94</v>
      </c>
      <c r="H6" s="5"/>
      <c r="I6" s="28"/>
      <c r="J6" s="28"/>
    </row>
    <row r="7" spans="1:10" s="11" customFormat="1" ht="38.25">
      <c r="A7" s="42">
        <v>3</v>
      </c>
      <c r="B7" s="5" t="s">
        <v>957</v>
      </c>
      <c r="C7" s="8" t="s">
        <v>855</v>
      </c>
      <c r="D7" s="5" t="s">
        <v>315</v>
      </c>
      <c r="E7" s="21" t="s">
        <v>204</v>
      </c>
      <c r="F7" s="17"/>
      <c r="G7" s="53">
        <v>147.6</v>
      </c>
      <c r="H7" s="5"/>
      <c r="I7" s="28"/>
      <c r="J7" s="28"/>
    </row>
    <row r="8" spans="1:8" s="24" customFormat="1" ht="45.75" customHeight="1">
      <c r="A8" s="42">
        <v>4</v>
      </c>
      <c r="B8" s="8" t="s">
        <v>88</v>
      </c>
      <c r="C8" s="8" t="s">
        <v>1128</v>
      </c>
      <c r="D8" s="1" t="s">
        <v>361</v>
      </c>
      <c r="E8" s="8" t="s">
        <v>645</v>
      </c>
      <c r="F8" s="17"/>
      <c r="G8" s="17">
        <v>2479.64</v>
      </c>
      <c r="H8" s="5"/>
    </row>
    <row r="9" spans="1:9" s="11" customFormat="1" ht="25.5">
      <c r="A9" s="42">
        <v>5</v>
      </c>
      <c r="B9" s="5" t="s">
        <v>748</v>
      </c>
      <c r="C9" s="8" t="s">
        <v>738</v>
      </c>
      <c r="D9" s="5" t="s">
        <v>362</v>
      </c>
      <c r="E9" s="21" t="s">
        <v>204</v>
      </c>
      <c r="F9" s="17"/>
      <c r="G9" s="72">
        <v>193.23</v>
      </c>
      <c r="H9" s="5"/>
      <c r="I9" s="28"/>
    </row>
    <row r="10" spans="1:9" s="11" customFormat="1" ht="38.25">
      <c r="A10" s="42">
        <v>6</v>
      </c>
      <c r="B10" s="5" t="s">
        <v>748</v>
      </c>
      <c r="C10" s="8" t="s">
        <v>738</v>
      </c>
      <c r="D10" s="5" t="s">
        <v>363</v>
      </c>
      <c r="E10" s="21" t="s">
        <v>204</v>
      </c>
      <c r="F10" s="17"/>
      <c r="G10" s="78" t="s">
        <v>75</v>
      </c>
      <c r="H10" s="5" t="s">
        <v>365</v>
      </c>
      <c r="I10" s="28"/>
    </row>
    <row r="11" spans="1:9" s="11" customFormat="1" ht="25.5">
      <c r="A11" s="42">
        <v>7</v>
      </c>
      <c r="B11" s="5" t="s">
        <v>99</v>
      </c>
      <c r="C11" s="8" t="s">
        <v>1185</v>
      </c>
      <c r="D11" s="5" t="s">
        <v>364</v>
      </c>
      <c r="E11" s="21" t="s">
        <v>204</v>
      </c>
      <c r="F11" s="17"/>
      <c r="G11" s="72">
        <v>75.87</v>
      </c>
      <c r="H11" s="5" t="s">
        <v>1322</v>
      </c>
      <c r="I11" s="28"/>
    </row>
    <row r="12" spans="1:9" s="11" customFormat="1" ht="25.5">
      <c r="A12" s="42">
        <v>8</v>
      </c>
      <c r="B12" s="5">
        <v>2011</v>
      </c>
      <c r="C12" s="8" t="s">
        <v>1185</v>
      </c>
      <c r="D12" s="5"/>
      <c r="E12" s="21"/>
      <c r="F12" s="17"/>
      <c r="G12" s="17"/>
      <c r="H12" s="74" t="s">
        <v>538</v>
      </c>
      <c r="I12" s="28"/>
    </row>
    <row r="13" spans="1:9" s="11" customFormat="1" ht="25.5">
      <c r="A13" s="42">
        <v>9</v>
      </c>
      <c r="B13" s="5" t="s">
        <v>748</v>
      </c>
      <c r="C13" s="8" t="s">
        <v>1186</v>
      </c>
      <c r="D13" s="5" t="s">
        <v>366</v>
      </c>
      <c r="E13" s="21" t="s">
        <v>204</v>
      </c>
      <c r="F13" s="17"/>
      <c r="G13" s="72">
        <v>78.23</v>
      </c>
      <c r="H13" s="5"/>
      <c r="I13" s="28"/>
    </row>
    <row r="14" spans="1:9" s="11" customFormat="1" ht="25.5">
      <c r="A14" s="42">
        <v>10</v>
      </c>
      <c r="B14" s="5" t="s">
        <v>748</v>
      </c>
      <c r="C14" s="8" t="s">
        <v>51</v>
      </c>
      <c r="D14" s="5" t="s">
        <v>367</v>
      </c>
      <c r="E14" s="21" t="s">
        <v>204</v>
      </c>
      <c r="F14" s="17"/>
      <c r="G14" s="72">
        <v>83.39</v>
      </c>
      <c r="H14" s="5"/>
      <c r="I14" s="28"/>
    </row>
    <row r="15" spans="1:9" s="11" customFormat="1" ht="25.5">
      <c r="A15" s="42">
        <v>11</v>
      </c>
      <c r="B15" s="5" t="s">
        <v>748</v>
      </c>
      <c r="C15" s="8" t="s">
        <v>1184</v>
      </c>
      <c r="D15" s="5" t="s">
        <v>368</v>
      </c>
      <c r="E15" s="21" t="s">
        <v>204</v>
      </c>
      <c r="F15" s="17"/>
      <c r="G15" s="72">
        <v>56.38</v>
      </c>
      <c r="H15" s="5"/>
      <c r="I15" s="28"/>
    </row>
    <row r="16" spans="1:8" s="24" customFormat="1" ht="45.75" customHeight="1">
      <c r="A16" s="42">
        <v>12</v>
      </c>
      <c r="B16" s="8" t="s">
        <v>575</v>
      </c>
      <c r="C16" s="8" t="s">
        <v>855</v>
      </c>
      <c r="D16" s="8" t="s">
        <v>619</v>
      </c>
      <c r="E16" s="8" t="s">
        <v>622</v>
      </c>
      <c r="F16" s="41"/>
      <c r="G16" s="20">
        <v>322.28</v>
      </c>
      <c r="H16" s="5"/>
    </row>
    <row r="17" spans="1:8" s="24" customFormat="1" ht="42.75" customHeight="1">
      <c r="A17" s="42">
        <v>13</v>
      </c>
      <c r="B17" s="8">
        <v>2011</v>
      </c>
      <c r="C17" s="8" t="s">
        <v>855</v>
      </c>
      <c r="D17" s="8"/>
      <c r="E17" s="8"/>
      <c r="F17" s="41"/>
      <c r="G17" s="20">
        <v>0</v>
      </c>
      <c r="H17" s="74" t="s">
        <v>369</v>
      </c>
    </row>
    <row r="18" spans="1:10" s="11" customFormat="1" ht="25.5">
      <c r="A18" s="42">
        <v>14</v>
      </c>
      <c r="B18" s="5" t="s">
        <v>873</v>
      </c>
      <c r="C18" s="8" t="s">
        <v>458</v>
      </c>
      <c r="D18" s="5" t="s">
        <v>363</v>
      </c>
      <c r="E18" s="21" t="s">
        <v>204</v>
      </c>
      <c r="F18" s="17"/>
      <c r="G18" s="53">
        <v>141.94</v>
      </c>
      <c r="H18" s="5"/>
      <c r="I18" s="28"/>
      <c r="J18" s="28"/>
    </row>
    <row r="19" spans="1:10" s="11" customFormat="1" ht="25.5">
      <c r="A19" s="42">
        <v>15</v>
      </c>
      <c r="B19" s="5" t="s">
        <v>873</v>
      </c>
      <c r="C19" s="8" t="s">
        <v>920</v>
      </c>
      <c r="D19" s="5" t="s">
        <v>363</v>
      </c>
      <c r="E19" s="21" t="s">
        <v>204</v>
      </c>
      <c r="F19" s="17"/>
      <c r="G19" s="53">
        <v>97.42</v>
      </c>
      <c r="H19" s="5"/>
      <c r="I19" s="28"/>
      <c r="J19" s="28"/>
    </row>
    <row r="20" spans="1:10" s="11" customFormat="1" ht="16.5" customHeight="1">
      <c r="A20" s="42">
        <v>16</v>
      </c>
      <c r="B20" s="218" t="s">
        <v>873</v>
      </c>
      <c r="C20" s="218" t="s">
        <v>855</v>
      </c>
      <c r="D20" s="218" t="s">
        <v>370</v>
      </c>
      <c r="E20" s="221" t="s">
        <v>204</v>
      </c>
      <c r="F20" s="17"/>
      <c r="G20" s="53">
        <v>149.08</v>
      </c>
      <c r="H20" s="5"/>
      <c r="I20" s="28"/>
      <c r="J20" s="28"/>
    </row>
    <row r="21" spans="1:10" s="11" customFormat="1" ht="12.75">
      <c r="A21" s="42">
        <v>17</v>
      </c>
      <c r="B21" s="218"/>
      <c r="C21" s="218"/>
      <c r="D21" s="218"/>
      <c r="E21" s="221"/>
      <c r="F21" s="17"/>
      <c r="G21" s="53">
        <v>279.95</v>
      </c>
      <c r="H21" s="5"/>
      <c r="I21" s="28"/>
      <c r="J21" s="28"/>
    </row>
    <row r="22" spans="1:10" s="11" customFormat="1" ht="25.5">
      <c r="A22" s="42">
        <v>18</v>
      </c>
      <c r="B22" s="218"/>
      <c r="C22" s="218"/>
      <c r="D22" s="218"/>
      <c r="E22" s="221"/>
      <c r="F22" s="17"/>
      <c r="G22" s="53">
        <v>73.8</v>
      </c>
      <c r="H22" s="74" t="s">
        <v>1302</v>
      </c>
      <c r="I22" s="28"/>
      <c r="J22" s="28"/>
    </row>
    <row r="23" spans="1:10" s="11" customFormat="1" ht="25.5">
      <c r="A23" s="42">
        <v>19</v>
      </c>
      <c r="B23" s="5" t="s">
        <v>873</v>
      </c>
      <c r="C23" s="8" t="s">
        <v>838</v>
      </c>
      <c r="D23" s="5" t="s">
        <v>754</v>
      </c>
      <c r="E23" s="21" t="s">
        <v>204</v>
      </c>
      <c r="F23" s="17"/>
      <c r="G23" s="53">
        <v>146.12</v>
      </c>
      <c r="H23" s="5"/>
      <c r="I23" s="28"/>
      <c r="J23" s="28"/>
    </row>
    <row r="24" spans="1:10" s="11" customFormat="1" ht="25.5" customHeight="1">
      <c r="A24" s="42">
        <v>20</v>
      </c>
      <c r="B24" s="5" t="s">
        <v>873</v>
      </c>
      <c r="C24" s="8" t="s">
        <v>738</v>
      </c>
      <c r="D24" s="5" t="s">
        <v>363</v>
      </c>
      <c r="E24" s="21" t="s">
        <v>204</v>
      </c>
      <c r="F24" s="17"/>
      <c r="G24" s="53">
        <v>193.23</v>
      </c>
      <c r="H24" s="5"/>
      <c r="I24" s="28"/>
      <c r="J24" s="28"/>
    </row>
    <row r="25" spans="1:10" s="11" customFormat="1" ht="25.5">
      <c r="A25" s="42">
        <v>21</v>
      </c>
      <c r="B25" s="5" t="s">
        <v>873</v>
      </c>
      <c r="C25" s="8" t="s">
        <v>738</v>
      </c>
      <c r="D25" s="5" t="s">
        <v>363</v>
      </c>
      <c r="E25" s="21" t="s">
        <v>204</v>
      </c>
      <c r="F25" s="17"/>
      <c r="G25" s="53">
        <v>183.02</v>
      </c>
      <c r="H25" s="5"/>
      <c r="I25" s="28"/>
      <c r="J25" s="28"/>
    </row>
    <row r="26" spans="1:9" s="11" customFormat="1" ht="38.25">
      <c r="A26" s="42">
        <v>22</v>
      </c>
      <c r="B26" s="5" t="s">
        <v>675</v>
      </c>
      <c r="C26" s="8" t="s">
        <v>676</v>
      </c>
      <c r="D26" s="5" t="s">
        <v>314</v>
      </c>
      <c r="E26" s="21" t="s">
        <v>204</v>
      </c>
      <c r="F26" s="17"/>
      <c r="G26" s="72">
        <v>183.02</v>
      </c>
      <c r="H26" s="5"/>
      <c r="I26" s="28"/>
    </row>
    <row r="27" spans="1:8" s="24" customFormat="1" ht="45.75" customHeight="1">
      <c r="A27" s="42">
        <v>23</v>
      </c>
      <c r="B27" s="8" t="s">
        <v>768</v>
      </c>
      <c r="C27" s="8" t="s">
        <v>932</v>
      </c>
      <c r="D27" s="8" t="s">
        <v>769</v>
      </c>
      <c r="E27" s="8" t="s">
        <v>432</v>
      </c>
      <c r="F27" s="17"/>
      <c r="G27" s="20">
        <v>161.35</v>
      </c>
      <c r="H27" s="5"/>
    </row>
    <row r="28" spans="1:9" s="11" customFormat="1" ht="25.5">
      <c r="A28" s="42">
        <v>24</v>
      </c>
      <c r="B28" s="5" t="s">
        <v>978</v>
      </c>
      <c r="C28" s="8" t="s">
        <v>920</v>
      </c>
      <c r="D28" s="5" t="s">
        <v>371</v>
      </c>
      <c r="E28" s="21" t="s">
        <v>204</v>
      </c>
      <c r="F28" s="17"/>
      <c r="G28" s="72">
        <v>97.42</v>
      </c>
      <c r="H28" s="5"/>
      <c r="I28" s="28"/>
    </row>
    <row r="29" spans="1:8" s="24" customFormat="1" ht="42" customHeight="1">
      <c r="A29" s="42">
        <v>25</v>
      </c>
      <c r="B29" s="8" t="s">
        <v>1308</v>
      </c>
      <c r="C29" s="8" t="s">
        <v>880</v>
      </c>
      <c r="D29" s="8" t="s">
        <v>1309</v>
      </c>
      <c r="E29" s="8" t="s">
        <v>1310</v>
      </c>
      <c r="F29" s="17"/>
      <c r="G29" s="17">
        <v>8793.05</v>
      </c>
      <c r="H29" s="5"/>
    </row>
    <row r="30" spans="1:9" s="11" customFormat="1" ht="25.5">
      <c r="A30" s="42">
        <v>26</v>
      </c>
      <c r="B30" s="5" t="s">
        <v>747</v>
      </c>
      <c r="C30" s="8" t="s">
        <v>628</v>
      </c>
      <c r="D30" s="5" t="s">
        <v>314</v>
      </c>
      <c r="E30" s="21" t="s">
        <v>204</v>
      </c>
      <c r="F30" s="41"/>
      <c r="G30" s="17">
        <v>160.88</v>
      </c>
      <c r="H30" s="5"/>
      <c r="I30" s="28"/>
    </row>
    <row r="31" spans="1:9" s="11" customFormat="1" ht="25.5">
      <c r="A31" s="42">
        <v>27</v>
      </c>
      <c r="B31" s="5"/>
      <c r="C31" s="8" t="s">
        <v>628</v>
      </c>
      <c r="D31" s="5"/>
      <c r="E31" s="21"/>
      <c r="F31" s="90"/>
      <c r="G31" s="17">
        <v>0</v>
      </c>
      <c r="H31" s="74" t="s">
        <v>369</v>
      </c>
      <c r="I31" s="28"/>
    </row>
    <row r="32" spans="1:9" s="11" customFormat="1" ht="38.25">
      <c r="A32" s="42">
        <v>28</v>
      </c>
      <c r="B32" s="5" t="s">
        <v>48</v>
      </c>
      <c r="C32" s="8" t="s">
        <v>50</v>
      </c>
      <c r="D32" s="5" t="s">
        <v>371</v>
      </c>
      <c r="E32" s="21" t="s">
        <v>204</v>
      </c>
      <c r="F32" s="91"/>
      <c r="G32" s="17">
        <v>85.61</v>
      </c>
      <c r="H32" s="5"/>
      <c r="I32" s="28"/>
    </row>
    <row r="33" spans="1:9" s="11" customFormat="1" ht="38.25">
      <c r="A33" s="42">
        <v>29</v>
      </c>
      <c r="B33" s="5" t="s">
        <v>49</v>
      </c>
      <c r="C33" s="8" t="s">
        <v>676</v>
      </c>
      <c r="D33" s="5" t="s">
        <v>372</v>
      </c>
      <c r="E33" s="21" t="s">
        <v>204</v>
      </c>
      <c r="F33" s="17"/>
      <c r="G33" s="17">
        <v>333.57</v>
      </c>
      <c r="H33" s="5"/>
      <c r="I33" s="28"/>
    </row>
    <row r="34" spans="1:8" s="24" customFormat="1" ht="54.75" customHeight="1">
      <c r="A34" s="42">
        <v>30</v>
      </c>
      <c r="B34" s="8" t="s">
        <v>70</v>
      </c>
      <c r="C34" s="8" t="s">
        <v>1090</v>
      </c>
      <c r="D34" s="8" t="s">
        <v>72</v>
      </c>
      <c r="E34" s="8" t="s">
        <v>71</v>
      </c>
      <c r="F34" s="17"/>
      <c r="G34" s="17">
        <v>236</v>
      </c>
      <c r="H34" s="5"/>
    </row>
    <row r="35" spans="1:9" s="11" customFormat="1" ht="38.25">
      <c r="A35" s="42">
        <v>31</v>
      </c>
      <c r="B35" s="5" t="s">
        <v>73</v>
      </c>
      <c r="C35" s="8" t="s">
        <v>50</v>
      </c>
      <c r="D35" s="5" t="s">
        <v>371</v>
      </c>
      <c r="E35" s="21" t="s">
        <v>498</v>
      </c>
      <c r="F35" s="17"/>
      <c r="G35" s="17">
        <v>128.9</v>
      </c>
      <c r="H35" s="5"/>
      <c r="I35" s="28"/>
    </row>
    <row r="36" spans="1:9" s="11" customFormat="1" ht="25.5">
      <c r="A36" s="42">
        <v>32</v>
      </c>
      <c r="B36" s="5">
        <v>2011</v>
      </c>
      <c r="C36" s="8" t="s">
        <v>536</v>
      </c>
      <c r="D36" s="5" t="s">
        <v>803</v>
      </c>
      <c r="E36" s="21"/>
      <c r="F36" s="17"/>
      <c r="G36" s="17">
        <v>238.15</v>
      </c>
      <c r="H36" s="74"/>
      <c r="I36" s="28"/>
    </row>
    <row r="37" spans="1:8" s="24" customFormat="1" ht="15">
      <c r="A37" s="5"/>
      <c r="B37" s="5"/>
      <c r="C37" s="5"/>
      <c r="D37" s="5"/>
      <c r="E37" s="5"/>
      <c r="F37" s="17"/>
      <c r="G37" s="22">
        <f>SUM(G5:G36)</f>
        <v>15464.76</v>
      </c>
      <c r="H37" s="5"/>
    </row>
    <row r="38" spans="1:8" s="24" customFormat="1" ht="21.75" customHeight="1">
      <c r="A38" s="214" t="s">
        <v>1187</v>
      </c>
      <c r="B38" s="214"/>
      <c r="C38" s="214"/>
      <c r="D38" s="214"/>
      <c r="E38" s="214"/>
      <c r="F38" s="214"/>
      <c r="G38" s="214"/>
      <c r="H38" s="23"/>
    </row>
    <row r="39" spans="1:8" s="24" customFormat="1" ht="25.5">
      <c r="A39" s="42">
        <v>1</v>
      </c>
      <c r="B39" s="1" t="s">
        <v>1023</v>
      </c>
      <c r="C39" s="8" t="s">
        <v>628</v>
      </c>
      <c r="D39" s="8" t="s">
        <v>236</v>
      </c>
      <c r="E39" s="8" t="s">
        <v>622</v>
      </c>
      <c r="F39" s="17"/>
      <c r="G39" s="17">
        <v>1703.98</v>
      </c>
      <c r="H39" s="5"/>
    </row>
    <row r="40" spans="1:8" s="24" customFormat="1" ht="32.25" customHeight="1">
      <c r="A40" s="42">
        <v>2</v>
      </c>
      <c r="B40" s="1" t="s">
        <v>872</v>
      </c>
      <c r="C40" s="8" t="s">
        <v>1051</v>
      </c>
      <c r="D40" s="8" t="s">
        <v>236</v>
      </c>
      <c r="E40" s="8" t="s">
        <v>871</v>
      </c>
      <c r="F40" s="41"/>
      <c r="G40" s="17">
        <v>502.15</v>
      </c>
      <c r="H40" s="5"/>
    </row>
    <row r="41" spans="1:8" s="24" customFormat="1" ht="30" customHeight="1">
      <c r="A41" s="42">
        <v>3</v>
      </c>
      <c r="B41" s="1" t="s">
        <v>91</v>
      </c>
      <c r="C41" s="8" t="s">
        <v>1005</v>
      </c>
      <c r="D41" s="8" t="s">
        <v>236</v>
      </c>
      <c r="E41" s="8" t="s">
        <v>622</v>
      </c>
      <c r="F41" s="17"/>
      <c r="G41" s="17">
        <v>241.38</v>
      </c>
      <c r="H41" s="5"/>
    </row>
    <row r="42" spans="1:8" s="24" customFormat="1" ht="51" customHeight="1">
      <c r="A42" s="42">
        <v>4</v>
      </c>
      <c r="B42" s="1" t="s">
        <v>1086</v>
      </c>
      <c r="C42" s="8" t="s">
        <v>1087</v>
      </c>
      <c r="D42" s="8" t="s">
        <v>236</v>
      </c>
      <c r="E42" s="8" t="s">
        <v>622</v>
      </c>
      <c r="F42" s="17"/>
      <c r="G42" s="17">
        <v>974.21</v>
      </c>
      <c r="H42" s="5" t="s">
        <v>373</v>
      </c>
    </row>
    <row r="43" spans="1:8" s="24" customFormat="1" ht="28.5" customHeight="1">
      <c r="A43" s="42">
        <v>5</v>
      </c>
      <c r="B43" s="1" t="s">
        <v>1086</v>
      </c>
      <c r="C43" s="8" t="s">
        <v>1177</v>
      </c>
      <c r="D43" s="8" t="s">
        <v>374</v>
      </c>
      <c r="E43" s="8" t="s">
        <v>784</v>
      </c>
      <c r="F43" s="17"/>
      <c r="G43" s="17">
        <v>265.7</v>
      </c>
      <c r="H43" s="5"/>
    </row>
    <row r="44" spans="1:8" s="24" customFormat="1" ht="64.5" customHeight="1">
      <c r="A44" s="42">
        <v>6</v>
      </c>
      <c r="B44" s="1" t="s">
        <v>89</v>
      </c>
      <c r="C44" s="8" t="s">
        <v>1128</v>
      </c>
      <c r="D44" s="8" t="s">
        <v>236</v>
      </c>
      <c r="E44" s="8" t="s">
        <v>1129</v>
      </c>
      <c r="F44" s="41"/>
      <c r="G44" s="17" t="s">
        <v>75</v>
      </c>
      <c r="H44" s="5" t="s">
        <v>375</v>
      </c>
    </row>
    <row r="45" spans="1:8" s="24" customFormat="1" ht="48.75" customHeight="1">
      <c r="A45" s="42">
        <v>7</v>
      </c>
      <c r="B45" s="1" t="s">
        <v>94</v>
      </c>
      <c r="C45" s="8" t="s">
        <v>1175</v>
      </c>
      <c r="D45" s="8" t="s">
        <v>236</v>
      </c>
      <c r="E45" s="8" t="s">
        <v>14</v>
      </c>
      <c r="F45" s="17"/>
      <c r="G45" s="17">
        <v>572.27</v>
      </c>
      <c r="H45" s="5"/>
    </row>
    <row r="46" spans="1:8" s="24" customFormat="1" ht="31.5" customHeight="1">
      <c r="A46" s="42">
        <v>8</v>
      </c>
      <c r="B46" s="1" t="s">
        <v>85</v>
      </c>
      <c r="C46" s="8" t="s">
        <v>571</v>
      </c>
      <c r="D46" s="8" t="s">
        <v>236</v>
      </c>
      <c r="E46" s="8" t="s">
        <v>622</v>
      </c>
      <c r="F46" s="17"/>
      <c r="G46" s="17">
        <v>886.16</v>
      </c>
      <c r="H46" s="23"/>
    </row>
    <row r="47" spans="1:8" s="24" customFormat="1" ht="30" customHeight="1">
      <c r="A47" s="42">
        <v>9</v>
      </c>
      <c r="B47" s="1" t="s">
        <v>1024</v>
      </c>
      <c r="C47" s="8" t="s">
        <v>490</v>
      </c>
      <c r="D47" s="8" t="s">
        <v>236</v>
      </c>
      <c r="E47" s="8" t="s">
        <v>622</v>
      </c>
      <c r="F47" s="17"/>
      <c r="G47" s="17">
        <v>488.33</v>
      </c>
      <c r="H47" s="5"/>
    </row>
    <row r="48" spans="1:8" s="24" customFormat="1" ht="30" customHeight="1">
      <c r="A48" s="42">
        <v>10</v>
      </c>
      <c r="B48" s="1" t="s">
        <v>97</v>
      </c>
      <c r="C48" s="8" t="s">
        <v>888</v>
      </c>
      <c r="D48" s="8" t="s">
        <v>236</v>
      </c>
      <c r="E48" s="8" t="s">
        <v>434</v>
      </c>
      <c r="F48" s="17"/>
      <c r="G48" s="17">
        <v>262.54</v>
      </c>
      <c r="H48" s="5"/>
    </row>
    <row r="49" spans="1:8" s="24" customFormat="1" ht="41.25" customHeight="1">
      <c r="A49" s="42">
        <v>11</v>
      </c>
      <c r="B49" s="1" t="s">
        <v>1022</v>
      </c>
      <c r="C49" s="8" t="s">
        <v>1047</v>
      </c>
      <c r="D49" s="8" t="s">
        <v>236</v>
      </c>
      <c r="E49" s="8" t="s">
        <v>622</v>
      </c>
      <c r="F49" s="17"/>
      <c r="G49" s="17">
        <v>786.75</v>
      </c>
      <c r="H49" s="5"/>
    </row>
    <row r="50" spans="1:8" s="24" customFormat="1" ht="39.75" customHeight="1">
      <c r="A50" s="42">
        <v>12</v>
      </c>
      <c r="B50" s="1" t="s">
        <v>439</v>
      </c>
      <c r="C50" s="8" t="s">
        <v>440</v>
      </c>
      <c r="D50" s="8" t="s">
        <v>236</v>
      </c>
      <c r="E50" s="8" t="s">
        <v>441</v>
      </c>
      <c r="F50" s="17"/>
      <c r="G50" s="17" t="s">
        <v>376</v>
      </c>
      <c r="H50" s="5" t="s">
        <v>377</v>
      </c>
    </row>
    <row r="51" spans="1:8" s="24" customFormat="1" ht="42" customHeight="1">
      <c r="A51" s="42">
        <v>13</v>
      </c>
      <c r="B51" s="1" t="s">
        <v>748</v>
      </c>
      <c r="C51" s="8" t="s">
        <v>7</v>
      </c>
      <c r="D51" s="8" t="s">
        <v>236</v>
      </c>
      <c r="E51" s="8" t="s">
        <v>964</v>
      </c>
      <c r="F51" s="41"/>
      <c r="G51" s="17">
        <v>3615.72</v>
      </c>
      <c r="H51" s="5" t="s">
        <v>1300</v>
      </c>
    </row>
    <row r="52" spans="1:8" s="24" customFormat="1" ht="29.25" customHeight="1">
      <c r="A52" s="42">
        <v>14</v>
      </c>
      <c r="B52" s="1" t="s">
        <v>1112</v>
      </c>
      <c r="C52" s="8" t="s">
        <v>738</v>
      </c>
      <c r="D52" s="8" t="s">
        <v>236</v>
      </c>
      <c r="E52" s="8" t="s">
        <v>622</v>
      </c>
      <c r="F52" s="41"/>
      <c r="G52" s="17">
        <v>172.69</v>
      </c>
      <c r="H52" s="5"/>
    </row>
    <row r="53" spans="1:8" s="24" customFormat="1" ht="41.25" customHeight="1">
      <c r="A53" s="42">
        <v>15</v>
      </c>
      <c r="B53" s="1" t="s">
        <v>1116</v>
      </c>
      <c r="C53" s="8" t="s">
        <v>585</v>
      </c>
      <c r="D53" s="8" t="s">
        <v>236</v>
      </c>
      <c r="E53" s="8" t="s">
        <v>622</v>
      </c>
      <c r="F53" s="41"/>
      <c r="G53" s="17">
        <v>922.81</v>
      </c>
      <c r="H53" s="5"/>
    </row>
    <row r="54" spans="1:8" s="24" customFormat="1" ht="39.75" customHeight="1">
      <c r="A54" s="42">
        <v>16</v>
      </c>
      <c r="B54" s="1" t="s">
        <v>807</v>
      </c>
      <c r="C54" s="8" t="s">
        <v>1161</v>
      </c>
      <c r="D54" s="8" t="s">
        <v>236</v>
      </c>
      <c r="E54" s="8" t="s">
        <v>622</v>
      </c>
      <c r="F54" s="41"/>
      <c r="G54" s="17">
        <v>347.86</v>
      </c>
      <c r="H54" s="5"/>
    </row>
    <row r="55" spans="1:8" s="24" customFormat="1" ht="39.75" customHeight="1">
      <c r="A55" s="42">
        <v>17</v>
      </c>
      <c r="B55" s="1" t="s">
        <v>1113</v>
      </c>
      <c r="C55" s="8" t="s">
        <v>585</v>
      </c>
      <c r="D55" s="8" t="s">
        <v>236</v>
      </c>
      <c r="E55" s="8" t="s">
        <v>16</v>
      </c>
      <c r="F55" s="41"/>
      <c r="G55" s="17">
        <v>734.36</v>
      </c>
      <c r="H55" s="5"/>
    </row>
    <row r="56" spans="1:8" s="24" customFormat="1" ht="27.75" customHeight="1">
      <c r="A56" s="42">
        <v>18</v>
      </c>
      <c r="B56" s="1" t="s">
        <v>704</v>
      </c>
      <c r="C56" s="8" t="s">
        <v>705</v>
      </c>
      <c r="D56" s="8" t="s">
        <v>236</v>
      </c>
      <c r="E56" s="8" t="s">
        <v>622</v>
      </c>
      <c r="F56" s="41"/>
      <c r="G56" s="17">
        <v>902.41</v>
      </c>
      <c r="H56" s="5"/>
    </row>
    <row r="57" spans="1:9" s="92" customFormat="1" ht="25.5">
      <c r="A57" s="42">
        <v>19</v>
      </c>
      <c r="B57" s="1" t="s">
        <v>761</v>
      </c>
      <c r="C57" s="8" t="s">
        <v>833</v>
      </c>
      <c r="D57" s="8" t="s">
        <v>236</v>
      </c>
      <c r="E57" s="8" t="s">
        <v>622</v>
      </c>
      <c r="F57" s="41"/>
      <c r="G57" s="8">
        <v>664.44</v>
      </c>
      <c r="H57" s="5"/>
      <c r="I57" s="52"/>
    </row>
    <row r="58" spans="1:9" s="92" customFormat="1" ht="51">
      <c r="A58" s="42">
        <v>20</v>
      </c>
      <c r="B58" s="1" t="s">
        <v>1018</v>
      </c>
      <c r="C58" s="8" t="s">
        <v>762</v>
      </c>
      <c r="D58" s="8" t="s">
        <v>378</v>
      </c>
      <c r="E58" s="8" t="s">
        <v>763</v>
      </c>
      <c r="F58" s="41"/>
      <c r="G58" s="17" t="s">
        <v>75</v>
      </c>
      <c r="H58" s="5" t="s">
        <v>379</v>
      </c>
      <c r="I58" s="52"/>
    </row>
    <row r="59" spans="1:8" s="24" customFormat="1" ht="45" customHeight="1">
      <c r="A59" s="42">
        <v>21</v>
      </c>
      <c r="B59" s="1" t="s">
        <v>1021</v>
      </c>
      <c r="C59" s="8" t="s">
        <v>644</v>
      </c>
      <c r="D59" s="8" t="s">
        <v>236</v>
      </c>
      <c r="E59" s="8" t="s">
        <v>853</v>
      </c>
      <c r="F59" s="41"/>
      <c r="G59" s="17">
        <v>229.47</v>
      </c>
      <c r="H59" s="5"/>
    </row>
    <row r="60" spans="1:8" s="24" customFormat="1" ht="29.25" customHeight="1">
      <c r="A60" s="42">
        <v>22</v>
      </c>
      <c r="B60" s="1" t="s">
        <v>806</v>
      </c>
      <c r="C60" s="8" t="s">
        <v>21</v>
      </c>
      <c r="D60" s="8" t="s">
        <v>236</v>
      </c>
      <c r="E60" s="8" t="s">
        <v>622</v>
      </c>
      <c r="F60" s="41"/>
      <c r="G60" s="17">
        <v>373.25</v>
      </c>
      <c r="H60" s="5"/>
    </row>
    <row r="61" spans="1:8" s="24" customFormat="1" ht="27" customHeight="1">
      <c r="A61" s="42">
        <v>23</v>
      </c>
      <c r="B61" s="1" t="s">
        <v>1020</v>
      </c>
      <c r="C61" s="8" t="s">
        <v>644</v>
      </c>
      <c r="D61" s="8" t="s">
        <v>236</v>
      </c>
      <c r="E61" s="8" t="s">
        <v>622</v>
      </c>
      <c r="F61" s="41"/>
      <c r="G61" s="17">
        <v>1024</v>
      </c>
      <c r="H61" s="5"/>
    </row>
    <row r="62" spans="1:8" s="24" customFormat="1" ht="27.75" customHeight="1">
      <c r="A62" s="42">
        <v>24</v>
      </c>
      <c r="B62" s="1" t="s">
        <v>1118</v>
      </c>
      <c r="C62" s="8" t="s">
        <v>1070</v>
      </c>
      <c r="D62" s="8" t="s">
        <v>236</v>
      </c>
      <c r="E62" s="8" t="s">
        <v>622</v>
      </c>
      <c r="F62" s="41"/>
      <c r="G62" s="17">
        <v>480.65</v>
      </c>
      <c r="H62" s="5"/>
    </row>
    <row r="63" spans="1:8" s="24" customFormat="1" ht="42.75" customHeight="1">
      <c r="A63" s="42">
        <v>25</v>
      </c>
      <c r="B63" s="1" t="s">
        <v>1114</v>
      </c>
      <c r="C63" s="8" t="s">
        <v>585</v>
      </c>
      <c r="D63" s="8" t="s">
        <v>236</v>
      </c>
      <c r="E63" s="8" t="s">
        <v>16</v>
      </c>
      <c r="F63" s="41"/>
      <c r="G63" s="17">
        <v>904.34</v>
      </c>
      <c r="H63" s="5"/>
    </row>
    <row r="64" spans="1:8" s="24" customFormat="1" ht="42" customHeight="1">
      <c r="A64" s="42">
        <v>26</v>
      </c>
      <c r="B64" s="1" t="s">
        <v>1115</v>
      </c>
      <c r="C64" s="8" t="s">
        <v>585</v>
      </c>
      <c r="D64" s="8" t="s">
        <v>236</v>
      </c>
      <c r="E64" s="8" t="s">
        <v>900</v>
      </c>
      <c r="F64" s="41"/>
      <c r="G64" s="17">
        <v>517.47</v>
      </c>
      <c r="H64" s="5"/>
    </row>
    <row r="65" spans="1:8" s="24" customFormat="1" ht="29.25" customHeight="1">
      <c r="A65" s="42">
        <v>27</v>
      </c>
      <c r="B65" s="1" t="s">
        <v>102</v>
      </c>
      <c r="C65" s="8" t="s">
        <v>147</v>
      </c>
      <c r="D65" s="8" t="s">
        <v>236</v>
      </c>
      <c r="E65" s="8" t="s">
        <v>622</v>
      </c>
      <c r="F65" s="41"/>
      <c r="G65" s="17">
        <v>1009.95</v>
      </c>
      <c r="H65" s="5"/>
    </row>
    <row r="66" spans="1:8" s="24" customFormat="1" ht="30.75" customHeight="1">
      <c r="A66" s="42">
        <v>28</v>
      </c>
      <c r="B66" s="1" t="s">
        <v>93</v>
      </c>
      <c r="C66" s="8" t="s">
        <v>1094</v>
      </c>
      <c r="D66" s="8" t="s">
        <v>236</v>
      </c>
      <c r="E66" s="8" t="s">
        <v>493</v>
      </c>
      <c r="F66" s="41"/>
      <c r="G66" s="17">
        <v>343.75</v>
      </c>
      <c r="H66" s="5"/>
    </row>
    <row r="67" spans="1:8" s="24" customFormat="1" ht="30" customHeight="1">
      <c r="A67" s="42">
        <v>29</v>
      </c>
      <c r="B67" s="1" t="s">
        <v>1323</v>
      </c>
      <c r="C67" s="8" t="s">
        <v>1324</v>
      </c>
      <c r="D67" s="8" t="s">
        <v>236</v>
      </c>
      <c r="E67" s="8" t="s">
        <v>803</v>
      </c>
      <c r="F67" s="17"/>
      <c r="G67" s="17">
        <v>2556.8</v>
      </c>
      <c r="H67" s="5"/>
    </row>
    <row r="68" spans="1:8" s="24" customFormat="1" ht="27" customHeight="1">
      <c r="A68" s="42">
        <v>30</v>
      </c>
      <c r="B68" s="1" t="s">
        <v>1323</v>
      </c>
      <c r="C68" s="8" t="s">
        <v>1324</v>
      </c>
      <c r="D68" s="8" t="s">
        <v>236</v>
      </c>
      <c r="E68" s="8" t="s">
        <v>622</v>
      </c>
      <c r="F68" s="41"/>
      <c r="G68" s="17">
        <v>395.56</v>
      </c>
      <c r="H68" s="5"/>
    </row>
    <row r="69" spans="1:8" s="24" customFormat="1" ht="28.5" customHeight="1">
      <c r="A69" s="42">
        <v>31</v>
      </c>
      <c r="B69" s="1" t="s">
        <v>1312</v>
      </c>
      <c r="C69" s="8" t="s">
        <v>800</v>
      </c>
      <c r="D69" s="8" t="s">
        <v>236</v>
      </c>
      <c r="E69" s="8" t="s">
        <v>622</v>
      </c>
      <c r="F69" s="41"/>
      <c r="G69" s="17">
        <v>1064.83</v>
      </c>
      <c r="H69" s="5"/>
    </row>
    <row r="70" spans="1:8" s="24" customFormat="1" ht="40.5" customHeight="1">
      <c r="A70" s="42">
        <v>32</v>
      </c>
      <c r="B70" s="1" t="s">
        <v>1117</v>
      </c>
      <c r="C70" s="8" t="s">
        <v>881</v>
      </c>
      <c r="D70" s="8" t="s">
        <v>236</v>
      </c>
      <c r="E70" s="8" t="s">
        <v>622</v>
      </c>
      <c r="F70" s="41"/>
      <c r="G70" s="17">
        <v>256.37</v>
      </c>
      <c r="H70" s="5"/>
    </row>
    <row r="71" spans="1:8" s="24" customFormat="1" ht="30" customHeight="1">
      <c r="A71" s="42">
        <v>33</v>
      </c>
      <c r="B71" s="1" t="s">
        <v>86</v>
      </c>
      <c r="C71" s="8" t="s">
        <v>1093</v>
      </c>
      <c r="D71" s="8" t="s">
        <v>236</v>
      </c>
      <c r="E71" s="8" t="s">
        <v>493</v>
      </c>
      <c r="F71" s="17"/>
      <c r="G71" s="17">
        <f>3587.33+452.22</f>
        <v>4039.55</v>
      </c>
      <c r="H71" s="8"/>
    </row>
    <row r="72" spans="1:8" s="24" customFormat="1" ht="43.5" customHeight="1">
      <c r="A72" s="42">
        <v>34</v>
      </c>
      <c r="B72" s="1" t="s">
        <v>87</v>
      </c>
      <c r="C72" s="8" t="s">
        <v>1035</v>
      </c>
      <c r="D72" s="8" t="s">
        <v>236</v>
      </c>
      <c r="E72" s="8" t="s">
        <v>622</v>
      </c>
      <c r="F72" s="17"/>
      <c r="G72" s="17" t="s">
        <v>767</v>
      </c>
      <c r="H72" s="5"/>
    </row>
    <row r="73" spans="1:8" s="24" customFormat="1" ht="45.75" customHeight="1">
      <c r="A73" s="42">
        <v>35</v>
      </c>
      <c r="B73" s="1">
        <v>2011</v>
      </c>
      <c r="C73" s="8" t="s">
        <v>1035</v>
      </c>
      <c r="D73" s="8"/>
      <c r="E73" s="8"/>
      <c r="F73" s="17"/>
      <c r="G73" s="17"/>
      <c r="H73" s="74" t="s">
        <v>369</v>
      </c>
    </row>
    <row r="74" spans="1:8" s="24" customFormat="1" ht="28.5" customHeight="1">
      <c r="A74" s="42">
        <v>36</v>
      </c>
      <c r="B74" s="1" t="s">
        <v>169</v>
      </c>
      <c r="C74" s="8" t="s">
        <v>838</v>
      </c>
      <c r="D74" s="8" t="s">
        <v>236</v>
      </c>
      <c r="E74" s="8" t="s">
        <v>622</v>
      </c>
      <c r="F74" s="17"/>
      <c r="G74" s="17">
        <v>564.25</v>
      </c>
      <c r="H74" s="5"/>
    </row>
    <row r="75" spans="1:8" s="24" customFormat="1" ht="42.75" customHeight="1">
      <c r="A75" s="42">
        <v>37</v>
      </c>
      <c r="B75" s="1" t="s">
        <v>98</v>
      </c>
      <c r="C75" s="8" t="s">
        <v>901</v>
      </c>
      <c r="D75" s="8" t="s">
        <v>380</v>
      </c>
      <c r="E75" s="8" t="s">
        <v>1157</v>
      </c>
      <c r="F75" s="17"/>
      <c r="G75" s="72">
        <v>1320.83</v>
      </c>
      <c r="H75" s="5"/>
    </row>
    <row r="76" spans="1:8" s="24" customFormat="1" ht="30" customHeight="1">
      <c r="A76" s="42">
        <v>38</v>
      </c>
      <c r="B76" s="1" t="s">
        <v>808</v>
      </c>
      <c r="C76" s="8" t="s">
        <v>738</v>
      </c>
      <c r="D76" s="8" t="s">
        <v>236</v>
      </c>
      <c r="E76" s="8" t="s">
        <v>493</v>
      </c>
      <c r="F76" s="17"/>
      <c r="G76" s="17">
        <v>266.63</v>
      </c>
      <c r="H76" s="5"/>
    </row>
    <row r="77" spans="1:8" s="24" customFormat="1" ht="28.5" customHeight="1">
      <c r="A77" s="42">
        <v>39</v>
      </c>
      <c r="B77" s="1" t="s">
        <v>839</v>
      </c>
      <c r="C77" s="8" t="s">
        <v>1158</v>
      </c>
      <c r="D77" s="8" t="s">
        <v>236</v>
      </c>
      <c r="E77" s="8" t="s">
        <v>493</v>
      </c>
      <c r="F77" s="17"/>
      <c r="G77" s="17">
        <v>1766.84</v>
      </c>
      <c r="H77" s="5"/>
    </row>
    <row r="78" spans="1:8" s="24" customFormat="1" ht="30.75" customHeight="1">
      <c r="A78" s="42">
        <v>40</v>
      </c>
      <c r="B78" s="1" t="s">
        <v>639</v>
      </c>
      <c r="C78" s="8" t="s">
        <v>932</v>
      </c>
      <c r="D78" s="8" t="s">
        <v>236</v>
      </c>
      <c r="E78" s="8" t="s">
        <v>493</v>
      </c>
      <c r="F78" s="17"/>
      <c r="G78" s="17">
        <v>950.44</v>
      </c>
      <c r="H78" s="5"/>
    </row>
    <row r="79" spans="1:8" s="24" customFormat="1" ht="25.5" customHeight="1">
      <c r="A79" s="42">
        <v>41</v>
      </c>
      <c r="B79" s="1" t="s">
        <v>1120</v>
      </c>
      <c r="C79" s="8" t="s">
        <v>1121</v>
      </c>
      <c r="D79" s="8" t="s">
        <v>236</v>
      </c>
      <c r="E79" s="8" t="s">
        <v>493</v>
      </c>
      <c r="F79" s="17"/>
      <c r="G79" s="17" t="s">
        <v>767</v>
      </c>
      <c r="H79" s="5"/>
    </row>
    <row r="80" spans="1:8" s="24" customFormat="1" ht="65.25" customHeight="1">
      <c r="A80" s="42">
        <v>42</v>
      </c>
      <c r="B80" s="1" t="s">
        <v>148</v>
      </c>
      <c r="C80" s="8" t="s">
        <v>880</v>
      </c>
      <c r="D80" s="8" t="s">
        <v>236</v>
      </c>
      <c r="E80" s="8" t="s">
        <v>493</v>
      </c>
      <c r="F80" s="17"/>
      <c r="G80" s="17" t="s">
        <v>767</v>
      </c>
      <c r="H80" s="5"/>
    </row>
    <row r="81" spans="1:8" s="24" customFormat="1" ht="42.75" customHeight="1">
      <c r="A81" s="42">
        <v>43</v>
      </c>
      <c r="B81" s="1" t="s">
        <v>167</v>
      </c>
      <c r="C81" s="8" t="s">
        <v>880</v>
      </c>
      <c r="D81" s="8" t="s">
        <v>236</v>
      </c>
      <c r="E81" s="8" t="s">
        <v>493</v>
      </c>
      <c r="F81" s="17"/>
      <c r="G81" s="17">
        <v>453.31</v>
      </c>
      <c r="H81" s="5"/>
    </row>
    <row r="82" spans="1:8" s="24" customFormat="1" ht="42" customHeight="1">
      <c r="A82" s="42">
        <v>44</v>
      </c>
      <c r="B82" s="1">
        <v>2011</v>
      </c>
      <c r="C82" s="8" t="s">
        <v>880</v>
      </c>
      <c r="D82" s="8"/>
      <c r="E82" s="8"/>
      <c r="F82" s="17">
        <v>0</v>
      </c>
      <c r="G82" s="17">
        <v>0</v>
      </c>
      <c r="H82" s="74" t="s">
        <v>369</v>
      </c>
    </row>
    <row r="83" spans="1:8" s="24" customFormat="1" ht="26.25" customHeight="1">
      <c r="A83" s="42">
        <v>45</v>
      </c>
      <c r="B83" s="1" t="s">
        <v>84</v>
      </c>
      <c r="C83" s="8" t="s">
        <v>571</v>
      </c>
      <c r="D83" s="8" t="s">
        <v>236</v>
      </c>
      <c r="E83" s="8" t="s">
        <v>493</v>
      </c>
      <c r="F83" s="17">
        <v>0</v>
      </c>
      <c r="G83" s="17">
        <v>387.87</v>
      </c>
      <c r="H83" s="5"/>
    </row>
    <row r="84" spans="1:8" s="24" customFormat="1" ht="26.25" customHeight="1">
      <c r="A84" s="42">
        <v>46</v>
      </c>
      <c r="B84" s="1">
        <v>2011</v>
      </c>
      <c r="C84" s="8" t="s">
        <v>571</v>
      </c>
      <c r="D84" s="8"/>
      <c r="E84" s="8"/>
      <c r="F84" s="17">
        <v>0</v>
      </c>
      <c r="G84" s="17">
        <v>0</v>
      </c>
      <c r="H84" s="74" t="s">
        <v>369</v>
      </c>
    </row>
    <row r="85" spans="1:8" s="24" customFormat="1" ht="51.75" customHeight="1">
      <c r="A85" s="42">
        <v>47</v>
      </c>
      <c r="B85" s="1" t="s">
        <v>112</v>
      </c>
      <c r="C85" s="8" t="s">
        <v>585</v>
      </c>
      <c r="D85" s="8" t="s">
        <v>236</v>
      </c>
      <c r="E85" s="8" t="s">
        <v>1311</v>
      </c>
      <c r="F85" s="17">
        <v>0</v>
      </c>
      <c r="G85" s="17" t="s">
        <v>75</v>
      </c>
      <c r="H85" s="5" t="s">
        <v>381</v>
      </c>
    </row>
    <row r="86" spans="1:8" s="24" customFormat="1" ht="31.5" customHeight="1">
      <c r="A86" s="42">
        <v>48</v>
      </c>
      <c r="B86" s="1" t="s">
        <v>1025</v>
      </c>
      <c r="C86" s="8" t="s">
        <v>710</v>
      </c>
      <c r="D86" s="8" t="s">
        <v>236</v>
      </c>
      <c r="E86" s="8" t="s">
        <v>493</v>
      </c>
      <c r="F86" s="17">
        <v>0</v>
      </c>
      <c r="G86" s="17">
        <v>175.47</v>
      </c>
      <c r="H86" s="5"/>
    </row>
    <row r="87" spans="1:8" s="24" customFormat="1" ht="39.75" customHeight="1">
      <c r="A87" s="42">
        <v>49</v>
      </c>
      <c r="B87" s="1" t="s">
        <v>168</v>
      </c>
      <c r="C87" s="8" t="s">
        <v>765</v>
      </c>
      <c r="D87" s="8" t="s">
        <v>236</v>
      </c>
      <c r="E87" s="8" t="s">
        <v>493</v>
      </c>
      <c r="F87" s="44">
        <f>SUM(F4:F82)</f>
        <v>0</v>
      </c>
      <c r="G87" s="17">
        <v>1506.46</v>
      </c>
      <c r="H87" s="5"/>
    </row>
    <row r="88" spans="1:8" s="24" customFormat="1" ht="29.25" customHeight="1">
      <c r="A88" s="42">
        <v>50</v>
      </c>
      <c r="B88" s="1" t="s">
        <v>104</v>
      </c>
      <c r="C88" s="8" t="s">
        <v>547</v>
      </c>
      <c r="D88" s="8" t="s">
        <v>236</v>
      </c>
      <c r="E88" s="8" t="s">
        <v>493</v>
      </c>
      <c r="F88" s="8"/>
      <c r="G88" s="17">
        <v>1161.44</v>
      </c>
      <c r="H88" s="5"/>
    </row>
    <row r="89" spans="1:8" s="24" customFormat="1" ht="54.75" customHeight="1">
      <c r="A89" s="42">
        <v>51</v>
      </c>
      <c r="B89" s="1" t="s">
        <v>105</v>
      </c>
      <c r="C89" s="8" t="s">
        <v>766</v>
      </c>
      <c r="D89" s="8" t="s">
        <v>236</v>
      </c>
      <c r="E89" s="8" t="s">
        <v>493</v>
      </c>
      <c r="F89" s="1"/>
      <c r="G89" s="17" t="s">
        <v>767</v>
      </c>
      <c r="H89" s="5"/>
    </row>
    <row r="90" spans="1:8" s="24" customFormat="1" ht="51.75" customHeight="1">
      <c r="A90" s="42">
        <v>52</v>
      </c>
      <c r="B90" s="1" t="s">
        <v>1172</v>
      </c>
      <c r="C90" s="8" t="s">
        <v>585</v>
      </c>
      <c r="D90" s="8" t="s">
        <v>236</v>
      </c>
      <c r="E90" s="8" t="s">
        <v>1037</v>
      </c>
      <c r="F90" s="1"/>
      <c r="G90" s="17">
        <v>255.39</v>
      </c>
      <c r="H90" s="5"/>
    </row>
    <row r="91" spans="1:8" s="24" customFormat="1" ht="36.75" customHeight="1">
      <c r="A91" s="42">
        <v>53</v>
      </c>
      <c r="B91" s="1" t="s">
        <v>1119</v>
      </c>
      <c r="C91" s="8" t="s">
        <v>932</v>
      </c>
      <c r="D91" s="8" t="s">
        <v>236</v>
      </c>
      <c r="E91" s="8" t="s">
        <v>983</v>
      </c>
      <c r="F91" s="1"/>
      <c r="G91" s="17">
        <v>147.66</v>
      </c>
      <c r="H91" s="5"/>
    </row>
    <row r="92" spans="1:8" s="24" customFormat="1" ht="36.75" customHeight="1">
      <c r="A92" s="42">
        <v>54</v>
      </c>
      <c r="B92" s="1" t="s">
        <v>1019</v>
      </c>
      <c r="C92" s="8" t="s">
        <v>644</v>
      </c>
      <c r="D92" s="8" t="s">
        <v>236</v>
      </c>
      <c r="E92" s="8" t="s">
        <v>493</v>
      </c>
      <c r="F92" s="43"/>
      <c r="G92" s="17">
        <v>400</v>
      </c>
      <c r="H92" s="5"/>
    </row>
    <row r="93" spans="1:8" s="24" customFormat="1" ht="51.75" customHeight="1">
      <c r="A93" s="42">
        <v>55</v>
      </c>
      <c r="B93" s="1" t="s">
        <v>1170</v>
      </c>
      <c r="C93" s="8" t="s">
        <v>1032</v>
      </c>
      <c r="D93" s="8" t="s">
        <v>236</v>
      </c>
      <c r="E93" s="8" t="s">
        <v>1171</v>
      </c>
      <c r="F93" s="1"/>
      <c r="G93" s="17" t="s">
        <v>75</v>
      </c>
      <c r="H93" s="5" t="s">
        <v>382</v>
      </c>
    </row>
    <row r="94" spans="1:8" s="24" customFormat="1" ht="36" customHeight="1">
      <c r="A94" s="42">
        <v>56</v>
      </c>
      <c r="B94" s="1" t="s">
        <v>100</v>
      </c>
      <c r="C94" s="8" t="s">
        <v>147</v>
      </c>
      <c r="D94" s="8" t="s">
        <v>236</v>
      </c>
      <c r="E94" s="8" t="s">
        <v>493</v>
      </c>
      <c r="F94" s="1"/>
      <c r="G94" s="17">
        <v>454.86</v>
      </c>
      <c r="H94" s="5"/>
    </row>
    <row r="95" spans="1:8" s="24" customFormat="1" ht="36" customHeight="1">
      <c r="A95" s="42">
        <v>57</v>
      </c>
      <c r="B95" s="1" t="s">
        <v>101</v>
      </c>
      <c r="C95" s="8" t="s">
        <v>147</v>
      </c>
      <c r="D95" s="8" t="s">
        <v>236</v>
      </c>
      <c r="E95" s="8" t="s">
        <v>493</v>
      </c>
      <c r="F95" s="1"/>
      <c r="G95" s="17">
        <v>1067.28</v>
      </c>
      <c r="H95" s="5"/>
    </row>
    <row r="96" spans="1:8" s="24" customFormat="1" ht="42" customHeight="1">
      <c r="A96" s="42">
        <v>58</v>
      </c>
      <c r="B96" s="1" t="s">
        <v>95</v>
      </c>
      <c r="C96" s="8" t="s">
        <v>1175</v>
      </c>
      <c r="D96" s="8" t="s">
        <v>236</v>
      </c>
      <c r="E96" s="8" t="s">
        <v>1200</v>
      </c>
      <c r="F96" s="1"/>
      <c r="G96" s="17">
        <v>80</v>
      </c>
      <c r="H96" s="5"/>
    </row>
    <row r="97" spans="1:8" s="24" customFormat="1" ht="32.25" customHeight="1">
      <c r="A97" s="42">
        <v>59</v>
      </c>
      <c r="B97" s="1" t="s">
        <v>92</v>
      </c>
      <c r="C97" s="8" t="s">
        <v>787</v>
      </c>
      <c r="D97" s="8" t="s">
        <v>236</v>
      </c>
      <c r="E97" s="8" t="s">
        <v>493</v>
      </c>
      <c r="F97" s="1"/>
      <c r="G97" s="17">
        <v>919.83</v>
      </c>
      <c r="H97" s="5"/>
    </row>
    <row r="98" spans="1:8" s="24" customFormat="1" ht="51.75" customHeight="1">
      <c r="A98" s="42">
        <v>60</v>
      </c>
      <c r="B98" s="1" t="s">
        <v>681</v>
      </c>
      <c r="C98" s="8" t="s">
        <v>547</v>
      </c>
      <c r="D98" s="8" t="s">
        <v>236</v>
      </c>
      <c r="E98" s="8" t="s">
        <v>976</v>
      </c>
      <c r="F98" s="1"/>
      <c r="G98" s="17">
        <v>252.34</v>
      </c>
      <c r="H98" s="5"/>
    </row>
    <row r="99" spans="1:8" s="24" customFormat="1" ht="43.5" customHeight="1">
      <c r="A99" s="42">
        <v>61</v>
      </c>
      <c r="B99" s="1" t="s">
        <v>96</v>
      </c>
      <c r="C99" s="8" t="s">
        <v>1201</v>
      </c>
      <c r="D99" s="8" t="s">
        <v>236</v>
      </c>
      <c r="E99" s="8" t="s">
        <v>1202</v>
      </c>
      <c r="F99" s="1"/>
      <c r="G99" s="17" t="s">
        <v>767</v>
      </c>
      <c r="H99" s="5"/>
    </row>
    <row r="100" spans="1:8" s="24" customFormat="1" ht="50.25" customHeight="1">
      <c r="A100" s="42">
        <v>62</v>
      </c>
      <c r="B100" s="8" t="s">
        <v>68</v>
      </c>
      <c r="C100" s="8" t="s">
        <v>931</v>
      </c>
      <c r="D100" s="8" t="s">
        <v>236</v>
      </c>
      <c r="E100" s="8" t="s">
        <v>916</v>
      </c>
      <c r="F100" s="1"/>
      <c r="G100" s="17">
        <v>687.02</v>
      </c>
      <c r="H100" s="5"/>
    </row>
    <row r="101" spans="1:8" s="24" customFormat="1" ht="43.5" customHeight="1">
      <c r="A101" s="42">
        <v>63</v>
      </c>
      <c r="B101" s="1" t="s">
        <v>1228</v>
      </c>
      <c r="C101" s="8" t="s">
        <v>585</v>
      </c>
      <c r="D101" s="8" t="s">
        <v>236</v>
      </c>
      <c r="E101" s="8" t="s">
        <v>1227</v>
      </c>
      <c r="F101" s="1"/>
      <c r="G101" s="17" t="s">
        <v>621</v>
      </c>
      <c r="H101" s="5"/>
    </row>
    <row r="102" spans="1:8" s="24" customFormat="1" ht="38.25" customHeight="1">
      <c r="A102" s="42">
        <v>64</v>
      </c>
      <c r="B102" s="1" t="s">
        <v>103</v>
      </c>
      <c r="C102" s="8" t="s">
        <v>1054</v>
      </c>
      <c r="D102" s="8" t="s">
        <v>236</v>
      </c>
      <c r="E102" s="8" t="s">
        <v>1199</v>
      </c>
      <c r="F102" s="1"/>
      <c r="G102" s="17">
        <f>198+283.85+400.5</f>
        <v>882.35</v>
      </c>
      <c r="H102" s="5"/>
    </row>
    <row r="103" spans="1:8" s="24" customFormat="1" ht="53.25" customHeight="1">
      <c r="A103" s="42">
        <v>65</v>
      </c>
      <c r="B103" s="1" t="s">
        <v>771</v>
      </c>
      <c r="C103" s="8" t="s">
        <v>547</v>
      </c>
      <c r="D103" s="8" t="s">
        <v>236</v>
      </c>
      <c r="E103" s="8" t="s">
        <v>1305</v>
      </c>
      <c r="F103" s="1"/>
      <c r="G103" s="17">
        <v>85.62</v>
      </c>
      <c r="H103" s="5"/>
    </row>
    <row r="104" spans="1:8" s="24" customFormat="1" ht="41.25" customHeight="1">
      <c r="A104" s="42">
        <v>66</v>
      </c>
      <c r="B104" s="1" t="s">
        <v>1330</v>
      </c>
      <c r="C104" s="8" t="s">
        <v>1306</v>
      </c>
      <c r="D104" s="8" t="s">
        <v>236</v>
      </c>
      <c r="E104" s="8" t="s">
        <v>1307</v>
      </c>
      <c r="F104" s="1"/>
      <c r="G104" s="17">
        <v>355.74</v>
      </c>
      <c r="H104" s="5"/>
    </row>
    <row r="105" spans="1:8" s="24" customFormat="1" ht="45" customHeight="1">
      <c r="A105" s="42">
        <v>67</v>
      </c>
      <c r="B105" s="1" t="s">
        <v>770</v>
      </c>
      <c r="C105" s="8" t="s">
        <v>1306</v>
      </c>
      <c r="D105" s="8" t="s">
        <v>236</v>
      </c>
      <c r="E105" s="8" t="s">
        <v>1307</v>
      </c>
      <c r="F105" s="5"/>
      <c r="G105" s="17" t="s">
        <v>767</v>
      </c>
      <c r="H105" s="5"/>
    </row>
    <row r="106" spans="1:8" s="24" customFormat="1" ht="25.5">
      <c r="A106" s="42">
        <v>68</v>
      </c>
      <c r="B106" s="8" t="s">
        <v>486</v>
      </c>
      <c r="C106" s="8" t="s">
        <v>822</v>
      </c>
      <c r="D106" s="8" t="s">
        <v>236</v>
      </c>
      <c r="E106" s="8" t="s">
        <v>622</v>
      </c>
      <c r="F106" s="5"/>
      <c r="G106" s="17">
        <v>4897.84</v>
      </c>
      <c r="H106" s="5"/>
    </row>
    <row r="107" spans="1:8" s="24" customFormat="1" ht="41.25" customHeight="1">
      <c r="A107" s="42">
        <v>69</v>
      </c>
      <c r="B107" s="1" t="s">
        <v>777</v>
      </c>
      <c r="C107" s="8" t="s">
        <v>822</v>
      </c>
      <c r="D107" s="8" t="s">
        <v>380</v>
      </c>
      <c r="E107" s="8" t="s">
        <v>778</v>
      </c>
      <c r="F107" s="5"/>
      <c r="G107" s="17" t="s">
        <v>767</v>
      </c>
      <c r="H107" s="44" t="s">
        <v>383</v>
      </c>
    </row>
    <row r="108" spans="1:8" s="24" customFormat="1" ht="41.25" customHeight="1">
      <c r="A108" s="42">
        <v>70</v>
      </c>
      <c r="B108" s="1" t="s">
        <v>1214</v>
      </c>
      <c r="C108" s="8" t="s">
        <v>1306</v>
      </c>
      <c r="D108" s="8" t="s">
        <v>236</v>
      </c>
      <c r="E108" s="8" t="s">
        <v>1215</v>
      </c>
      <c r="F108" s="1"/>
      <c r="G108" s="17">
        <v>200</v>
      </c>
      <c r="H108" s="5"/>
    </row>
    <row r="109" spans="1:8" s="24" customFormat="1" ht="41.25" customHeight="1">
      <c r="A109" s="42">
        <v>71</v>
      </c>
      <c r="B109" s="1" t="s">
        <v>939</v>
      </c>
      <c r="C109" s="8" t="s">
        <v>1175</v>
      </c>
      <c r="D109" s="8" t="s">
        <v>236</v>
      </c>
      <c r="E109" s="8" t="s">
        <v>493</v>
      </c>
      <c r="F109" s="1"/>
      <c r="G109" s="17">
        <v>1220.56</v>
      </c>
      <c r="H109" s="5"/>
    </row>
    <row r="110" spans="1:8" s="24" customFormat="1" ht="41.25" customHeight="1">
      <c r="A110" s="42">
        <v>72</v>
      </c>
      <c r="B110" s="1">
        <v>2011</v>
      </c>
      <c r="C110" s="8" t="s">
        <v>537</v>
      </c>
      <c r="D110" s="8"/>
      <c r="E110" s="8"/>
      <c r="F110" s="1"/>
      <c r="G110" s="17">
        <v>0</v>
      </c>
      <c r="H110" s="44" t="s">
        <v>369</v>
      </c>
    </row>
    <row r="111" spans="1:8" s="11" customFormat="1" ht="12.75">
      <c r="A111" s="5"/>
      <c r="B111" s="5"/>
      <c r="C111" s="5"/>
      <c r="D111" s="5"/>
      <c r="E111" s="5"/>
      <c r="F111" s="5"/>
      <c r="G111" s="22">
        <f>SUM(G39:G110)</f>
        <v>47699.78</v>
      </c>
      <c r="H111" s="5"/>
    </row>
  </sheetData>
  <sheetProtection/>
  <mergeCells count="7">
    <mergeCell ref="A4:G4"/>
    <mergeCell ref="A1:H1"/>
    <mergeCell ref="A38:G38"/>
    <mergeCell ref="B20:B22"/>
    <mergeCell ref="C20:C22"/>
    <mergeCell ref="D20:D22"/>
    <mergeCell ref="E20:E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3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A&amp;C&amp;P/&amp;N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20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W153" sqref="W153"/>
    </sheetView>
  </sheetViews>
  <sheetFormatPr defaultColWidth="9.00390625" defaultRowHeight="12.75"/>
  <cols>
    <col min="1" max="1" width="5.125" style="4" customWidth="1"/>
    <col min="2" max="2" width="13.875" style="4" customWidth="1"/>
    <col min="3" max="3" width="12.00390625" style="4" customWidth="1"/>
    <col min="4" max="4" width="35.75390625" style="67" customWidth="1"/>
    <col min="5" max="5" width="26.75390625" style="67" customWidth="1"/>
    <col min="6" max="6" width="12.75390625" style="4" customWidth="1"/>
    <col min="7" max="7" width="15.125" style="34" customWidth="1"/>
    <col min="8" max="8" width="29.00390625" style="11" customWidth="1"/>
    <col min="9" max="9" width="20.125" style="4" customWidth="1"/>
    <col min="10" max="16384" width="9.125" style="4" customWidth="1"/>
  </cols>
  <sheetData>
    <row r="1" spans="1:255" ht="22.5" customHeight="1">
      <c r="A1" s="222" t="s">
        <v>914</v>
      </c>
      <c r="B1" s="222"/>
      <c r="C1" s="222"/>
      <c r="D1" s="222"/>
      <c r="E1" s="222"/>
      <c r="F1" s="222"/>
      <c r="G1" s="222"/>
      <c r="H1" s="222"/>
      <c r="I1" s="211"/>
      <c r="J1" s="211"/>
      <c r="K1" s="211"/>
      <c r="L1" s="211"/>
      <c r="M1" s="211"/>
      <c r="N1" s="211"/>
      <c r="O1" s="211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  <c r="IT1" s="208"/>
      <c r="IU1" s="208"/>
    </row>
    <row r="2" spans="1:8" s="16" customFormat="1" ht="57">
      <c r="A2" s="10" t="s">
        <v>79</v>
      </c>
      <c r="B2" s="10" t="s">
        <v>1319</v>
      </c>
      <c r="C2" s="13" t="s">
        <v>825</v>
      </c>
      <c r="D2" s="95" t="s">
        <v>81</v>
      </c>
      <c r="E2" s="95" t="s">
        <v>824</v>
      </c>
      <c r="F2" s="13" t="s">
        <v>1122</v>
      </c>
      <c r="G2" s="29" t="s">
        <v>829</v>
      </c>
      <c r="H2" s="30" t="s">
        <v>753</v>
      </c>
    </row>
    <row r="3" spans="1:15" ht="15.75">
      <c r="A3" s="210" t="s">
        <v>958</v>
      </c>
      <c r="B3" s="223"/>
      <c r="C3" s="223"/>
      <c r="D3" s="223"/>
      <c r="E3" s="223"/>
      <c r="F3" s="223"/>
      <c r="G3" s="223"/>
      <c r="H3" s="5"/>
      <c r="I3" s="16"/>
      <c r="J3" s="16"/>
      <c r="K3" s="16"/>
      <c r="L3" s="16"/>
      <c r="M3" s="16"/>
      <c r="N3" s="16"/>
      <c r="O3" s="16"/>
    </row>
    <row r="4" spans="1:15" s="11" customFormat="1" ht="76.5">
      <c r="A4" s="1">
        <v>1</v>
      </c>
      <c r="B4" s="1" t="s">
        <v>973</v>
      </c>
      <c r="C4" s="1" t="s">
        <v>830</v>
      </c>
      <c r="D4" s="8" t="s">
        <v>974</v>
      </c>
      <c r="E4" s="58" t="s">
        <v>3</v>
      </c>
      <c r="F4" s="1"/>
      <c r="G4" s="1" t="s">
        <v>75</v>
      </c>
      <c r="H4" s="5" t="s">
        <v>384</v>
      </c>
      <c r="I4" s="28"/>
      <c r="J4" s="28"/>
      <c r="K4" s="28"/>
      <c r="L4" s="28"/>
      <c r="M4" s="28"/>
      <c r="N4" s="28"/>
      <c r="O4" s="28"/>
    </row>
    <row r="5" spans="1:15" s="11" customFormat="1" ht="38.25" customHeight="1">
      <c r="A5" s="1">
        <v>2</v>
      </c>
      <c r="B5" s="5" t="s">
        <v>1096</v>
      </c>
      <c r="C5" s="5" t="s">
        <v>603</v>
      </c>
      <c r="D5" s="8" t="s">
        <v>385</v>
      </c>
      <c r="E5" s="58" t="s">
        <v>498</v>
      </c>
      <c r="F5" s="17"/>
      <c r="G5" s="9">
        <v>835.46</v>
      </c>
      <c r="H5" s="5" t="s">
        <v>386</v>
      </c>
      <c r="I5" s="45"/>
      <c r="J5" s="28"/>
      <c r="K5" s="28"/>
      <c r="L5" s="28"/>
      <c r="M5" s="28"/>
      <c r="N5" s="28"/>
      <c r="O5" s="28"/>
    </row>
    <row r="6" spans="1:8" s="11" customFormat="1" ht="69" customHeight="1">
      <c r="A6" s="1">
        <v>3</v>
      </c>
      <c r="B6" s="8" t="s">
        <v>1340</v>
      </c>
      <c r="C6" s="8" t="s">
        <v>955</v>
      </c>
      <c r="D6" s="8" t="s">
        <v>448</v>
      </c>
      <c r="E6" s="8" t="s">
        <v>449</v>
      </c>
      <c r="G6" s="31" t="s">
        <v>75</v>
      </c>
      <c r="H6" s="5" t="s">
        <v>387</v>
      </c>
    </row>
    <row r="7" spans="1:15" s="11" customFormat="1" ht="25.5">
      <c r="A7" s="1">
        <v>4</v>
      </c>
      <c r="B7" s="5" t="s">
        <v>19</v>
      </c>
      <c r="C7" s="5" t="s">
        <v>1348</v>
      </c>
      <c r="D7" s="8" t="s">
        <v>754</v>
      </c>
      <c r="E7" s="58" t="s">
        <v>498</v>
      </c>
      <c r="F7" s="17"/>
      <c r="G7" s="9">
        <v>127.37</v>
      </c>
      <c r="H7" s="5"/>
      <c r="I7" s="28"/>
      <c r="J7" s="28"/>
      <c r="K7" s="28"/>
      <c r="L7" s="28"/>
      <c r="M7" s="28"/>
      <c r="N7" s="28"/>
      <c r="O7" s="28"/>
    </row>
    <row r="8" spans="1:15" s="11" customFormat="1" ht="25.5">
      <c r="A8" s="1">
        <v>5</v>
      </c>
      <c r="B8" s="5" t="s">
        <v>18</v>
      </c>
      <c r="C8" s="5" t="s">
        <v>497</v>
      </c>
      <c r="D8" s="8" t="s">
        <v>754</v>
      </c>
      <c r="E8" s="58" t="s">
        <v>498</v>
      </c>
      <c r="F8" s="17"/>
      <c r="G8" s="9">
        <v>449.88</v>
      </c>
      <c r="H8" s="5" t="s">
        <v>386</v>
      </c>
      <c r="I8" s="28"/>
      <c r="J8" s="28"/>
      <c r="K8" s="28"/>
      <c r="L8" s="28"/>
      <c r="M8" s="28"/>
      <c r="N8" s="28"/>
      <c r="O8" s="28"/>
    </row>
    <row r="9" spans="1:15" s="11" customFormat="1" ht="25.5">
      <c r="A9" s="1">
        <v>6</v>
      </c>
      <c r="B9" s="5" t="s">
        <v>1052</v>
      </c>
      <c r="C9" s="5" t="s">
        <v>623</v>
      </c>
      <c r="D9" s="8" t="s">
        <v>754</v>
      </c>
      <c r="E9" s="58" t="s">
        <v>498</v>
      </c>
      <c r="F9" s="17"/>
      <c r="G9" s="9">
        <v>347.1</v>
      </c>
      <c r="H9" s="5"/>
      <c r="I9" s="28"/>
      <c r="J9" s="28"/>
      <c r="K9" s="28"/>
      <c r="L9" s="28"/>
      <c r="M9" s="28"/>
      <c r="N9" s="28"/>
      <c r="O9" s="28"/>
    </row>
    <row r="10" spans="1:15" s="11" customFormat="1" ht="25.5">
      <c r="A10" s="1">
        <v>7</v>
      </c>
      <c r="B10" s="5" t="s">
        <v>18</v>
      </c>
      <c r="C10" s="5" t="s">
        <v>827</v>
      </c>
      <c r="D10" s="8" t="s">
        <v>754</v>
      </c>
      <c r="E10" s="58" t="s">
        <v>498</v>
      </c>
      <c r="F10" s="17"/>
      <c r="G10" s="9">
        <v>359.9</v>
      </c>
      <c r="H10" s="5"/>
      <c r="I10" s="28"/>
      <c r="J10" s="28"/>
      <c r="K10" s="28"/>
      <c r="L10" s="28"/>
      <c r="M10" s="28"/>
      <c r="N10" s="28"/>
      <c r="O10" s="28"/>
    </row>
    <row r="11" spans="1:15" s="11" customFormat="1" ht="25.5">
      <c r="A11" s="1">
        <v>8</v>
      </c>
      <c r="B11" s="5" t="s">
        <v>692</v>
      </c>
      <c r="C11" s="5" t="s">
        <v>955</v>
      </c>
      <c r="D11" s="8" t="s">
        <v>754</v>
      </c>
      <c r="E11" s="58" t="s">
        <v>498</v>
      </c>
      <c r="F11" s="17"/>
      <c r="G11" s="9">
        <v>592.38</v>
      </c>
      <c r="H11" s="5"/>
      <c r="I11" s="28"/>
      <c r="J11" s="28"/>
      <c r="K11" s="28"/>
      <c r="L11" s="28"/>
      <c r="M11" s="28"/>
      <c r="N11" s="28"/>
      <c r="O11" s="28"/>
    </row>
    <row r="12" spans="1:15" s="11" customFormat="1" ht="25.5">
      <c r="A12" s="1">
        <v>9</v>
      </c>
      <c r="B12" s="5" t="s">
        <v>4</v>
      </c>
      <c r="C12" s="5" t="s">
        <v>1</v>
      </c>
      <c r="D12" s="8" t="s">
        <v>2</v>
      </c>
      <c r="E12" s="58" t="s">
        <v>3</v>
      </c>
      <c r="F12" s="17"/>
      <c r="G12" s="9">
        <v>11645.35</v>
      </c>
      <c r="H12" s="5"/>
      <c r="I12" s="28"/>
      <c r="J12" s="28"/>
      <c r="K12" s="28"/>
      <c r="L12" s="28"/>
      <c r="M12" s="28"/>
      <c r="N12" s="28"/>
      <c r="O12" s="28"/>
    </row>
    <row r="13" spans="1:15" s="11" customFormat="1" ht="38.25">
      <c r="A13" s="1">
        <v>10</v>
      </c>
      <c r="B13" s="5" t="s">
        <v>602</v>
      </c>
      <c r="C13" s="5" t="s">
        <v>828</v>
      </c>
      <c r="D13" s="8" t="s">
        <v>108</v>
      </c>
      <c r="E13" s="58" t="s">
        <v>1002</v>
      </c>
      <c r="F13" s="17"/>
      <c r="G13" s="9">
        <v>10617.33</v>
      </c>
      <c r="H13" s="5"/>
      <c r="I13" s="28"/>
      <c r="J13" s="28"/>
      <c r="K13" s="28"/>
      <c r="L13" s="28"/>
      <c r="M13" s="28"/>
      <c r="N13" s="28"/>
      <c r="O13" s="28"/>
    </row>
    <row r="14" spans="1:15" s="11" customFormat="1" ht="51">
      <c r="A14" s="1">
        <v>11</v>
      </c>
      <c r="B14" s="5" t="s">
        <v>4</v>
      </c>
      <c r="C14" s="5" t="s">
        <v>828</v>
      </c>
      <c r="D14" s="8" t="s">
        <v>1001</v>
      </c>
      <c r="E14" s="58" t="s">
        <v>1002</v>
      </c>
      <c r="F14" s="17"/>
      <c r="G14" s="9" t="s">
        <v>75</v>
      </c>
      <c r="H14" s="5" t="s">
        <v>388</v>
      </c>
      <c r="I14" s="28"/>
      <c r="J14" s="28"/>
      <c r="K14" s="28"/>
      <c r="L14" s="28"/>
      <c r="M14" s="28"/>
      <c r="N14" s="28"/>
      <c r="O14" s="28"/>
    </row>
    <row r="15" spans="1:15" s="11" customFormat="1" ht="25.5">
      <c r="A15" s="1">
        <v>12</v>
      </c>
      <c r="B15" s="5" t="s">
        <v>1031</v>
      </c>
      <c r="C15" s="5" t="s">
        <v>1147</v>
      </c>
      <c r="D15" s="8" t="s">
        <v>754</v>
      </c>
      <c r="E15" s="58" t="s">
        <v>498</v>
      </c>
      <c r="F15" s="17"/>
      <c r="G15" s="9">
        <v>107.61</v>
      </c>
      <c r="H15" s="5"/>
      <c r="I15" s="28"/>
      <c r="J15" s="28"/>
      <c r="K15" s="28"/>
      <c r="L15" s="28"/>
      <c r="M15" s="28"/>
      <c r="N15" s="28"/>
      <c r="O15" s="28"/>
    </row>
    <row r="16" spans="1:15" s="11" customFormat="1" ht="12.75">
      <c r="A16" s="1">
        <v>13</v>
      </c>
      <c r="B16" s="5" t="s">
        <v>160</v>
      </c>
      <c r="C16" s="5" t="s">
        <v>161</v>
      </c>
      <c r="D16" s="8" t="s">
        <v>162</v>
      </c>
      <c r="E16" s="58" t="s">
        <v>163</v>
      </c>
      <c r="F16" s="41"/>
      <c r="G16" s="9">
        <v>746.92</v>
      </c>
      <c r="H16" s="5"/>
      <c r="I16" s="28"/>
      <c r="J16" s="28"/>
      <c r="K16" s="28"/>
      <c r="L16" s="28"/>
      <c r="M16" s="28"/>
      <c r="N16" s="28"/>
      <c r="O16" s="28"/>
    </row>
    <row r="17" spans="1:15" s="11" customFormat="1" ht="60.75" customHeight="1">
      <c r="A17" s="1">
        <v>14</v>
      </c>
      <c r="B17" s="5" t="s">
        <v>1003</v>
      </c>
      <c r="C17" s="5" t="s">
        <v>1165</v>
      </c>
      <c r="D17" s="8" t="s">
        <v>158</v>
      </c>
      <c r="E17" s="58" t="s">
        <v>159</v>
      </c>
      <c r="F17" s="41"/>
      <c r="G17" s="9">
        <v>2583.68</v>
      </c>
      <c r="H17" s="5"/>
      <c r="I17" s="28"/>
      <c r="J17" s="28"/>
      <c r="K17" s="28"/>
      <c r="L17" s="28"/>
      <c r="M17" s="28"/>
      <c r="N17" s="28"/>
      <c r="O17" s="28"/>
    </row>
    <row r="18" spans="1:15" s="11" customFormat="1" ht="25.5">
      <c r="A18" s="1">
        <v>15</v>
      </c>
      <c r="B18" s="5" t="s">
        <v>1148</v>
      </c>
      <c r="C18" s="5" t="s">
        <v>827</v>
      </c>
      <c r="D18" s="8" t="s">
        <v>754</v>
      </c>
      <c r="E18" s="58" t="s">
        <v>498</v>
      </c>
      <c r="F18" s="17"/>
      <c r="G18" s="9">
        <v>206.42</v>
      </c>
      <c r="H18" s="5"/>
      <c r="I18" s="28"/>
      <c r="J18" s="28"/>
      <c r="K18" s="28"/>
      <c r="L18" s="28"/>
      <c r="M18" s="28"/>
      <c r="N18" s="28"/>
      <c r="O18" s="28"/>
    </row>
    <row r="19" spans="1:15" s="11" customFormat="1" ht="25.5">
      <c r="A19" s="1">
        <v>16</v>
      </c>
      <c r="B19" s="5" t="s">
        <v>1145</v>
      </c>
      <c r="C19" s="5" t="s">
        <v>1146</v>
      </c>
      <c r="D19" s="8" t="s">
        <v>754</v>
      </c>
      <c r="E19" s="58" t="s">
        <v>498</v>
      </c>
      <c r="F19" s="17"/>
      <c r="G19" s="9">
        <v>197</v>
      </c>
      <c r="H19" s="5"/>
      <c r="I19" s="28"/>
      <c r="J19" s="28"/>
      <c r="K19" s="28"/>
      <c r="L19" s="28"/>
      <c r="M19" s="28"/>
      <c r="N19" s="28"/>
      <c r="O19" s="28"/>
    </row>
    <row r="20" spans="1:15" s="11" customFormat="1" ht="25.5">
      <c r="A20" s="1">
        <v>17</v>
      </c>
      <c r="B20" s="5" t="s">
        <v>686</v>
      </c>
      <c r="C20" s="5" t="s">
        <v>687</v>
      </c>
      <c r="D20" s="8" t="s">
        <v>754</v>
      </c>
      <c r="E20" s="58" t="s">
        <v>498</v>
      </c>
      <c r="F20" s="17"/>
      <c r="G20" s="9">
        <v>60.28</v>
      </c>
      <c r="H20" s="5"/>
      <c r="I20" s="28"/>
      <c r="J20" s="28"/>
      <c r="K20" s="28"/>
      <c r="L20" s="28"/>
      <c r="M20" s="28"/>
      <c r="N20" s="28"/>
      <c r="O20" s="28"/>
    </row>
    <row r="21" spans="1:15" s="11" customFormat="1" ht="38.25">
      <c r="A21" s="1">
        <v>18</v>
      </c>
      <c r="B21" s="5" t="s">
        <v>1153</v>
      </c>
      <c r="C21" s="5" t="s">
        <v>1146</v>
      </c>
      <c r="D21" s="8" t="s">
        <v>1154</v>
      </c>
      <c r="E21" s="58" t="s">
        <v>1002</v>
      </c>
      <c r="F21" s="17"/>
      <c r="G21" s="9">
        <v>474.76</v>
      </c>
      <c r="H21" s="5" t="s">
        <v>389</v>
      </c>
      <c r="I21" s="28"/>
      <c r="J21" s="28"/>
      <c r="K21" s="28"/>
      <c r="L21" s="28"/>
      <c r="M21" s="28"/>
      <c r="N21" s="28"/>
      <c r="O21" s="28"/>
    </row>
    <row r="22" spans="1:15" s="11" customFormat="1" ht="25.5">
      <c r="A22" s="1">
        <v>19</v>
      </c>
      <c r="B22" s="5" t="s">
        <v>972</v>
      </c>
      <c r="C22" s="5" t="s">
        <v>830</v>
      </c>
      <c r="D22" s="8" t="s">
        <v>754</v>
      </c>
      <c r="E22" s="58" t="s">
        <v>498</v>
      </c>
      <c r="F22" s="17"/>
      <c r="G22" s="9">
        <v>126.27</v>
      </c>
      <c r="H22" s="5"/>
      <c r="I22" s="28"/>
      <c r="J22" s="28"/>
      <c r="K22" s="28"/>
      <c r="L22" s="28"/>
      <c r="M22" s="28"/>
      <c r="N22" s="28"/>
      <c r="O22" s="28"/>
    </row>
    <row r="23" spans="1:15" s="11" customFormat="1" ht="25.5">
      <c r="A23" s="1">
        <v>20</v>
      </c>
      <c r="B23" s="5" t="s">
        <v>1155</v>
      </c>
      <c r="C23" s="5" t="s">
        <v>827</v>
      </c>
      <c r="D23" s="8" t="s">
        <v>754</v>
      </c>
      <c r="E23" s="58" t="s">
        <v>498</v>
      </c>
      <c r="F23" s="17"/>
      <c r="G23" s="9">
        <v>160.31</v>
      </c>
      <c r="H23" s="5"/>
      <c r="I23" s="28"/>
      <c r="J23" s="28"/>
      <c r="K23" s="28"/>
      <c r="L23" s="28"/>
      <c r="M23" s="28"/>
      <c r="N23" s="28"/>
      <c r="O23" s="28"/>
    </row>
    <row r="24" spans="1:15" s="11" customFormat="1" ht="25.5">
      <c r="A24" s="1">
        <v>21</v>
      </c>
      <c r="B24" s="5" t="s">
        <v>1155</v>
      </c>
      <c r="C24" s="5" t="s">
        <v>827</v>
      </c>
      <c r="D24" s="8" t="s">
        <v>754</v>
      </c>
      <c r="E24" s="58" t="s">
        <v>498</v>
      </c>
      <c r="F24" s="17"/>
      <c r="G24" s="9">
        <v>160.31</v>
      </c>
      <c r="H24" s="5"/>
      <c r="I24" s="28"/>
      <c r="J24" s="28"/>
      <c r="K24" s="28"/>
      <c r="L24" s="28"/>
      <c r="M24" s="28"/>
      <c r="N24" s="28"/>
      <c r="O24" s="28"/>
    </row>
    <row r="25" spans="1:15" s="11" customFormat="1" ht="25.5">
      <c r="A25" s="1">
        <v>22</v>
      </c>
      <c r="B25" s="5" t="s">
        <v>1105</v>
      </c>
      <c r="C25" s="5" t="s">
        <v>965</v>
      </c>
      <c r="D25" s="8" t="s">
        <v>966</v>
      </c>
      <c r="E25" s="58" t="s">
        <v>498</v>
      </c>
      <c r="F25" s="17"/>
      <c r="G25" s="9">
        <v>900</v>
      </c>
      <c r="H25" s="5"/>
      <c r="I25" s="28"/>
      <c r="J25" s="28"/>
      <c r="K25" s="28"/>
      <c r="L25" s="28"/>
      <c r="M25" s="28"/>
      <c r="N25" s="28"/>
      <c r="O25" s="28"/>
    </row>
    <row r="26" spans="1:15" s="11" customFormat="1" ht="49.5" customHeight="1">
      <c r="A26" s="1">
        <v>23</v>
      </c>
      <c r="B26" s="5" t="s">
        <v>1156</v>
      </c>
      <c r="C26" s="5" t="s">
        <v>1165</v>
      </c>
      <c r="D26" s="8" t="s">
        <v>202</v>
      </c>
      <c r="E26" s="58" t="s">
        <v>159</v>
      </c>
      <c r="F26" s="17"/>
      <c r="G26" s="9" t="s">
        <v>1289</v>
      </c>
      <c r="H26" s="5" t="s">
        <v>1287</v>
      </c>
      <c r="I26" s="28"/>
      <c r="J26" s="28"/>
      <c r="K26" s="28"/>
      <c r="L26" s="28"/>
      <c r="M26" s="28"/>
      <c r="N26" s="28"/>
      <c r="O26" s="28"/>
    </row>
    <row r="27" spans="1:15" s="11" customFormat="1" ht="25.5">
      <c r="A27" s="1">
        <v>24</v>
      </c>
      <c r="B27" s="5" t="s">
        <v>971</v>
      </c>
      <c r="C27" s="5" t="s">
        <v>830</v>
      </c>
      <c r="D27" s="8" t="s">
        <v>754</v>
      </c>
      <c r="E27" s="58" t="s">
        <v>498</v>
      </c>
      <c r="F27" s="17"/>
      <c r="G27" s="9">
        <v>128.83</v>
      </c>
      <c r="H27" s="5"/>
      <c r="I27" s="28"/>
      <c r="J27" s="28"/>
      <c r="K27" s="28"/>
      <c r="L27" s="28"/>
      <c r="M27" s="28"/>
      <c r="N27" s="28"/>
      <c r="O27" s="28"/>
    </row>
    <row r="28" spans="1:15" s="11" customFormat="1" ht="25.5">
      <c r="A28" s="1">
        <v>25</v>
      </c>
      <c r="B28" s="5" t="s">
        <v>696</v>
      </c>
      <c r="C28" s="5" t="s">
        <v>497</v>
      </c>
      <c r="D28" s="8" t="s">
        <v>754</v>
      </c>
      <c r="E28" s="58" t="s">
        <v>498</v>
      </c>
      <c r="F28" s="17"/>
      <c r="G28" s="9">
        <v>166.9</v>
      </c>
      <c r="H28" s="5"/>
      <c r="I28" s="28"/>
      <c r="J28" s="28"/>
      <c r="K28" s="28"/>
      <c r="L28" s="28"/>
      <c r="M28" s="28"/>
      <c r="N28" s="28"/>
      <c r="O28" s="28"/>
    </row>
    <row r="29" spans="1:15" s="11" customFormat="1" ht="25.5">
      <c r="A29" s="1">
        <v>26</v>
      </c>
      <c r="B29" s="5" t="s">
        <v>975</v>
      </c>
      <c r="C29" s="5" t="s">
        <v>1</v>
      </c>
      <c r="D29" s="8" t="s">
        <v>1142</v>
      </c>
      <c r="E29" s="58" t="s">
        <v>1143</v>
      </c>
      <c r="F29" s="17"/>
      <c r="G29" s="9" t="s">
        <v>473</v>
      </c>
      <c r="H29" s="5"/>
      <c r="I29" s="28"/>
      <c r="J29" s="28"/>
      <c r="K29" s="28"/>
      <c r="L29" s="28"/>
      <c r="M29" s="28"/>
      <c r="N29" s="28"/>
      <c r="O29" s="28"/>
    </row>
    <row r="30" spans="1:15" s="11" customFormat="1" ht="25.5">
      <c r="A30" s="1">
        <v>27</v>
      </c>
      <c r="B30" s="5" t="s">
        <v>1144</v>
      </c>
      <c r="C30" s="5" t="s">
        <v>1333</v>
      </c>
      <c r="D30" s="8" t="s">
        <v>1136</v>
      </c>
      <c r="E30" s="58" t="s">
        <v>1137</v>
      </c>
      <c r="F30" s="41"/>
      <c r="G30" s="9" t="s">
        <v>75</v>
      </c>
      <c r="H30" s="5" t="s">
        <v>1288</v>
      </c>
      <c r="I30" s="28"/>
      <c r="J30" s="28"/>
      <c r="K30" s="28"/>
      <c r="L30" s="28"/>
      <c r="M30" s="28"/>
      <c r="N30" s="28"/>
      <c r="O30" s="28"/>
    </row>
    <row r="31" spans="1:15" s="11" customFormat="1" ht="41.25" customHeight="1">
      <c r="A31" s="1">
        <v>28</v>
      </c>
      <c r="B31" s="5" t="s">
        <v>1138</v>
      </c>
      <c r="C31" s="5" t="s">
        <v>1</v>
      </c>
      <c r="D31" s="8" t="s">
        <v>1139</v>
      </c>
      <c r="E31" s="58" t="s">
        <v>1140</v>
      </c>
      <c r="F31" s="90"/>
      <c r="G31" s="226">
        <v>234</v>
      </c>
      <c r="H31" s="224" t="s">
        <v>390</v>
      </c>
      <c r="I31" s="28"/>
      <c r="J31" s="28"/>
      <c r="K31" s="28"/>
      <c r="L31" s="28"/>
      <c r="M31" s="28"/>
      <c r="N31" s="28"/>
      <c r="O31" s="28"/>
    </row>
    <row r="32" spans="1:15" s="11" customFormat="1" ht="25.5">
      <c r="A32" s="1">
        <v>29</v>
      </c>
      <c r="B32" s="5" t="s">
        <v>1138</v>
      </c>
      <c r="C32" s="5" t="s">
        <v>1</v>
      </c>
      <c r="D32" s="8" t="s">
        <v>754</v>
      </c>
      <c r="E32" s="58" t="s">
        <v>498</v>
      </c>
      <c r="F32" s="91"/>
      <c r="G32" s="227"/>
      <c r="H32" s="225"/>
      <c r="I32" s="28"/>
      <c r="J32" s="28"/>
      <c r="K32" s="28"/>
      <c r="L32" s="28"/>
      <c r="M32" s="28"/>
      <c r="N32" s="28"/>
      <c r="O32" s="28"/>
    </row>
    <row r="33" spans="1:15" s="11" customFormat="1" ht="25.5">
      <c r="A33" s="1">
        <v>30</v>
      </c>
      <c r="B33" s="5" t="s">
        <v>1141</v>
      </c>
      <c r="C33" s="5" t="s">
        <v>1</v>
      </c>
      <c r="D33" s="8" t="s">
        <v>917</v>
      </c>
      <c r="E33" s="58" t="s">
        <v>498</v>
      </c>
      <c r="F33" s="17"/>
      <c r="G33" s="9">
        <v>282.92</v>
      </c>
      <c r="H33" s="5" t="s">
        <v>390</v>
      </c>
      <c r="I33" s="28"/>
      <c r="J33" s="28"/>
      <c r="K33" s="28"/>
      <c r="L33" s="28"/>
      <c r="M33" s="28"/>
      <c r="N33" s="28"/>
      <c r="O33" s="28"/>
    </row>
    <row r="34" spans="1:15" s="11" customFormat="1" ht="25.5">
      <c r="A34" s="1">
        <v>31</v>
      </c>
      <c r="B34" s="5" t="s">
        <v>1149</v>
      </c>
      <c r="C34" s="5" t="s">
        <v>497</v>
      </c>
      <c r="D34" s="8" t="s">
        <v>754</v>
      </c>
      <c r="E34" s="58" t="s">
        <v>498</v>
      </c>
      <c r="F34" s="17"/>
      <c r="G34" s="9">
        <v>65.88</v>
      </c>
      <c r="H34" s="5"/>
      <c r="I34" s="28"/>
      <c r="J34" s="28"/>
      <c r="K34" s="28"/>
      <c r="L34" s="28"/>
      <c r="M34" s="28"/>
      <c r="N34" s="28"/>
      <c r="O34" s="28"/>
    </row>
    <row r="35" spans="1:15" s="11" customFormat="1" ht="38.25">
      <c r="A35" s="1">
        <v>32</v>
      </c>
      <c r="B35" s="5" t="s">
        <v>521</v>
      </c>
      <c r="C35" s="5" t="s">
        <v>826</v>
      </c>
      <c r="D35" s="8" t="s">
        <v>522</v>
      </c>
      <c r="E35" s="58" t="s">
        <v>523</v>
      </c>
      <c r="F35" s="17"/>
      <c r="G35" s="9">
        <v>1243.81</v>
      </c>
      <c r="H35" s="5"/>
      <c r="I35" s="28"/>
      <c r="J35" s="28"/>
      <c r="K35" s="28"/>
      <c r="L35" s="28"/>
      <c r="M35" s="28"/>
      <c r="N35" s="28"/>
      <c r="O35" s="28"/>
    </row>
    <row r="36" spans="1:15" s="11" customFormat="1" ht="25.5">
      <c r="A36" s="1">
        <v>33</v>
      </c>
      <c r="B36" s="5" t="s">
        <v>898</v>
      </c>
      <c r="C36" s="5" t="s">
        <v>623</v>
      </c>
      <c r="D36" s="8" t="s">
        <v>754</v>
      </c>
      <c r="E36" s="58" t="s">
        <v>498</v>
      </c>
      <c r="F36" s="17"/>
      <c r="G36" s="9">
        <v>118.58</v>
      </c>
      <c r="H36" s="5"/>
      <c r="I36" s="28"/>
      <c r="J36" s="28"/>
      <c r="K36" s="28"/>
      <c r="L36" s="28"/>
      <c r="M36" s="28"/>
      <c r="N36" s="28"/>
      <c r="O36" s="28"/>
    </row>
    <row r="37" spans="1:15" s="11" customFormat="1" ht="25.5">
      <c r="A37" s="1">
        <v>34</v>
      </c>
      <c r="B37" s="5" t="s">
        <v>897</v>
      </c>
      <c r="C37" s="5" t="s">
        <v>495</v>
      </c>
      <c r="D37" s="8" t="s">
        <v>754</v>
      </c>
      <c r="E37" s="58" t="s">
        <v>498</v>
      </c>
      <c r="F37" s="17"/>
      <c r="G37" s="9">
        <v>280.72</v>
      </c>
      <c r="H37" s="5"/>
      <c r="I37" s="28"/>
      <c r="J37" s="28"/>
      <c r="K37" s="28"/>
      <c r="L37" s="28"/>
      <c r="M37" s="28"/>
      <c r="N37" s="28"/>
      <c r="O37" s="28"/>
    </row>
    <row r="38" spans="1:15" s="11" customFormat="1" ht="38.25">
      <c r="A38" s="1">
        <v>35</v>
      </c>
      <c r="B38" s="5" t="s">
        <v>897</v>
      </c>
      <c r="C38" s="5" t="s">
        <v>827</v>
      </c>
      <c r="D38" s="8" t="s">
        <v>552</v>
      </c>
      <c r="E38" s="58" t="s">
        <v>445</v>
      </c>
      <c r="F38" s="41"/>
      <c r="G38" s="9">
        <v>6951.26</v>
      </c>
      <c r="H38" s="5"/>
      <c r="I38" s="28"/>
      <c r="J38" s="28"/>
      <c r="K38" s="28"/>
      <c r="L38" s="28"/>
      <c r="M38" s="28"/>
      <c r="N38" s="28"/>
      <c r="O38" s="28"/>
    </row>
    <row r="39" spans="1:15" s="11" customFormat="1" ht="25.5">
      <c r="A39" s="1">
        <v>36</v>
      </c>
      <c r="B39" s="5" t="s">
        <v>896</v>
      </c>
      <c r="C39" s="5" t="s">
        <v>497</v>
      </c>
      <c r="D39" s="8" t="s">
        <v>754</v>
      </c>
      <c r="E39" s="58" t="s">
        <v>498</v>
      </c>
      <c r="F39" s="17"/>
      <c r="G39" s="9">
        <v>215.21</v>
      </c>
      <c r="H39" s="5"/>
      <c r="I39" s="28"/>
      <c r="J39" s="28"/>
      <c r="K39" s="28"/>
      <c r="L39" s="28"/>
      <c r="M39" s="28"/>
      <c r="N39" s="28"/>
      <c r="O39" s="28"/>
    </row>
    <row r="40" spans="1:15" s="11" customFormat="1" ht="25.5">
      <c r="A40" s="1">
        <v>37</v>
      </c>
      <c r="B40" s="5" t="s">
        <v>925</v>
      </c>
      <c r="C40" s="5" t="s">
        <v>1348</v>
      </c>
      <c r="D40" s="8" t="s">
        <v>754</v>
      </c>
      <c r="E40" s="58" t="s">
        <v>498</v>
      </c>
      <c r="F40" s="17"/>
      <c r="G40" s="9">
        <v>242.48</v>
      </c>
      <c r="H40" s="5"/>
      <c r="I40" s="28"/>
      <c r="J40" s="28"/>
      <c r="K40" s="28"/>
      <c r="L40" s="28"/>
      <c r="M40" s="28"/>
      <c r="N40" s="28"/>
      <c r="O40" s="28"/>
    </row>
    <row r="41" spans="1:15" s="11" customFormat="1" ht="25.5">
      <c r="A41" s="1">
        <v>38</v>
      </c>
      <c r="B41" s="5" t="s">
        <v>796</v>
      </c>
      <c r="C41" s="5" t="s">
        <v>1038</v>
      </c>
      <c r="D41" s="8" t="s">
        <v>797</v>
      </c>
      <c r="E41" s="58" t="s">
        <v>798</v>
      </c>
      <c r="F41" s="41"/>
      <c r="G41" s="9">
        <v>5373.14</v>
      </c>
      <c r="H41" s="5"/>
      <c r="I41" s="28"/>
      <c r="J41" s="28"/>
      <c r="K41" s="28"/>
      <c r="L41" s="28"/>
      <c r="M41" s="28"/>
      <c r="N41" s="28"/>
      <c r="O41" s="28"/>
    </row>
    <row r="42" spans="1:15" s="11" customFormat="1" ht="25.5">
      <c r="A42" s="1">
        <v>39</v>
      </c>
      <c r="B42" s="5" t="s">
        <v>542</v>
      </c>
      <c r="C42" s="5" t="s">
        <v>497</v>
      </c>
      <c r="D42" s="8" t="s">
        <v>754</v>
      </c>
      <c r="E42" s="58" t="s">
        <v>498</v>
      </c>
      <c r="F42" s="17"/>
      <c r="G42" s="94">
        <v>428.22</v>
      </c>
      <c r="H42" s="5"/>
      <c r="I42" s="28"/>
      <c r="J42" s="28"/>
      <c r="K42" s="28"/>
      <c r="L42" s="28"/>
      <c r="M42" s="28"/>
      <c r="N42" s="28"/>
      <c r="O42" s="28"/>
    </row>
    <row r="43" spans="1:15" s="11" customFormat="1" ht="30.75" customHeight="1">
      <c r="A43" s="1">
        <v>40</v>
      </c>
      <c r="B43" s="5" t="s">
        <v>543</v>
      </c>
      <c r="C43" s="5" t="s">
        <v>1165</v>
      </c>
      <c r="D43" s="8" t="s">
        <v>544</v>
      </c>
      <c r="E43" s="58" t="s">
        <v>159</v>
      </c>
      <c r="F43" s="17"/>
      <c r="G43" s="94">
        <v>3771.79</v>
      </c>
      <c r="H43" s="5"/>
      <c r="I43" s="28"/>
      <c r="J43" s="28"/>
      <c r="K43" s="28"/>
      <c r="L43" s="28"/>
      <c r="M43" s="28"/>
      <c r="N43" s="28"/>
      <c r="O43" s="28"/>
    </row>
    <row r="44" spans="1:15" s="11" customFormat="1" ht="28.5" customHeight="1">
      <c r="A44" s="1">
        <v>41</v>
      </c>
      <c r="B44" s="5" t="s">
        <v>466</v>
      </c>
      <c r="C44" s="5" t="s">
        <v>467</v>
      </c>
      <c r="D44" s="8" t="s">
        <v>468</v>
      </c>
      <c r="E44" s="58" t="s">
        <v>159</v>
      </c>
      <c r="F44" s="17"/>
      <c r="G44" s="94">
        <v>7800.3</v>
      </c>
      <c r="H44" s="5"/>
      <c r="I44" s="28"/>
      <c r="J44" s="28"/>
      <c r="K44" s="28"/>
      <c r="L44" s="28"/>
      <c r="M44" s="28"/>
      <c r="N44" s="28"/>
      <c r="O44" s="28"/>
    </row>
    <row r="45" spans="1:15" s="11" customFormat="1" ht="28.5" customHeight="1">
      <c r="A45" s="1">
        <v>42</v>
      </c>
      <c r="B45" s="5" t="s">
        <v>701</v>
      </c>
      <c r="C45" s="5" t="s">
        <v>495</v>
      </c>
      <c r="D45" s="8" t="s">
        <v>702</v>
      </c>
      <c r="E45" s="58" t="s">
        <v>69</v>
      </c>
      <c r="F45" s="41"/>
      <c r="G45" s="9">
        <v>105.89</v>
      </c>
      <c r="H45" s="5"/>
      <c r="I45" s="28"/>
      <c r="J45" s="28"/>
      <c r="K45" s="28"/>
      <c r="L45" s="28"/>
      <c r="M45" s="28"/>
      <c r="N45" s="28"/>
      <c r="O45" s="28"/>
    </row>
    <row r="46" spans="1:15" s="11" customFormat="1" ht="28.5" customHeight="1">
      <c r="A46" s="1">
        <v>43</v>
      </c>
      <c r="B46" s="5" t="s">
        <v>701</v>
      </c>
      <c r="C46" s="5" t="s">
        <v>1348</v>
      </c>
      <c r="D46" s="8" t="s">
        <v>754</v>
      </c>
      <c r="E46" s="58" t="s">
        <v>498</v>
      </c>
      <c r="F46" s="17"/>
      <c r="G46" s="94">
        <v>398.82</v>
      </c>
      <c r="H46" s="5"/>
      <c r="I46" s="28"/>
      <c r="J46" s="28"/>
      <c r="K46" s="28"/>
      <c r="L46" s="28"/>
      <c r="M46" s="28"/>
      <c r="N46" s="28"/>
      <c r="O46" s="28"/>
    </row>
    <row r="47" spans="1:15" s="11" customFormat="1" ht="28.5" customHeight="1">
      <c r="A47" s="1">
        <v>44</v>
      </c>
      <c r="B47" s="5" t="s">
        <v>647</v>
      </c>
      <c r="C47" s="5" t="s">
        <v>648</v>
      </c>
      <c r="D47" s="8" t="s">
        <v>754</v>
      </c>
      <c r="E47" s="58" t="s">
        <v>498</v>
      </c>
      <c r="F47" s="17"/>
      <c r="G47" s="94">
        <v>371.36</v>
      </c>
      <c r="H47" s="5"/>
      <c r="I47" s="28"/>
      <c r="J47" s="28"/>
      <c r="K47" s="28"/>
      <c r="L47" s="28"/>
      <c r="M47" s="28"/>
      <c r="N47" s="28"/>
      <c r="O47" s="28"/>
    </row>
    <row r="48" spans="1:15" s="11" customFormat="1" ht="28.5" customHeight="1">
      <c r="A48" s="1">
        <v>45</v>
      </c>
      <c r="B48" s="5" t="s">
        <v>980</v>
      </c>
      <c r="C48" s="5" t="s">
        <v>497</v>
      </c>
      <c r="D48" s="8" t="s">
        <v>754</v>
      </c>
      <c r="E48" s="58" t="s">
        <v>498</v>
      </c>
      <c r="F48" s="17"/>
      <c r="G48" s="94">
        <v>428.22</v>
      </c>
      <c r="H48" s="5"/>
      <c r="I48" s="28"/>
      <c r="J48" s="28"/>
      <c r="K48" s="28"/>
      <c r="L48" s="28"/>
      <c r="M48" s="28"/>
      <c r="N48" s="28"/>
      <c r="O48" s="28"/>
    </row>
    <row r="49" spans="1:15" s="11" customFormat="1" ht="28.5" customHeight="1">
      <c r="A49" s="1">
        <v>46</v>
      </c>
      <c r="B49" s="5" t="s">
        <v>703</v>
      </c>
      <c r="C49" s="5" t="s">
        <v>497</v>
      </c>
      <c r="D49" s="8" t="s">
        <v>1331</v>
      </c>
      <c r="E49" s="58" t="s">
        <v>69</v>
      </c>
      <c r="F49" s="17"/>
      <c r="G49" s="9">
        <v>325.15</v>
      </c>
      <c r="H49" s="5"/>
      <c r="I49" s="28"/>
      <c r="J49" s="28"/>
      <c r="K49" s="28"/>
      <c r="L49" s="28"/>
      <c r="M49" s="28"/>
      <c r="N49" s="28"/>
      <c r="O49" s="28"/>
    </row>
    <row r="50" spans="1:15" s="11" customFormat="1" ht="28.5" customHeight="1">
      <c r="A50" s="1">
        <v>47</v>
      </c>
      <c r="B50" s="5" t="s">
        <v>703</v>
      </c>
      <c r="C50" s="5" t="s">
        <v>161</v>
      </c>
      <c r="D50" s="8" t="s">
        <v>754</v>
      </c>
      <c r="E50" s="58" t="s">
        <v>498</v>
      </c>
      <c r="F50" s="17"/>
      <c r="G50" s="9">
        <v>120</v>
      </c>
      <c r="H50" s="5"/>
      <c r="I50" s="28"/>
      <c r="J50" s="28"/>
      <c r="K50" s="28"/>
      <c r="L50" s="28"/>
      <c r="M50" s="28"/>
      <c r="N50" s="28"/>
      <c r="O50" s="28"/>
    </row>
    <row r="51" spans="1:15" s="11" customFormat="1" ht="28.5" customHeight="1">
      <c r="A51" s="1">
        <v>48</v>
      </c>
      <c r="B51" s="5" t="s">
        <v>979</v>
      </c>
      <c r="C51" s="5" t="s">
        <v>827</v>
      </c>
      <c r="D51" s="8" t="s">
        <v>754</v>
      </c>
      <c r="E51" s="58" t="s">
        <v>498</v>
      </c>
      <c r="F51" s="17"/>
      <c r="G51" s="9">
        <v>442.49</v>
      </c>
      <c r="H51" s="5"/>
      <c r="I51" s="28"/>
      <c r="J51" s="28"/>
      <c r="K51" s="28"/>
      <c r="L51" s="28"/>
      <c r="M51" s="28"/>
      <c r="N51" s="28"/>
      <c r="O51" s="28"/>
    </row>
    <row r="52" spans="1:15" s="11" customFormat="1" ht="28.5" customHeight="1">
      <c r="A52" s="1">
        <v>49</v>
      </c>
      <c r="B52" s="5" t="s">
        <v>912</v>
      </c>
      <c r="C52" s="5" t="s">
        <v>161</v>
      </c>
      <c r="D52" s="8" t="s">
        <v>754</v>
      </c>
      <c r="E52" s="58" t="s">
        <v>498</v>
      </c>
      <c r="F52" s="41"/>
      <c r="G52" s="9">
        <v>299.8</v>
      </c>
      <c r="H52" s="5"/>
      <c r="I52" s="28"/>
      <c r="J52" s="28"/>
      <c r="K52" s="28"/>
      <c r="L52" s="28"/>
      <c r="M52" s="28"/>
      <c r="N52" s="28"/>
      <c r="O52" s="28"/>
    </row>
    <row r="53" spans="1:15" s="11" customFormat="1" ht="28.5" customHeight="1">
      <c r="A53" s="1">
        <v>50</v>
      </c>
      <c r="B53" s="5" t="s">
        <v>913</v>
      </c>
      <c r="C53" s="5" t="s">
        <v>646</v>
      </c>
      <c r="D53" s="8" t="s">
        <v>754</v>
      </c>
      <c r="E53" s="58" t="s">
        <v>498</v>
      </c>
      <c r="F53" s="41"/>
      <c r="G53" s="9">
        <v>118.58</v>
      </c>
      <c r="H53" s="5"/>
      <c r="I53" s="28"/>
      <c r="J53" s="28"/>
      <c r="K53" s="28"/>
      <c r="L53" s="28"/>
      <c r="M53" s="28"/>
      <c r="N53" s="28"/>
      <c r="O53" s="28"/>
    </row>
    <row r="54" spans="1:15" s="11" customFormat="1" ht="20.25" customHeight="1">
      <c r="A54" s="1">
        <v>51</v>
      </c>
      <c r="B54" s="5" t="s">
        <v>649</v>
      </c>
      <c r="C54" s="5" t="s">
        <v>603</v>
      </c>
      <c r="D54" s="8" t="s">
        <v>650</v>
      </c>
      <c r="E54" s="58" t="s">
        <v>805</v>
      </c>
      <c r="F54" s="41"/>
      <c r="G54" s="9" t="s">
        <v>75</v>
      </c>
      <c r="H54" s="5" t="s">
        <v>1288</v>
      </c>
      <c r="I54" s="28"/>
      <c r="J54" s="28"/>
      <c r="K54" s="28"/>
      <c r="L54" s="28"/>
      <c r="M54" s="28"/>
      <c r="N54" s="28"/>
      <c r="O54" s="28"/>
    </row>
    <row r="55" spans="1:15" s="11" customFormat="1" ht="28.5" customHeight="1">
      <c r="A55" s="1">
        <v>52</v>
      </c>
      <c r="B55" s="5" t="s">
        <v>77</v>
      </c>
      <c r="C55" s="5" t="s">
        <v>1333</v>
      </c>
      <c r="D55" s="8" t="s">
        <v>754</v>
      </c>
      <c r="E55" s="58" t="s">
        <v>498</v>
      </c>
      <c r="F55" s="41"/>
      <c r="G55" s="9">
        <v>1222.44</v>
      </c>
      <c r="H55" s="5"/>
      <c r="I55" s="28"/>
      <c r="J55" s="28"/>
      <c r="K55" s="28"/>
      <c r="L55" s="28"/>
      <c r="M55" s="28"/>
      <c r="N55" s="28"/>
      <c r="O55" s="28"/>
    </row>
    <row r="56" spans="1:15" s="11" customFormat="1" ht="28.5" customHeight="1">
      <c r="A56" s="1">
        <v>53</v>
      </c>
      <c r="B56" s="5" t="s">
        <v>651</v>
      </c>
      <c r="C56" s="5" t="s">
        <v>827</v>
      </c>
      <c r="D56" s="8" t="s">
        <v>754</v>
      </c>
      <c r="E56" s="58" t="s">
        <v>498</v>
      </c>
      <c r="F56" s="41"/>
      <c r="G56" s="9">
        <v>199.84</v>
      </c>
      <c r="H56" s="5"/>
      <c r="I56" s="28"/>
      <c r="J56" s="28"/>
      <c r="K56" s="28"/>
      <c r="L56" s="28"/>
      <c r="M56" s="28"/>
      <c r="N56" s="28"/>
      <c r="O56" s="28"/>
    </row>
    <row r="57" spans="1:15" s="11" customFormat="1" ht="28.5" customHeight="1">
      <c r="A57" s="1">
        <v>54</v>
      </c>
      <c r="B57" s="5" t="s">
        <v>1106</v>
      </c>
      <c r="C57" s="5" t="s">
        <v>1131</v>
      </c>
      <c r="D57" s="8" t="s">
        <v>517</v>
      </c>
      <c r="E57" s="58" t="s">
        <v>498</v>
      </c>
      <c r="F57" s="41"/>
      <c r="G57" s="9" t="s">
        <v>75</v>
      </c>
      <c r="H57" s="5" t="s">
        <v>1288</v>
      </c>
      <c r="I57" s="28"/>
      <c r="J57" s="28"/>
      <c r="K57" s="28"/>
      <c r="L57" s="28"/>
      <c r="M57" s="28"/>
      <c r="N57" s="28"/>
      <c r="O57" s="28"/>
    </row>
    <row r="58" spans="1:15" s="11" customFormat="1" ht="28.5" customHeight="1">
      <c r="A58" s="1">
        <v>55</v>
      </c>
      <c r="B58" s="5" t="s">
        <v>680</v>
      </c>
      <c r="C58" s="5" t="s">
        <v>497</v>
      </c>
      <c r="D58" s="8" t="s">
        <v>754</v>
      </c>
      <c r="E58" s="58" t="s">
        <v>498</v>
      </c>
      <c r="F58" s="41"/>
      <c r="G58" s="9">
        <v>800.94</v>
      </c>
      <c r="H58" s="5"/>
      <c r="I58" s="28"/>
      <c r="J58" s="28"/>
      <c r="K58" s="28"/>
      <c r="L58" s="28"/>
      <c r="M58" s="28"/>
      <c r="N58" s="28"/>
      <c r="O58" s="28"/>
    </row>
    <row r="59" spans="1:15" s="11" customFormat="1" ht="28.5" customHeight="1">
      <c r="A59" s="1">
        <v>56</v>
      </c>
      <c r="B59" s="5" t="s">
        <v>15</v>
      </c>
      <c r="C59" s="5" t="s">
        <v>1348</v>
      </c>
      <c r="D59" s="8" t="s">
        <v>754</v>
      </c>
      <c r="E59" s="58" t="s">
        <v>498</v>
      </c>
      <c r="F59" s="41"/>
      <c r="G59" s="9">
        <v>341.72</v>
      </c>
      <c r="H59" s="5"/>
      <c r="I59" s="28"/>
      <c r="J59" s="28"/>
      <c r="K59" s="28"/>
      <c r="L59" s="28"/>
      <c r="M59" s="28"/>
      <c r="N59" s="28"/>
      <c r="O59" s="28"/>
    </row>
    <row r="60" spans="1:15" s="11" customFormat="1" ht="28.5" customHeight="1">
      <c r="A60" s="1">
        <v>57</v>
      </c>
      <c r="B60" s="5" t="s">
        <v>953</v>
      </c>
      <c r="C60" s="5" t="s">
        <v>1348</v>
      </c>
      <c r="D60" s="8" t="s">
        <v>754</v>
      </c>
      <c r="E60" s="58" t="s">
        <v>498</v>
      </c>
      <c r="F60" s="41"/>
      <c r="G60" s="9">
        <v>251.63</v>
      </c>
      <c r="H60" s="5"/>
      <c r="I60" s="28"/>
      <c r="J60" s="28"/>
      <c r="K60" s="28"/>
      <c r="L60" s="28"/>
      <c r="M60" s="28"/>
      <c r="N60" s="28"/>
      <c r="O60" s="28"/>
    </row>
    <row r="61" spans="1:15" s="11" customFormat="1" ht="28.5" customHeight="1">
      <c r="A61" s="1">
        <v>58</v>
      </c>
      <c r="B61" s="5" t="s">
        <v>462</v>
      </c>
      <c r="C61" s="5" t="s">
        <v>1348</v>
      </c>
      <c r="D61" s="8" t="s">
        <v>754</v>
      </c>
      <c r="E61" s="58" t="s">
        <v>498</v>
      </c>
      <c r="F61" s="41"/>
      <c r="G61" s="9">
        <v>242.48</v>
      </c>
      <c r="H61" s="5"/>
      <c r="I61" s="28"/>
      <c r="J61" s="28"/>
      <c r="K61" s="28"/>
      <c r="L61" s="28"/>
      <c r="M61" s="28"/>
      <c r="N61" s="28"/>
      <c r="O61" s="28"/>
    </row>
    <row r="62" spans="1:15" s="11" customFormat="1" ht="28.5" customHeight="1">
      <c r="A62" s="1">
        <v>59</v>
      </c>
      <c r="B62" s="5" t="s">
        <v>463</v>
      </c>
      <c r="C62" s="5" t="s">
        <v>497</v>
      </c>
      <c r="D62" s="8" t="s">
        <v>754</v>
      </c>
      <c r="E62" s="58" t="s">
        <v>498</v>
      </c>
      <c r="F62" s="41"/>
      <c r="G62" s="9">
        <v>97.2</v>
      </c>
      <c r="H62" s="5"/>
      <c r="I62" s="28"/>
      <c r="J62" s="28"/>
      <c r="K62" s="28"/>
      <c r="L62" s="28"/>
      <c r="M62" s="28"/>
      <c r="N62" s="28"/>
      <c r="O62" s="28"/>
    </row>
    <row r="63" spans="1:15" s="11" customFormat="1" ht="28.5" customHeight="1">
      <c r="A63" s="1">
        <v>60</v>
      </c>
      <c r="B63" s="5" t="s">
        <v>464</v>
      </c>
      <c r="C63" s="5" t="s">
        <v>497</v>
      </c>
      <c r="D63" s="8" t="s">
        <v>754</v>
      </c>
      <c r="E63" s="58" t="s">
        <v>498</v>
      </c>
      <c r="F63" s="41"/>
      <c r="G63" s="9">
        <v>65.88</v>
      </c>
      <c r="H63" s="5"/>
      <c r="I63" s="28"/>
      <c r="J63" s="28"/>
      <c r="K63" s="28"/>
      <c r="L63" s="28"/>
      <c r="M63" s="28"/>
      <c r="N63" s="28"/>
      <c r="O63" s="28"/>
    </row>
    <row r="64" spans="1:15" s="11" customFormat="1" ht="19.5" customHeight="1">
      <c r="A64" s="1">
        <v>61</v>
      </c>
      <c r="B64" s="5" t="s">
        <v>513</v>
      </c>
      <c r="C64" s="5" t="s">
        <v>828</v>
      </c>
      <c r="D64" s="8" t="s">
        <v>514</v>
      </c>
      <c r="E64" s="58" t="s">
        <v>645</v>
      </c>
      <c r="F64" s="41"/>
      <c r="G64" s="9" t="s">
        <v>75</v>
      </c>
      <c r="H64" s="5" t="s">
        <v>1288</v>
      </c>
      <c r="I64" s="28"/>
      <c r="J64" s="28"/>
      <c r="K64" s="28"/>
      <c r="L64" s="28"/>
      <c r="M64" s="28"/>
      <c r="N64" s="28"/>
      <c r="O64" s="28"/>
    </row>
    <row r="65" spans="1:15" s="11" customFormat="1" ht="28.5" customHeight="1">
      <c r="A65" s="1">
        <v>62</v>
      </c>
      <c r="B65" s="5" t="s">
        <v>464</v>
      </c>
      <c r="C65" s="5" t="s">
        <v>828</v>
      </c>
      <c r="D65" s="8" t="s">
        <v>465</v>
      </c>
      <c r="E65" s="58"/>
      <c r="F65" s="41"/>
      <c r="G65" s="9">
        <v>4950</v>
      </c>
      <c r="H65" s="5"/>
      <c r="I65" s="28"/>
      <c r="J65" s="28"/>
      <c r="K65" s="28"/>
      <c r="L65" s="28"/>
      <c r="M65" s="28"/>
      <c r="N65" s="28"/>
      <c r="O65" s="28"/>
    </row>
    <row r="66" spans="1:15" s="11" customFormat="1" ht="28.5" customHeight="1">
      <c r="A66" s="1">
        <v>63</v>
      </c>
      <c r="B66" s="5" t="s">
        <v>515</v>
      </c>
      <c r="C66" s="5" t="s">
        <v>623</v>
      </c>
      <c r="D66" s="8" t="s">
        <v>754</v>
      </c>
      <c r="E66" s="58" t="s">
        <v>498</v>
      </c>
      <c r="F66" s="41"/>
      <c r="G66" s="9">
        <v>337.27</v>
      </c>
      <c r="H66" s="5"/>
      <c r="I66" s="28"/>
      <c r="J66" s="28"/>
      <c r="K66" s="28"/>
      <c r="L66" s="28"/>
      <c r="M66" s="28"/>
      <c r="N66" s="28"/>
      <c r="O66" s="28"/>
    </row>
    <row r="67" spans="1:15" s="11" customFormat="1" ht="21" customHeight="1">
      <c r="A67" s="1">
        <v>64</v>
      </c>
      <c r="B67" s="5" t="s">
        <v>516</v>
      </c>
      <c r="C67" s="5" t="s">
        <v>1348</v>
      </c>
      <c r="D67" s="8" t="s">
        <v>517</v>
      </c>
      <c r="E67" s="58"/>
      <c r="F67" s="41"/>
      <c r="G67" s="9" t="s">
        <v>75</v>
      </c>
      <c r="H67" s="5" t="s">
        <v>1288</v>
      </c>
      <c r="I67" s="28"/>
      <c r="J67" s="28"/>
      <c r="K67" s="28"/>
      <c r="L67" s="28"/>
      <c r="M67" s="28"/>
      <c r="N67" s="28"/>
      <c r="O67" s="28"/>
    </row>
    <row r="68" spans="1:15" s="11" customFormat="1" ht="24.75" customHeight="1">
      <c r="A68" s="1">
        <v>65</v>
      </c>
      <c r="B68" s="5" t="s">
        <v>667</v>
      </c>
      <c r="C68" s="5" t="s">
        <v>603</v>
      </c>
      <c r="D68" s="8" t="s">
        <v>650</v>
      </c>
      <c r="E68" s="58" t="s">
        <v>805</v>
      </c>
      <c r="F68" s="41"/>
      <c r="G68" s="9" t="s">
        <v>75</v>
      </c>
      <c r="H68" s="5" t="s">
        <v>1288</v>
      </c>
      <c r="I68" s="28"/>
      <c r="J68" s="28"/>
      <c r="K68" s="28"/>
      <c r="L68" s="28"/>
      <c r="M68" s="28"/>
      <c r="N68" s="28"/>
      <c r="O68" s="28"/>
    </row>
    <row r="69" spans="1:15" s="11" customFormat="1" ht="24.75" customHeight="1">
      <c r="A69" s="1">
        <v>66</v>
      </c>
      <c r="B69" s="5" t="s">
        <v>667</v>
      </c>
      <c r="C69" s="5" t="s">
        <v>826</v>
      </c>
      <c r="D69" s="8" t="s">
        <v>926</v>
      </c>
      <c r="E69" s="58" t="s">
        <v>751</v>
      </c>
      <c r="F69" s="17"/>
      <c r="G69" s="9">
        <v>7132.21</v>
      </c>
      <c r="H69" s="5"/>
      <c r="I69" s="28"/>
      <c r="J69" s="28"/>
      <c r="K69" s="28"/>
      <c r="L69" s="28"/>
      <c r="M69" s="28"/>
      <c r="N69" s="28"/>
      <c r="O69" s="28"/>
    </row>
    <row r="70" spans="1:15" s="11" customFormat="1" ht="28.5" customHeight="1">
      <c r="A70" s="1">
        <v>67</v>
      </c>
      <c r="B70" s="5" t="s">
        <v>474</v>
      </c>
      <c r="C70" s="5" t="s">
        <v>1348</v>
      </c>
      <c r="D70" s="8" t="s">
        <v>476</v>
      </c>
      <c r="E70" s="58" t="s">
        <v>610</v>
      </c>
      <c r="F70" s="41"/>
      <c r="G70" s="9">
        <v>1858.78</v>
      </c>
      <c r="H70" s="5"/>
      <c r="I70" s="28"/>
      <c r="J70" s="28"/>
      <c r="K70" s="28"/>
      <c r="L70" s="28"/>
      <c r="M70" s="28"/>
      <c r="N70" s="28"/>
      <c r="O70" s="28"/>
    </row>
    <row r="71" spans="1:15" s="11" customFormat="1" ht="28.5" customHeight="1">
      <c r="A71" s="1">
        <v>68</v>
      </c>
      <c r="B71" s="5" t="s">
        <v>475</v>
      </c>
      <c r="C71" s="5" t="s">
        <v>830</v>
      </c>
      <c r="D71" s="8" t="s">
        <v>477</v>
      </c>
      <c r="E71" s="58" t="s">
        <v>478</v>
      </c>
      <c r="F71" s="41"/>
      <c r="G71" s="9">
        <v>11441.87</v>
      </c>
      <c r="H71" s="5"/>
      <c r="I71" s="28"/>
      <c r="J71" s="28"/>
      <c r="K71" s="28"/>
      <c r="L71" s="28"/>
      <c r="M71" s="28"/>
      <c r="N71" s="28"/>
      <c r="O71" s="28"/>
    </row>
    <row r="72" spans="1:15" s="11" customFormat="1" ht="50.25" customHeight="1">
      <c r="A72" s="1">
        <v>69</v>
      </c>
      <c r="B72" s="5"/>
      <c r="C72" s="5" t="s">
        <v>725</v>
      </c>
      <c r="D72" s="8" t="s">
        <v>726</v>
      </c>
      <c r="E72" s="58"/>
      <c r="F72" s="41"/>
      <c r="G72" s="9">
        <v>109.07</v>
      </c>
      <c r="H72" s="5"/>
      <c r="I72" s="28"/>
      <c r="J72" s="28"/>
      <c r="K72" s="28"/>
      <c r="L72" s="28"/>
      <c r="M72" s="28"/>
      <c r="N72" s="28"/>
      <c r="O72" s="28"/>
    </row>
    <row r="73" spans="1:15" s="11" customFormat="1" ht="50.25" customHeight="1">
      <c r="A73" s="1"/>
      <c r="B73" s="5"/>
      <c r="C73" s="5"/>
      <c r="D73" s="229" t="s">
        <v>470</v>
      </c>
      <c r="E73" s="58" t="s">
        <v>1398</v>
      </c>
      <c r="F73" s="41"/>
      <c r="G73" s="230">
        <v>110161.72</v>
      </c>
      <c r="H73" s="201" t="s">
        <v>1383</v>
      </c>
      <c r="I73" s="28"/>
      <c r="J73" s="28"/>
      <c r="K73" s="28"/>
      <c r="L73" s="28"/>
      <c r="M73" s="28"/>
      <c r="N73" s="28"/>
      <c r="O73" s="28"/>
    </row>
    <row r="74" spans="1:15" s="11" customFormat="1" ht="12.75">
      <c r="A74" s="1"/>
      <c r="B74" s="5"/>
      <c r="C74" s="5"/>
      <c r="D74" s="8"/>
      <c r="E74" s="58"/>
      <c r="F74" s="44">
        <f>SUM(F4:F73)</f>
        <v>0</v>
      </c>
      <c r="G74" s="14">
        <f>SUM(G4:G73)</f>
        <v>199825.73000000004</v>
      </c>
      <c r="H74" s="5"/>
      <c r="I74" s="28"/>
      <c r="J74" s="28"/>
      <c r="K74" s="28"/>
      <c r="L74" s="28"/>
      <c r="M74" s="28"/>
      <c r="N74" s="28"/>
      <c r="O74" s="28"/>
    </row>
    <row r="75" spans="1:15" s="11" customFormat="1" ht="15.75" customHeight="1">
      <c r="A75" s="209" t="s">
        <v>788</v>
      </c>
      <c r="B75" s="209"/>
      <c r="C75" s="209"/>
      <c r="D75" s="209"/>
      <c r="E75" s="209"/>
      <c r="F75" s="209"/>
      <c r="G75" s="209"/>
      <c r="H75" s="35"/>
      <c r="I75" s="28"/>
      <c r="J75" s="28"/>
      <c r="K75" s="28"/>
      <c r="L75" s="28"/>
      <c r="M75" s="28"/>
      <c r="N75" s="28"/>
      <c r="O75" s="28"/>
    </row>
    <row r="76" spans="1:15" s="11" customFormat="1" ht="25.5">
      <c r="A76" s="1">
        <v>1</v>
      </c>
      <c r="B76" s="1" t="s">
        <v>789</v>
      </c>
      <c r="C76" s="1" t="s">
        <v>5</v>
      </c>
      <c r="D76" s="8" t="s">
        <v>236</v>
      </c>
      <c r="E76" s="8" t="s">
        <v>790</v>
      </c>
      <c r="F76" s="1"/>
      <c r="G76" s="17" t="s">
        <v>75</v>
      </c>
      <c r="H76" s="5" t="s">
        <v>391</v>
      </c>
      <c r="I76" s="28"/>
      <c r="J76" s="28"/>
      <c r="K76" s="28"/>
      <c r="L76" s="28"/>
      <c r="M76" s="28"/>
      <c r="N76" s="28"/>
      <c r="O76" s="28"/>
    </row>
    <row r="77" spans="1:15" s="11" customFormat="1" ht="25.5">
      <c r="A77" s="1">
        <v>2</v>
      </c>
      <c r="B77" s="1" t="s">
        <v>794</v>
      </c>
      <c r="C77" s="1" t="s">
        <v>1165</v>
      </c>
      <c r="D77" s="8" t="s">
        <v>214</v>
      </c>
      <c r="E77" s="8" t="s">
        <v>795</v>
      </c>
      <c r="F77" s="1"/>
      <c r="G77" s="17">
        <v>2400</v>
      </c>
      <c r="H77" s="5"/>
      <c r="I77" s="28"/>
      <c r="J77" s="28"/>
      <c r="K77" s="28"/>
      <c r="L77" s="28"/>
      <c r="M77" s="28"/>
      <c r="N77" s="28"/>
      <c r="O77" s="28"/>
    </row>
    <row r="78" spans="1:15" s="11" customFormat="1" ht="51">
      <c r="A78" s="1">
        <v>3</v>
      </c>
      <c r="B78" s="1" t="s">
        <v>1053</v>
      </c>
      <c r="C78" s="1" t="s">
        <v>5</v>
      </c>
      <c r="D78" s="8" t="s">
        <v>214</v>
      </c>
      <c r="E78" s="8" t="s">
        <v>601</v>
      </c>
      <c r="F78" s="1"/>
      <c r="G78" s="17" t="s">
        <v>75</v>
      </c>
      <c r="H78" s="5" t="s">
        <v>392</v>
      </c>
      <c r="I78" s="28"/>
      <c r="J78" s="28"/>
      <c r="K78" s="28"/>
      <c r="L78" s="28"/>
      <c r="M78" s="28"/>
      <c r="N78" s="28"/>
      <c r="O78" s="28"/>
    </row>
    <row r="79" spans="1:15" s="11" customFormat="1" ht="63.75">
      <c r="A79" s="1">
        <v>4</v>
      </c>
      <c r="B79" s="1" t="s">
        <v>1069</v>
      </c>
      <c r="C79" s="1" t="s">
        <v>5</v>
      </c>
      <c r="D79" s="8" t="s">
        <v>214</v>
      </c>
      <c r="E79" s="8" t="s">
        <v>601</v>
      </c>
      <c r="F79" s="1"/>
      <c r="G79" s="17" t="s">
        <v>75</v>
      </c>
      <c r="H79" s="5" t="s">
        <v>393</v>
      </c>
      <c r="I79" s="28"/>
      <c r="J79" s="28"/>
      <c r="K79" s="28"/>
      <c r="L79" s="28"/>
      <c r="M79" s="28"/>
      <c r="N79" s="28"/>
      <c r="O79" s="28"/>
    </row>
    <row r="80" spans="1:15" s="11" customFormat="1" ht="38.25">
      <c r="A80" s="1">
        <v>5</v>
      </c>
      <c r="B80" s="1" t="s">
        <v>443</v>
      </c>
      <c r="C80" s="1" t="s">
        <v>5</v>
      </c>
      <c r="D80" s="8" t="s">
        <v>214</v>
      </c>
      <c r="E80" s="8" t="s">
        <v>601</v>
      </c>
      <c r="F80" s="43"/>
      <c r="G80" s="17">
        <v>7000</v>
      </c>
      <c r="H80" s="5" t="s">
        <v>394</v>
      </c>
      <c r="I80" s="28"/>
      <c r="J80" s="28"/>
      <c r="K80" s="28"/>
      <c r="L80" s="28"/>
      <c r="M80" s="28"/>
      <c r="N80" s="28"/>
      <c r="O80" s="28"/>
    </row>
    <row r="81" spans="1:15" s="11" customFormat="1" ht="25.5">
      <c r="A81" s="1">
        <v>6</v>
      </c>
      <c r="B81" s="1" t="s">
        <v>602</v>
      </c>
      <c r="C81" s="1" t="s">
        <v>5</v>
      </c>
      <c r="D81" s="8" t="s">
        <v>236</v>
      </c>
      <c r="E81" s="8" t="s">
        <v>915</v>
      </c>
      <c r="F81" s="1"/>
      <c r="G81" s="17">
        <v>850.36</v>
      </c>
      <c r="H81" s="5"/>
      <c r="I81" s="28"/>
      <c r="J81" s="28"/>
      <c r="K81" s="28"/>
      <c r="L81" s="28"/>
      <c r="M81" s="28"/>
      <c r="N81" s="28"/>
      <c r="O81" s="28"/>
    </row>
    <row r="82" spans="1:15" s="11" customFormat="1" ht="38.25">
      <c r="A82" s="1">
        <v>7</v>
      </c>
      <c r="B82" s="1" t="s">
        <v>697</v>
      </c>
      <c r="C82" s="1" t="s">
        <v>5</v>
      </c>
      <c r="D82" s="8" t="s">
        <v>380</v>
      </c>
      <c r="E82" s="8" t="s">
        <v>698</v>
      </c>
      <c r="F82" s="1"/>
      <c r="G82" s="17">
        <v>7123.37</v>
      </c>
      <c r="H82" s="5"/>
      <c r="I82" s="28"/>
      <c r="J82" s="28"/>
      <c r="K82" s="28"/>
      <c r="L82" s="28"/>
      <c r="M82" s="28"/>
      <c r="N82" s="28"/>
      <c r="O82" s="28"/>
    </row>
    <row r="83" spans="1:15" s="11" customFormat="1" ht="12.75">
      <c r="A83" s="1">
        <v>8</v>
      </c>
      <c r="B83" s="1" t="s">
        <v>4</v>
      </c>
      <c r="C83" s="1" t="s">
        <v>5</v>
      </c>
      <c r="D83" s="8" t="s">
        <v>395</v>
      </c>
      <c r="E83" s="8" t="s">
        <v>569</v>
      </c>
      <c r="F83" s="1"/>
      <c r="G83" s="17">
        <v>1056.34</v>
      </c>
      <c r="H83" s="5"/>
      <c r="I83" s="28"/>
      <c r="J83" s="28"/>
      <c r="K83" s="28"/>
      <c r="L83" s="28"/>
      <c r="M83" s="28"/>
      <c r="N83" s="28"/>
      <c r="O83" s="28"/>
    </row>
    <row r="84" spans="1:15" s="11" customFormat="1" ht="25.5">
      <c r="A84" s="1">
        <v>9</v>
      </c>
      <c r="B84" s="1" t="s">
        <v>164</v>
      </c>
      <c r="C84" s="1" t="s">
        <v>5</v>
      </c>
      <c r="D84" s="8" t="s">
        <v>236</v>
      </c>
      <c r="E84" s="8" t="s">
        <v>624</v>
      </c>
      <c r="F84" s="1"/>
      <c r="G84" s="17">
        <v>750</v>
      </c>
      <c r="H84" s="5"/>
      <c r="I84" s="28"/>
      <c r="J84" s="28"/>
      <c r="K84" s="28"/>
      <c r="L84" s="28"/>
      <c r="M84" s="28"/>
      <c r="N84" s="28"/>
      <c r="O84" s="28"/>
    </row>
    <row r="85" spans="1:15" s="11" customFormat="1" ht="25.5">
      <c r="A85" s="1">
        <v>10</v>
      </c>
      <c r="B85" s="1" t="s">
        <v>625</v>
      </c>
      <c r="C85" s="1" t="s">
        <v>5</v>
      </c>
      <c r="D85" s="8" t="s">
        <v>236</v>
      </c>
      <c r="E85" s="8" t="s">
        <v>915</v>
      </c>
      <c r="F85" s="1"/>
      <c r="G85" s="17">
        <v>1862.41</v>
      </c>
      <c r="H85" s="5"/>
      <c r="I85" s="28"/>
      <c r="J85" s="28"/>
      <c r="K85" s="28"/>
      <c r="L85" s="28"/>
      <c r="M85" s="28"/>
      <c r="N85" s="28"/>
      <c r="O85" s="28"/>
    </row>
    <row r="86" spans="1:15" s="11" customFormat="1" ht="38.25">
      <c r="A86" s="1">
        <v>11</v>
      </c>
      <c r="B86" s="1" t="s">
        <v>985</v>
      </c>
      <c r="C86" s="1" t="s">
        <v>5</v>
      </c>
      <c r="D86" s="8" t="s">
        <v>214</v>
      </c>
      <c r="E86" s="8" t="s">
        <v>986</v>
      </c>
      <c r="F86" s="1"/>
      <c r="G86" s="17">
        <v>1000</v>
      </c>
      <c r="H86" s="5"/>
      <c r="I86" s="28"/>
      <c r="J86" s="28"/>
      <c r="K86" s="28"/>
      <c r="L86" s="28"/>
      <c r="M86" s="28"/>
      <c r="N86" s="28"/>
      <c r="O86" s="28"/>
    </row>
    <row r="87" spans="1:15" s="11" customFormat="1" ht="12.75">
      <c r="A87" s="1">
        <v>12</v>
      </c>
      <c r="B87" s="1" t="s">
        <v>1079</v>
      </c>
      <c r="C87" s="1" t="s">
        <v>5</v>
      </c>
      <c r="D87" s="8" t="s">
        <v>345</v>
      </c>
      <c r="E87" s="8" t="s">
        <v>569</v>
      </c>
      <c r="F87" s="1"/>
      <c r="G87" s="17">
        <v>998.42</v>
      </c>
      <c r="H87" s="5"/>
      <c r="I87" s="28"/>
      <c r="J87" s="28"/>
      <c r="K87" s="28"/>
      <c r="L87" s="28"/>
      <c r="M87" s="28"/>
      <c r="N87" s="28"/>
      <c r="O87" s="28"/>
    </row>
    <row r="88" spans="1:15" s="11" customFormat="1" ht="38.25">
      <c r="A88" s="1">
        <v>13</v>
      </c>
      <c r="B88" s="1" t="s">
        <v>1344</v>
      </c>
      <c r="C88" s="1" t="s">
        <v>5</v>
      </c>
      <c r="D88" s="8" t="s">
        <v>345</v>
      </c>
      <c r="E88" s="8" t="s">
        <v>1349</v>
      </c>
      <c r="F88" s="1"/>
      <c r="G88" s="17">
        <v>326.72</v>
      </c>
      <c r="H88" s="5"/>
      <c r="I88" s="28"/>
      <c r="J88" s="28"/>
      <c r="K88" s="28"/>
      <c r="L88" s="28"/>
      <c r="M88" s="28"/>
      <c r="N88" s="28"/>
      <c r="O88" s="28"/>
    </row>
    <row r="89" spans="1:15" s="11" customFormat="1" ht="51">
      <c r="A89" s="1">
        <v>14</v>
      </c>
      <c r="B89" s="1" t="s">
        <v>1342</v>
      </c>
      <c r="C89" s="1" t="s">
        <v>5</v>
      </c>
      <c r="D89" s="8" t="s">
        <v>345</v>
      </c>
      <c r="E89" s="8" t="s">
        <v>1343</v>
      </c>
      <c r="F89" s="1"/>
      <c r="G89" s="17" t="s">
        <v>75</v>
      </c>
      <c r="H89" s="5" t="s">
        <v>396</v>
      </c>
      <c r="I89" s="28"/>
      <c r="J89" s="28"/>
      <c r="K89" s="28"/>
      <c r="L89" s="28"/>
      <c r="M89" s="28"/>
      <c r="N89" s="28"/>
      <c r="O89" s="28"/>
    </row>
    <row r="90" spans="1:15" s="11" customFormat="1" ht="25.5">
      <c r="A90" s="1">
        <v>15</v>
      </c>
      <c r="B90" s="1" t="s">
        <v>444</v>
      </c>
      <c r="C90" s="1" t="s">
        <v>5</v>
      </c>
      <c r="D90" s="8" t="s">
        <v>236</v>
      </c>
      <c r="E90" s="8" t="s">
        <v>915</v>
      </c>
      <c r="F90" s="1"/>
      <c r="G90" s="17">
        <v>950.15</v>
      </c>
      <c r="H90" s="5"/>
      <c r="I90" s="28"/>
      <c r="J90" s="28"/>
      <c r="K90" s="28"/>
      <c r="L90" s="28"/>
      <c r="M90" s="28"/>
      <c r="N90" s="28"/>
      <c r="O90" s="28"/>
    </row>
    <row r="91" spans="1:15" s="11" customFormat="1" ht="38.25">
      <c r="A91" s="1">
        <v>16</v>
      </c>
      <c r="B91" s="1" t="s">
        <v>469</v>
      </c>
      <c r="C91" s="1" t="s">
        <v>5</v>
      </c>
      <c r="D91" s="8" t="s">
        <v>345</v>
      </c>
      <c r="E91" s="8" t="s">
        <v>774</v>
      </c>
      <c r="F91" s="1"/>
      <c r="G91" s="17" t="s">
        <v>75</v>
      </c>
      <c r="H91" s="5"/>
      <c r="I91" s="28"/>
      <c r="J91" s="28"/>
      <c r="K91" s="28"/>
      <c r="L91" s="28"/>
      <c r="M91" s="28"/>
      <c r="N91" s="28"/>
      <c r="O91" s="28"/>
    </row>
    <row r="92" spans="1:15" s="11" customFormat="1" ht="38.25">
      <c r="A92" s="1">
        <v>17</v>
      </c>
      <c r="B92" s="1" t="s">
        <v>967</v>
      </c>
      <c r="C92" s="1" t="s">
        <v>5</v>
      </c>
      <c r="D92" s="8" t="s">
        <v>236</v>
      </c>
      <c r="E92" s="8" t="s">
        <v>915</v>
      </c>
      <c r="F92" s="1"/>
      <c r="G92" s="17">
        <v>424.68</v>
      </c>
      <c r="H92" s="5"/>
      <c r="I92" s="28"/>
      <c r="J92" s="28"/>
      <c r="K92" s="28"/>
      <c r="L92" s="28"/>
      <c r="M92" s="28"/>
      <c r="N92" s="28"/>
      <c r="O92" s="28"/>
    </row>
    <row r="93" spans="1:15" s="11" customFormat="1" ht="25.5">
      <c r="A93" s="1">
        <v>18</v>
      </c>
      <c r="B93" s="1" t="s">
        <v>956</v>
      </c>
      <c r="C93" s="1" t="s">
        <v>5</v>
      </c>
      <c r="D93" s="8" t="s">
        <v>236</v>
      </c>
      <c r="E93" s="8" t="s">
        <v>915</v>
      </c>
      <c r="F93" s="5"/>
      <c r="G93" s="17">
        <v>43.83</v>
      </c>
      <c r="H93" s="5"/>
      <c r="I93" s="28"/>
      <c r="J93" s="28"/>
      <c r="K93" s="28"/>
      <c r="L93" s="28"/>
      <c r="M93" s="28"/>
      <c r="N93" s="28"/>
      <c r="O93" s="28"/>
    </row>
    <row r="94" spans="1:15" s="11" customFormat="1" ht="38.25">
      <c r="A94" s="1">
        <v>19</v>
      </c>
      <c r="B94" s="1" t="s">
        <v>956</v>
      </c>
      <c r="C94" s="1" t="s">
        <v>603</v>
      </c>
      <c r="D94" s="8" t="s">
        <v>397</v>
      </c>
      <c r="E94" s="8" t="s">
        <v>568</v>
      </c>
      <c r="F94" s="5"/>
      <c r="G94" s="17">
        <v>1320.16</v>
      </c>
      <c r="H94" s="5"/>
      <c r="I94" s="28"/>
      <c r="J94" s="28"/>
      <c r="K94" s="28"/>
      <c r="L94" s="28"/>
      <c r="M94" s="28"/>
      <c r="N94" s="28"/>
      <c r="O94" s="28"/>
    </row>
    <row r="95" spans="1:15" s="11" customFormat="1" ht="25.5">
      <c r="A95" s="1">
        <v>20</v>
      </c>
      <c r="B95" s="1" t="s">
        <v>703</v>
      </c>
      <c r="C95" s="1" t="s">
        <v>5</v>
      </c>
      <c r="D95" s="8" t="s">
        <v>398</v>
      </c>
      <c r="E95" s="8"/>
      <c r="F95" s="5"/>
      <c r="G95" s="17">
        <v>1497.61</v>
      </c>
      <c r="H95" s="5"/>
      <c r="I95" s="28"/>
      <c r="J95" s="28"/>
      <c r="K95" s="28"/>
      <c r="L95" s="28"/>
      <c r="M95" s="28"/>
      <c r="N95" s="28"/>
      <c r="O95" s="28"/>
    </row>
    <row r="96" spans="1:15" s="11" customFormat="1" ht="12.75">
      <c r="A96" s="1">
        <v>21</v>
      </c>
      <c r="B96" s="1" t="s">
        <v>611</v>
      </c>
      <c r="C96" s="1" t="s">
        <v>495</v>
      </c>
      <c r="D96" s="8" t="s">
        <v>399</v>
      </c>
      <c r="E96" s="8" t="s">
        <v>612</v>
      </c>
      <c r="F96" s="1"/>
      <c r="G96" s="17">
        <v>59.99</v>
      </c>
      <c r="H96" s="5"/>
      <c r="I96" s="28"/>
      <c r="J96" s="28"/>
      <c r="K96" s="28"/>
      <c r="L96" s="28"/>
      <c r="M96" s="28"/>
      <c r="N96" s="28"/>
      <c r="O96" s="28"/>
    </row>
    <row r="97" spans="1:15" s="11" customFormat="1" ht="38.25">
      <c r="A97" s="1">
        <v>22</v>
      </c>
      <c r="B97" s="1" t="s">
        <v>700</v>
      </c>
      <c r="C97" s="1" t="s">
        <v>5</v>
      </c>
      <c r="D97" s="8" t="s">
        <v>345</v>
      </c>
      <c r="E97" s="8" t="s">
        <v>688</v>
      </c>
      <c r="F97" s="1"/>
      <c r="G97" s="17">
        <v>483.94</v>
      </c>
      <c r="H97" s="5"/>
      <c r="I97" s="28"/>
      <c r="J97" s="28"/>
      <c r="K97" s="28"/>
      <c r="L97" s="28"/>
      <c r="M97" s="28"/>
      <c r="N97" s="28"/>
      <c r="O97" s="28"/>
    </row>
    <row r="98" spans="1:15" s="11" customFormat="1" ht="38.25">
      <c r="A98" s="1">
        <v>23</v>
      </c>
      <c r="B98" s="1" t="s">
        <v>433</v>
      </c>
      <c r="C98" s="1" t="s">
        <v>5</v>
      </c>
      <c r="D98" s="8" t="s">
        <v>345</v>
      </c>
      <c r="E98" s="8" t="s">
        <v>630</v>
      </c>
      <c r="F98" s="1"/>
      <c r="G98" s="17">
        <v>758.14</v>
      </c>
      <c r="H98" s="5"/>
      <c r="I98" s="28"/>
      <c r="J98" s="28"/>
      <c r="K98" s="28"/>
      <c r="L98" s="28"/>
      <c r="M98" s="28"/>
      <c r="N98" s="28"/>
      <c r="O98" s="28"/>
    </row>
    <row r="99" spans="1:15" s="11" customFormat="1" ht="25.5">
      <c r="A99" s="1">
        <v>24</v>
      </c>
      <c r="B99" s="1" t="s">
        <v>613</v>
      </c>
      <c r="C99" s="1" t="s">
        <v>5</v>
      </c>
      <c r="D99" s="8" t="s">
        <v>400</v>
      </c>
      <c r="E99" s="8" t="s">
        <v>699</v>
      </c>
      <c r="F99" s="5"/>
      <c r="G99" s="17" t="s">
        <v>75</v>
      </c>
      <c r="H99" s="5" t="s">
        <v>391</v>
      </c>
      <c r="I99" s="28"/>
      <c r="J99" s="28"/>
      <c r="K99" s="28"/>
      <c r="L99" s="28"/>
      <c r="M99" s="28"/>
      <c r="N99" s="28"/>
      <c r="O99" s="28"/>
    </row>
    <row r="100" spans="1:15" s="11" customFormat="1" ht="38.25">
      <c r="A100" s="1">
        <v>25</v>
      </c>
      <c r="B100" s="1" t="s">
        <v>641</v>
      </c>
      <c r="C100" s="1" t="s">
        <v>5</v>
      </c>
      <c r="D100" s="8" t="s">
        <v>345</v>
      </c>
      <c r="E100" s="8" t="s">
        <v>642</v>
      </c>
      <c r="F100" s="1"/>
      <c r="G100" s="17">
        <v>585.91</v>
      </c>
      <c r="H100" s="5"/>
      <c r="I100" s="28"/>
      <c r="J100" s="28"/>
      <c r="K100" s="28"/>
      <c r="L100" s="28"/>
      <c r="M100" s="28"/>
      <c r="N100" s="28"/>
      <c r="O100" s="28"/>
    </row>
    <row r="101" spans="1:15" s="11" customFormat="1" ht="38.25">
      <c r="A101" s="1">
        <v>26</v>
      </c>
      <c r="B101" s="1" t="s">
        <v>641</v>
      </c>
      <c r="C101" s="1" t="s">
        <v>5</v>
      </c>
      <c r="D101" s="8" t="s">
        <v>345</v>
      </c>
      <c r="E101" s="8" t="s">
        <v>642</v>
      </c>
      <c r="F101" s="1"/>
      <c r="G101" s="17">
        <v>511.76</v>
      </c>
      <c r="H101" s="5"/>
      <c r="I101" s="28"/>
      <c r="J101" s="28"/>
      <c r="K101" s="28"/>
      <c r="L101" s="28"/>
      <c r="M101" s="28"/>
      <c r="N101" s="28"/>
      <c r="O101" s="28"/>
    </row>
    <row r="102" spans="1:15" s="11" customFormat="1" ht="51">
      <c r="A102" s="1">
        <v>27</v>
      </c>
      <c r="B102" s="1" t="s">
        <v>481</v>
      </c>
      <c r="C102" s="1" t="s">
        <v>5</v>
      </c>
      <c r="D102" s="8" t="s">
        <v>236</v>
      </c>
      <c r="E102" s="8" t="s">
        <v>480</v>
      </c>
      <c r="F102" s="5"/>
      <c r="G102" s="17" t="s">
        <v>518</v>
      </c>
      <c r="H102" s="5"/>
      <c r="I102" s="28"/>
      <c r="J102" s="28"/>
      <c r="K102" s="28"/>
      <c r="L102" s="28"/>
      <c r="M102" s="28"/>
      <c r="N102" s="28"/>
      <c r="O102" s="28"/>
    </row>
    <row r="103" spans="1:15" s="11" customFormat="1" ht="38.25">
      <c r="A103" s="1">
        <v>28</v>
      </c>
      <c r="B103" s="1" t="s">
        <v>1088</v>
      </c>
      <c r="C103" s="1" t="s">
        <v>5</v>
      </c>
      <c r="D103" s="8" t="s">
        <v>214</v>
      </c>
      <c r="E103" s="8" t="s">
        <v>1089</v>
      </c>
      <c r="F103" s="1"/>
      <c r="G103" s="17" t="s">
        <v>75</v>
      </c>
      <c r="H103" s="5" t="s">
        <v>401</v>
      </c>
      <c r="I103" s="28"/>
      <c r="J103" s="28"/>
      <c r="K103" s="28"/>
      <c r="L103" s="28"/>
      <c r="M103" s="28"/>
      <c r="N103" s="28"/>
      <c r="O103" s="28"/>
    </row>
    <row r="104" spans="1:15" s="11" customFormat="1" ht="25.5">
      <c r="A104" s="1">
        <v>29</v>
      </c>
      <c r="B104" s="1" t="s">
        <v>935</v>
      </c>
      <c r="C104" s="1" t="s">
        <v>5</v>
      </c>
      <c r="D104" s="8" t="s">
        <v>236</v>
      </c>
      <c r="E104" s="8" t="s">
        <v>915</v>
      </c>
      <c r="F104" s="5"/>
      <c r="G104" s="17">
        <v>620.15</v>
      </c>
      <c r="H104" s="5"/>
      <c r="I104" s="28"/>
      <c r="J104" s="28"/>
      <c r="K104" s="28"/>
      <c r="L104" s="28"/>
      <c r="M104" s="28"/>
      <c r="N104" s="28"/>
      <c r="O104" s="28"/>
    </row>
    <row r="105" spans="1:15" s="11" customFormat="1" ht="25.5">
      <c r="A105" s="1">
        <v>30</v>
      </c>
      <c r="B105" s="1" t="s">
        <v>479</v>
      </c>
      <c r="C105" s="1" t="s">
        <v>5</v>
      </c>
      <c r="D105" s="8" t="s">
        <v>236</v>
      </c>
      <c r="E105" s="8" t="s">
        <v>915</v>
      </c>
      <c r="F105" s="5"/>
      <c r="G105" s="17">
        <v>297.55</v>
      </c>
      <c r="H105" s="5"/>
      <c r="I105" s="28"/>
      <c r="J105" s="28"/>
      <c r="K105" s="28"/>
      <c r="L105" s="28"/>
      <c r="M105" s="28"/>
      <c r="N105" s="28"/>
      <c r="O105" s="28"/>
    </row>
    <row r="106" spans="1:15" ht="12.75">
      <c r="A106" s="2"/>
      <c r="B106" s="2"/>
      <c r="C106" s="2"/>
      <c r="D106" s="68"/>
      <c r="E106" s="68"/>
      <c r="F106" s="32">
        <f>SUM(F76:F95)</f>
        <v>0</v>
      </c>
      <c r="G106" s="33">
        <f>SUM(G76:G105)</f>
        <v>30921.49</v>
      </c>
      <c r="H106" s="5"/>
      <c r="I106" s="16"/>
      <c r="J106" s="16"/>
      <c r="K106" s="16"/>
      <c r="L106" s="16"/>
      <c r="M106" s="16"/>
      <c r="N106" s="16"/>
      <c r="O106" s="16"/>
    </row>
    <row r="107" spans="4:8" s="16" customFormat="1" ht="12.75">
      <c r="D107" s="66"/>
      <c r="E107" s="66"/>
      <c r="F107" s="39"/>
      <c r="G107" s="40"/>
      <c r="H107" s="28"/>
    </row>
    <row r="108" spans="1:15" ht="15.75" customHeight="1">
      <c r="A108" s="210" t="s">
        <v>17</v>
      </c>
      <c r="B108" s="210"/>
      <c r="C108" s="210"/>
      <c r="D108" s="210"/>
      <c r="E108" s="210"/>
      <c r="F108" s="210"/>
      <c r="G108" s="210"/>
      <c r="H108" s="35"/>
      <c r="I108" s="16"/>
      <c r="J108" s="16"/>
      <c r="K108" s="16"/>
      <c r="L108" s="16"/>
      <c r="M108" s="16"/>
      <c r="N108" s="16"/>
      <c r="O108" s="16"/>
    </row>
    <row r="109" spans="1:15" s="11" customFormat="1" ht="12.75">
      <c r="A109" s="1">
        <v>1</v>
      </c>
      <c r="B109" s="5" t="s">
        <v>553</v>
      </c>
      <c r="C109" s="5" t="s">
        <v>955</v>
      </c>
      <c r="D109" s="8" t="s">
        <v>760</v>
      </c>
      <c r="E109" s="58"/>
      <c r="F109" s="17"/>
      <c r="G109" s="9">
        <v>1616.54</v>
      </c>
      <c r="H109" s="5"/>
      <c r="I109" s="28"/>
      <c r="J109" s="28"/>
      <c r="K109" s="28"/>
      <c r="L109" s="28"/>
      <c r="M109" s="28"/>
      <c r="N109" s="28"/>
      <c r="O109" s="28"/>
    </row>
    <row r="110" spans="1:15" s="11" customFormat="1" ht="12.75">
      <c r="A110" s="1">
        <v>2</v>
      </c>
      <c r="B110" s="5" t="s">
        <v>689</v>
      </c>
      <c r="C110" s="5" t="s">
        <v>955</v>
      </c>
      <c r="D110" s="8" t="s">
        <v>1257</v>
      </c>
      <c r="E110" s="58"/>
      <c r="F110" s="17"/>
      <c r="G110" s="9">
        <v>2626.5</v>
      </c>
      <c r="H110" s="5"/>
      <c r="I110" s="28"/>
      <c r="J110" s="28"/>
      <c r="K110" s="28"/>
      <c r="L110" s="28"/>
      <c r="M110" s="28"/>
      <c r="N110" s="28"/>
      <c r="O110" s="28"/>
    </row>
    <row r="111" spans="1:15" s="11" customFormat="1" ht="12.75">
      <c r="A111" s="1">
        <v>3</v>
      </c>
      <c r="B111" s="5" t="s">
        <v>170</v>
      </c>
      <c r="C111" s="5" t="s">
        <v>603</v>
      </c>
      <c r="D111" s="8" t="s">
        <v>1258</v>
      </c>
      <c r="E111" s="58"/>
      <c r="F111" s="17"/>
      <c r="G111" s="9">
        <v>752.23</v>
      </c>
      <c r="H111" s="5"/>
      <c r="I111" s="28"/>
      <c r="J111" s="28"/>
      <c r="K111" s="28"/>
      <c r="L111" s="28"/>
      <c r="M111" s="28"/>
      <c r="N111" s="28"/>
      <c r="O111" s="28"/>
    </row>
    <row r="112" spans="1:15" s="11" customFormat="1" ht="25.5">
      <c r="A112" s="42">
        <v>4</v>
      </c>
      <c r="B112" s="5" t="s">
        <v>577</v>
      </c>
      <c r="C112" s="8" t="s">
        <v>955</v>
      </c>
      <c r="D112" s="8" t="s">
        <v>1259</v>
      </c>
      <c r="E112" s="58" t="s">
        <v>578</v>
      </c>
      <c r="F112" s="17"/>
      <c r="G112" s="6">
        <v>7754.41</v>
      </c>
      <c r="H112" s="5"/>
      <c r="I112" s="28"/>
      <c r="J112" s="28"/>
      <c r="K112" s="28"/>
      <c r="L112" s="28"/>
      <c r="M112" s="28"/>
      <c r="N112" s="28"/>
      <c r="O112" s="28"/>
    </row>
    <row r="113" spans="6:15" ht="12.75">
      <c r="F113" s="19">
        <f>SUM(F109)</f>
        <v>0</v>
      </c>
      <c r="G113" s="38">
        <f>SUM(G109:G112)</f>
        <v>12749.68</v>
      </c>
      <c r="I113" s="16"/>
      <c r="J113" s="16"/>
      <c r="K113" s="16"/>
      <c r="L113" s="16"/>
      <c r="M113" s="16"/>
      <c r="N113" s="16"/>
      <c r="O113" s="16"/>
    </row>
    <row r="114" spans="6:15" ht="12.75">
      <c r="F114" s="19"/>
      <c r="G114" s="38"/>
      <c r="I114" s="16"/>
      <c r="J114" s="16"/>
      <c r="K114" s="16"/>
      <c r="L114" s="16"/>
      <c r="M114" s="16"/>
      <c r="N114" s="16"/>
      <c r="O114" s="16"/>
    </row>
    <row r="115" spans="5:15" ht="12.75">
      <c r="E115" s="232" t="s">
        <v>1401</v>
      </c>
      <c r="F115" s="32"/>
      <c r="G115" s="33"/>
      <c r="I115" s="16"/>
      <c r="J115" s="16"/>
      <c r="K115" s="16"/>
      <c r="L115" s="16"/>
      <c r="M115" s="16"/>
      <c r="N115" s="16"/>
      <c r="O115" s="16"/>
    </row>
    <row r="116" spans="5:15" ht="12.75">
      <c r="E116" s="232" t="s">
        <v>1399</v>
      </c>
      <c r="F116" s="32"/>
      <c r="G116" s="33">
        <f>SUM(G4:G72)</f>
        <v>89664.01000000002</v>
      </c>
      <c r="I116" s="16"/>
      <c r="J116" s="16"/>
      <c r="K116" s="16"/>
      <c r="L116" s="16"/>
      <c r="M116" s="16"/>
      <c r="N116" s="16"/>
      <c r="O116" s="16"/>
    </row>
    <row r="117" spans="5:15" ht="38.25">
      <c r="E117" s="233" t="s">
        <v>470</v>
      </c>
      <c r="F117" s="234"/>
      <c r="G117" s="235">
        <f>G73</f>
        <v>110161.72</v>
      </c>
      <c r="H117" s="201" t="s">
        <v>1383</v>
      </c>
      <c r="I117" s="16"/>
      <c r="J117" s="16"/>
      <c r="K117" s="16"/>
      <c r="L117" s="16"/>
      <c r="M117" s="16"/>
      <c r="N117" s="16"/>
      <c r="O117" s="16"/>
    </row>
    <row r="118" spans="5:15" ht="12.75">
      <c r="E118" s="232" t="s">
        <v>1400</v>
      </c>
      <c r="F118" s="32"/>
      <c r="G118" s="33">
        <f>G106</f>
        <v>30921.49</v>
      </c>
      <c r="I118" s="16"/>
      <c r="J118" s="16"/>
      <c r="K118" s="16"/>
      <c r="L118" s="16"/>
      <c r="M118" s="16"/>
      <c r="N118" s="16"/>
      <c r="O118" s="16"/>
    </row>
    <row r="119" spans="5:15" ht="12.75">
      <c r="E119" s="232" t="s">
        <v>1384</v>
      </c>
      <c r="F119" s="32"/>
      <c r="G119" s="33">
        <f>G113</f>
        <v>12749.68</v>
      </c>
      <c r="I119" s="16"/>
      <c r="J119" s="16"/>
      <c r="K119" s="16"/>
      <c r="L119" s="16"/>
      <c r="M119" s="16"/>
      <c r="N119" s="16"/>
      <c r="O119" s="16"/>
    </row>
    <row r="120" spans="7:15" ht="12.75">
      <c r="G120" s="231">
        <f>SUM(G116:G119)</f>
        <v>243496.90000000002</v>
      </c>
      <c r="I120" s="16"/>
      <c r="J120" s="16"/>
      <c r="K120" s="16"/>
      <c r="L120" s="16"/>
      <c r="M120" s="16"/>
      <c r="N120" s="16"/>
      <c r="O120" s="16"/>
    </row>
  </sheetData>
  <sheetProtection/>
  <mergeCells count="37">
    <mergeCell ref="IN1:IU1"/>
    <mergeCell ref="GB1:GI1"/>
    <mergeCell ref="GJ1:GQ1"/>
    <mergeCell ref="GR1:GY1"/>
    <mergeCell ref="GZ1:HG1"/>
    <mergeCell ref="HH1:HO1"/>
    <mergeCell ref="HP1:HW1"/>
    <mergeCell ref="IF1:IM1"/>
    <mergeCell ref="HX1:IE1"/>
    <mergeCell ref="DX1:EE1"/>
    <mergeCell ref="FT1:GA1"/>
    <mergeCell ref="CJ1:CQ1"/>
    <mergeCell ref="CR1:CY1"/>
    <mergeCell ref="CZ1:DG1"/>
    <mergeCell ref="DH1:DO1"/>
    <mergeCell ref="DP1:DW1"/>
    <mergeCell ref="FL1:FS1"/>
    <mergeCell ref="G31:G32"/>
    <mergeCell ref="FD1:FK1"/>
    <mergeCell ref="EF1:EM1"/>
    <mergeCell ref="EN1:EU1"/>
    <mergeCell ref="EV1:FC1"/>
    <mergeCell ref="BL1:BS1"/>
    <mergeCell ref="AF1:AM1"/>
    <mergeCell ref="AN1:AU1"/>
    <mergeCell ref="BT1:CA1"/>
    <mergeCell ref="CB1:CI1"/>
    <mergeCell ref="A75:G75"/>
    <mergeCell ref="A108:G108"/>
    <mergeCell ref="BD1:BK1"/>
    <mergeCell ref="AV1:BC1"/>
    <mergeCell ref="A1:H1"/>
    <mergeCell ref="I1:O1"/>
    <mergeCell ref="P1:W1"/>
    <mergeCell ref="X1:AE1"/>
    <mergeCell ref="A3:G3"/>
    <mergeCell ref="H31:H32"/>
  </mergeCells>
  <printOptions/>
  <pageMargins left="0.6299212598425197" right="0.6299212598425197" top="0.8267716535433072" bottom="0.71" header="0.5118110236220472" footer="0.48"/>
  <pageSetup horizontalDpi="600" verticalDpi="600" orientation="landscape" paperSize="9" scale="88" r:id="rId1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F1">
      <pane ySplit="3" topLeftCell="A13" activePane="bottomLeft" state="frozen"/>
      <selection pane="topLeft" activeCell="A1" sqref="A1"/>
      <selection pane="bottomLeft" activeCell="Q13" sqref="Q13"/>
    </sheetView>
  </sheetViews>
  <sheetFormatPr defaultColWidth="9.00390625" defaultRowHeight="12.75"/>
  <cols>
    <col min="1" max="1" width="4.75390625" style="104" customWidth="1"/>
    <col min="2" max="2" width="10.375" style="106" customWidth="1"/>
    <col min="3" max="3" width="17.625" style="106" customWidth="1"/>
    <col min="4" max="4" width="27.875" style="106" customWidth="1"/>
    <col min="5" max="5" width="23.875" style="106" customWidth="1"/>
    <col min="6" max="6" width="13.00390625" style="104" customWidth="1"/>
    <col min="7" max="7" width="13.25390625" style="105" customWidth="1"/>
    <col min="8" max="8" width="44.00390625" style="59" customWidth="1"/>
    <col min="9" max="9" width="15.125" style="104" customWidth="1"/>
    <col min="10" max="16384" width="9.125" style="104" customWidth="1"/>
  </cols>
  <sheetData>
    <row r="1" spans="1:8" s="4" customFormat="1" ht="12.75">
      <c r="A1" s="212" t="s">
        <v>472</v>
      </c>
      <c r="B1" s="212"/>
      <c r="C1" s="212"/>
      <c r="D1" s="212"/>
      <c r="E1" s="212"/>
      <c r="F1" s="212"/>
      <c r="G1" s="212"/>
      <c r="H1" s="212"/>
    </row>
    <row r="2" spans="1:8" s="4" customFormat="1" ht="12.75">
      <c r="A2" s="2"/>
      <c r="B2" s="68"/>
      <c r="C2" s="68"/>
      <c r="D2" s="68"/>
      <c r="E2" s="68"/>
      <c r="F2" s="97"/>
      <c r="G2" s="72"/>
      <c r="H2" s="5"/>
    </row>
    <row r="3" spans="1:8" s="4" customFormat="1" ht="51">
      <c r="A3" s="98" t="s">
        <v>79</v>
      </c>
      <c r="B3" s="99" t="s">
        <v>80</v>
      </c>
      <c r="C3" s="99" t="s">
        <v>825</v>
      </c>
      <c r="D3" s="99" t="s">
        <v>81</v>
      </c>
      <c r="E3" s="99" t="s">
        <v>824</v>
      </c>
      <c r="F3" s="98" t="s">
        <v>1122</v>
      </c>
      <c r="G3" s="100" t="s">
        <v>829</v>
      </c>
      <c r="H3" s="42" t="s">
        <v>753</v>
      </c>
    </row>
    <row r="4" spans="1:8" s="4" customFormat="1" ht="12.75">
      <c r="A4" s="228" t="s">
        <v>757</v>
      </c>
      <c r="B4" s="228"/>
      <c r="C4" s="228"/>
      <c r="D4" s="228"/>
      <c r="E4" s="228"/>
      <c r="F4" s="228"/>
      <c r="G4" s="228"/>
      <c r="H4" s="5"/>
    </row>
    <row r="5" spans="1:8" s="11" customFormat="1" ht="38.25">
      <c r="A5" s="1">
        <v>1</v>
      </c>
      <c r="B5" s="8" t="s">
        <v>177</v>
      </c>
      <c r="C5" s="8" t="s">
        <v>1041</v>
      </c>
      <c r="D5" s="8" t="s">
        <v>1045</v>
      </c>
      <c r="E5" s="8" t="s">
        <v>1042</v>
      </c>
      <c r="F5" s="1"/>
      <c r="G5" s="20">
        <v>2568</v>
      </c>
      <c r="H5" s="5"/>
    </row>
    <row r="6" spans="1:8" s="11" customFormat="1" ht="51">
      <c r="A6" s="1">
        <v>2</v>
      </c>
      <c r="B6" s="8" t="s">
        <v>923</v>
      </c>
      <c r="C6" s="8" t="s">
        <v>924</v>
      </c>
      <c r="D6" s="8" t="s">
        <v>936</v>
      </c>
      <c r="E6" s="8" t="s">
        <v>937</v>
      </c>
      <c r="F6" s="1"/>
      <c r="G6" s="20">
        <v>328.64</v>
      </c>
      <c r="H6" s="5"/>
    </row>
    <row r="7" spans="1:8" s="11" customFormat="1" ht="38.25">
      <c r="A7" s="1">
        <v>3</v>
      </c>
      <c r="B7" s="8" t="s">
        <v>446</v>
      </c>
      <c r="C7" s="8" t="s">
        <v>450</v>
      </c>
      <c r="D7" s="8" t="s">
        <v>448</v>
      </c>
      <c r="E7" s="8" t="s">
        <v>449</v>
      </c>
      <c r="F7" s="1"/>
      <c r="G7" s="20" t="s">
        <v>75</v>
      </c>
      <c r="H7" s="5" t="s">
        <v>1290</v>
      </c>
    </row>
    <row r="8" spans="1:8" s="11" customFormat="1" ht="38.25">
      <c r="A8" s="1">
        <v>4</v>
      </c>
      <c r="B8" s="8" t="s">
        <v>446</v>
      </c>
      <c r="C8" s="8" t="s">
        <v>695</v>
      </c>
      <c r="D8" s="8" t="s">
        <v>448</v>
      </c>
      <c r="E8" s="8" t="s">
        <v>449</v>
      </c>
      <c r="F8" s="1"/>
      <c r="G8" s="20" t="s">
        <v>75</v>
      </c>
      <c r="H8" s="5" t="s">
        <v>1290</v>
      </c>
    </row>
    <row r="9" spans="1:8" s="11" customFormat="1" ht="38.25">
      <c r="A9" s="1">
        <v>5</v>
      </c>
      <c r="B9" s="8" t="s">
        <v>446</v>
      </c>
      <c r="C9" s="8" t="s">
        <v>447</v>
      </c>
      <c r="D9" s="8" t="s">
        <v>448</v>
      </c>
      <c r="E9" s="8" t="s">
        <v>449</v>
      </c>
      <c r="F9" s="1"/>
      <c r="G9" s="20" t="s">
        <v>75</v>
      </c>
      <c r="H9" s="5" t="s">
        <v>1290</v>
      </c>
    </row>
    <row r="10" spans="1:8" s="11" customFormat="1" ht="38.25">
      <c r="A10" s="1">
        <v>6</v>
      </c>
      <c r="B10" s="8" t="s">
        <v>854</v>
      </c>
      <c r="C10" s="8" t="s">
        <v>855</v>
      </c>
      <c r="D10" s="8" t="s">
        <v>448</v>
      </c>
      <c r="E10" s="8" t="s">
        <v>449</v>
      </c>
      <c r="F10" s="1"/>
      <c r="G10" s="20" t="s">
        <v>75</v>
      </c>
      <c r="H10" s="5" t="s">
        <v>1290</v>
      </c>
    </row>
    <row r="11" spans="1:8" s="11" customFormat="1" ht="38.25">
      <c r="A11" s="1">
        <v>7</v>
      </c>
      <c r="B11" s="8" t="s">
        <v>854</v>
      </c>
      <c r="C11" s="8" t="s">
        <v>856</v>
      </c>
      <c r="D11" s="8" t="s">
        <v>448</v>
      </c>
      <c r="E11" s="8" t="s">
        <v>449</v>
      </c>
      <c r="F11" s="1"/>
      <c r="G11" s="20" t="s">
        <v>75</v>
      </c>
      <c r="H11" s="5" t="s">
        <v>1290</v>
      </c>
    </row>
    <row r="12" spans="1:8" s="11" customFormat="1" ht="38.25">
      <c r="A12" s="1">
        <v>8</v>
      </c>
      <c r="B12" s="8" t="s">
        <v>1040</v>
      </c>
      <c r="C12" s="8" t="s">
        <v>629</v>
      </c>
      <c r="D12" s="8" t="s">
        <v>448</v>
      </c>
      <c r="E12" s="8" t="s">
        <v>449</v>
      </c>
      <c r="F12" s="1"/>
      <c r="G12" s="20" t="s">
        <v>75</v>
      </c>
      <c r="H12" s="5" t="s">
        <v>1290</v>
      </c>
    </row>
    <row r="13" spans="1:8" s="11" customFormat="1" ht="38.25">
      <c r="A13" s="1">
        <v>9</v>
      </c>
      <c r="B13" s="8" t="s">
        <v>1340</v>
      </c>
      <c r="C13" s="8" t="s">
        <v>1341</v>
      </c>
      <c r="D13" s="8" t="s">
        <v>448</v>
      </c>
      <c r="E13" s="8" t="s">
        <v>449</v>
      </c>
      <c r="F13" s="1"/>
      <c r="G13" s="20" t="s">
        <v>75</v>
      </c>
      <c r="H13" s="5" t="s">
        <v>1290</v>
      </c>
    </row>
    <row r="14" spans="1:8" s="11" customFormat="1" ht="51">
      <c r="A14" s="1">
        <v>10</v>
      </c>
      <c r="B14" s="8" t="s">
        <v>857</v>
      </c>
      <c r="C14" s="8" t="s">
        <v>882</v>
      </c>
      <c r="D14" s="8" t="s">
        <v>883</v>
      </c>
      <c r="E14" s="8" t="s">
        <v>884</v>
      </c>
      <c r="F14" s="1"/>
      <c r="G14" s="20">
        <v>6529.8</v>
      </c>
      <c r="H14" s="5"/>
    </row>
    <row r="15" spans="1:8" s="11" customFormat="1" ht="38.25">
      <c r="A15" s="1">
        <v>11</v>
      </c>
      <c r="B15" s="8" t="s">
        <v>960</v>
      </c>
      <c r="C15" s="8" t="s">
        <v>938</v>
      </c>
      <c r="D15" s="8" t="s">
        <v>961</v>
      </c>
      <c r="E15" s="8" t="s">
        <v>751</v>
      </c>
      <c r="F15" s="1"/>
      <c r="G15" s="20">
        <v>5331.9</v>
      </c>
      <c r="H15" s="5"/>
    </row>
    <row r="16" spans="1:8" s="11" customFormat="1" ht="25.5">
      <c r="A16" s="1">
        <v>12</v>
      </c>
      <c r="B16" s="8" t="s">
        <v>789</v>
      </c>
      <c r="C16" s="8" t="s">
        <v>1077</v>
      </c>
      <c r="D16" s="8" t="s">
        <v>1332</v>
      </c>
      <c r="E16" s="8" t="s">
        <v>1095</v>
      </c>
      <c r="F16" s="1"/>
      <c r="G16" s="20">
        <v>109.8</v>
      </c>
      <c r="H16" s="5"/>
    </row>
    <row r="17" spans="1:8" s="11" customFormat="1" ht="25.5">
      <c r="A17" s="1">
        <v>13</v>
      </c>
      <c r="B17" s="8" t="s">
        <v>789</v>
      </c>
      <c r="C17" s="8" t="s">
        <v>1078</v>
      </c>
      <c r="D17" s="8" t="s">
        <v>1332</v>
      </c>
      <c r="E17" s="8" t="s">
        <v>1095</v>
      </c>
      <c r="F17" s="1"/>
      <c r="G17" s="20">
        <v>104.31</v>
      </c>
      <c r="H17" s="5"/>
    </row>
    <row r="18" spans="1:8" s="11" customFormat="1" ht="12.75">
      <c r="A18" s="1">
        <v>14</v>
      </c>
      <c r="B18" s="8" t="s">
        <v>789</v>
      </c>
      <c r="C18" s="8" t="s">
        <v>176</v>
      </c>
      <c r="D18" s="8" t="s">
        <v>1332</v>
      </c>
      <c r="E18" s="8" t="s">
        <v>1095</v>
      </c>
      <c r="F18" s="1"/>
      <c r="G18" s="20">
        <v>80.15</v>
      </c>
      <c r="H18" s="5"/>
    </row>
    <row r="19" spans="1:8" s="11" customFormat="1" ht="38.25">
      <c r="A19" s="1">
        <v>15</v>
      </c>
      <c r="B19" s="8" t="s">
        <v>19</v>
      </c>
      <c r="C19" s="8" t="s">
        <v>1161</v>
      </c>
      <c r="D19" s="8" t="s">
        <v>1332</v>
      </c>
      <c r="E19" s="8" t="s">
        <v>1095</v>
      </c>
      <c r="F19" s="1"/>
      <c r="G19" s="20">
        <v>90.04</v>
      </c>
      <c r="H19" s="5"/>
    </row>
    <row r="20" spans="1:8" s="11" customFormat="1" ht="25.5">
      <c r="A20" s="1">
        <v>16</v>
      </c>
      <c r="B20" s="8" t="s">
        <v>19</v>
      </c>
      <c r="C20" s="8" t="s">
        <v>1078</v>
      </c>
      <c r="D20" s="8" t="s">
        <v>1332</v>
      </c>
      <c r="E20" s="8" t="s">
        <v>1095</v>
      </c>
      <c r="F20" s="1"/>
      <c r="G20" s="20">
        <v>92.23</v>
      </c>
      <c r="H20" s="5"/>
    </row>
    <row r="21" spans="1:8" s="11" customFormat="1" ht="25.5">
      <c r="A21" s="1">
        <v>17</v>
      </c>
      <c r="B21" s="8">
        <v>2010</v>
      </c>
      <c r="C21" s="8" t="s">
        <v>988</v>
      </c>
      <c r="D21" s="8" t="s">
        <v>987</v>
      </c>
      <c r="E21" s="8" t="s">
        <v>1095</v>
      </c>
      <c r="F21" s="1"/>
      <c r="G21" s="20">
        <v>111.63</v>
      </c>
      <c r="H21" s="5"/>
    </row>
    <row r="22" spans="1:8" s="11" customFormat="1" ht="38.25">
      <c r="A22" s="1">
        <v>18</v>
      </c>
      <c r="B22" s="8">
        <v>2010</v>
      </c>
      <c r="C22" s="8" t="s">
        <v>989</v>
      </c>
      <c r="D22" s="8" t="s">
        <v>987</v>
      </c>
      <c r="E22" s="8" t="s">
        <v>1095</v>
      </c>
      <c r="F22" s="1"/>
      <c r="G22" s="20">
        <v>108.82</v>
      </c>
      <c r="H22" s="5"/>
    </row>
    <row r="23" spans="1:8" s="11" customFormat="1" ht="12.75">
      <c r="A23" s="5"/>
      <c r="B23" s="8"/>
      <c r="C23" s="8"/>
      <c r="D23" s="8"/>
      <c r="E23" s="8"/>
      <c r="F23" s="14">
        <f>SUM(F5:F20)</f>
        <v>0</v>
      </c>
      <c r="G23" s="84">
        <f>SUM(G5:G22)</f>
        <v>15455.319999999998</v>
      </c>
      <c r="H23" s="5"/>
    </row>
    <row r="24" spans="1:8" s="11" customFormat="1" ht="12.75">
      <c r="A24" s="228" t="s">
        <v>791</v>
      </c>
      <c r="B24" s="228"/>
      <c r="C24" s="228"/>
      <c r="D24" s="228"/>
      <c r="E24" s="228"/>
      <c r="F24" s="228"/>
      <c r="G24" s="228"/>
      <c r="H24" s="5"/>
    </row>
    <row r="25" spans="1:8" s="11" customFormat="1" ht="25.5">
      <c r="A25" s="1">
        <v>1</v>
      </c>
      <c r="B25" s="8" t="s">
        <v>792</v>
      </c>
      <c r="C25" s="8" t="s">
        <v>1318</v>
      </c>
      <c r="D25" s="8" t="s">
        <v>246</v>
      </c>
      <c r="E25" s="8" t="s">
        <v>793</v>
      </c>
      <c r="F25" s="1"/>
      <c r="G25" s="72">
        <v>634.52</v>
      </c>
      <c r="H25" s="5"/>
    </row>
    <row r="26" spans="1:8" s="11" customFormat="1" ht="25.5">
      <c r="A26" s="1">
        <v>2</v>
      </c>
      <c r="B26" s="8" t="s">
        <v>1043</v>
      </c>
      <c r="C26" s="8" t="s">
        <v>1044</v>
      </c>
      <c r="D26" s="8" t="s">
        <v>246</v>
      </c>
      <c r="E26" s="8" t="s">
        <v>615</v>
      </c>
      <c r="F26" s="1"/>
      <c r="G26" s="72">
        <v>1591.62</v>
      </c>
      <c r="H26" s="5"/>
    </row>
    <row r="27" spans="1:8" s="11" customFormat="1" ht="25.5">
      <c r="A27" s="1">
        <v>3</v>
      </c>
      <c r="B27" s="8" t="s">
        <v>1053</v>
      </c>
      <c r="C27" s="8" t="s">
        <v>1054</v>
      </c>
      <c r="D27" s="8" t="s">
        <v>353</v>
      </c>
      <c r="E27" s="8" t="s">
        <v>1055</v>
      </c>
      <c r="F27" s="1"/>
      <c r="G27" s="72">
        <v>705.01</v>
      </c>
      <c r="H27" s="5"/>
    </row>
    <row r="28" spans="1:8" s="11" customFormat="1" ht="25.5">
      <c r="A28" s="1">
        <v>4</v>
      </c>
      <c r="B28" s="8" t="s">
        <v>1053</v>
      </c>
      <c r="C28" s="8" t="s">
        <v>1056</v>
      </c>
      <c r="D28" s="8" t="s">
        <v>246</v>
      </c>
      <c r="E28" s="8" t="s">
        <v>622</v>
      </c>
      <c r="F28" s="1"/>
      <c r="G28" s="72">
        <v>451.51</v>
      </c>
      <c r="H28" s="5"/>
    </row>
    <row r="29" spans="1:8" s="11" customFormat="1" ht="51">
      <c r="A29" s="1">
        <v>5</v>
      </c>
      <c r="B29" s="8" t="s">
        <v>1053</v>
      </c>
      <c r="C29" s="8" t="s">
        <v>22</v>
      </c>
      <c r="D29" s="8" t="s">
        <v>246</v>
      </c>
      <c r="E29" s="8" t="s">
        <v>6</v>
      </c>
      <c r="F29" s="1"/>
      <c r="G29" s="72" t="s">
        <v>758</v>
      </c>
      <c r="H29" s="5"/>
    </row>
    <row r="30" spans="1:8" s="11" customFormat="1" ht="25.5">
      <c r="A30" s="1">
        <v>6</v>
      </c>
      <c r="B30" s="8" t="s">
        <v>20</v>
      </c>
      <c r="C30" s="8" t="s">
        <v>21</v>
      </c>
      <c r="D30" s="8" t="s">
        <v>246</v>
      </c>
      <c r="E30" s="8" t="s">
        <v>622</v>
      </c>
      <c r="F30" s="1"/>
      <c r="G30" s="72">
        <v>413.53</v>
      </c>
      <c r="H30" s="5"/>
    </row>
    <row r="31" spans="1:8" s="11" customFormat="1" ht="25.5">
      <c r="A31" s="1">
        <v>7</v>
      </c>
      <c r="B31" s="8" t="s">
        <v>20</v>
      </c>
      <c r="C31" s="8" t="s">
        <v>756</v>
      </c>
      <c r="D31" s="8" t="s">
        <v>246</v>
      </c>
      <c r="E31" s="8" t="s">
        <v>622</v>
      </c>
      <c r="F31" s="1"/>
      <c r="G31" s="72">
        <v>544.02</v>
      </c>
      <c r="H31" s="5"/>
    </row>
    <row r="32" spans="1:8" s="11" customFormat="1" ht="25.5">
      <c r="A32" s="1">
        <v>8</v>
      </c>
      <c r="B32" s="8" t="s">
        <v>19</v>
      </c>
      <c r="C32" s="8" t="s">
        <v>7</v>
      </c>
      <c r="D32" s="8" t="s">
        <v>353</v>
      </c>
      <c r="E32" s="8" t="s">
        <v>755</v>
      </c>
      <c r="F32" s="1"/>
      <c r="G32" s="72">
        <v>4662.73</v>
      </c>
      <c r="H32" s="5"/>
    </row>
    <row r="33" spans="1:8" s="11" customFormat="1" ht="25.5">
      <c r="A33" s="1">
        <v>9</v>
      </c>
      <c r="B33" s="8" t="s">
        <v>1057</v>
      </c>
      <c r="C33" s="8" t="s">
        <v>1051</v>
      </c>
      <c r="D33" s="8" t="s">
        <v>246</v>
      </c>
      <c r="E33" s="8" t="s">
        <v>622</v>
      </c>
      <c r="F33" s="1"/>
      <c r="G33" s="72">
        <v>557</v>
      </c>
      <c r="H33" s="5"/>
    </row>
    <row r="34" spans="1:8" s="11" customFormat="1" ht="25.5">
      <c r="A34" s="1">
        <v>10</v>
      </c>
      <c r="B34" s="8" t="s">
        <v>692</v>
      </c>
      <c r="C34" s="8" t="s">
        <v>954</v>
      </c>
      <c r="D34" s="8" t="s">
        <v>246</v>
      </c>
      <c r="E34" s="8" t="s">
        <v>627</v>
      </c>
      <c r="F34" s="1"/>
      <c r="G34" s="72">
        <v>320.4</v>
      </c>
      <c r="H34" s="5"/>
    </row>
    <row r="35" spans="1:8" s="11" customFormat="1" ht="25.5">
      <c r="A35" s="1">
        <v>11</v>
      </c>
      <c r="B35" s="8" t="s">
        <v>821</v>
      </c>
      <c r="C35" s="8" t="s">
        <v>822</v>
      </c>
      <c r="D35" s="8" t="s">
        <v>246</v>
      </c>
      <c r="E35" s="8" t="s">
        <v>622</v>
      </c>
      <c r="F35" s="1"/>
      <c r="G35" s="72">
        <v>1113.37</v>
      </c>
      <c r="H35" s="5"/>
    </row>
    <row r="36" spans="1:8" s="11" customFormat="1" ht="25.5">
      <c r="A36" s="1">
        <v>12</v>
      </c>
      <c r="B36" s="8" t="s">
        <v>1130</v>
      </c>
      <c r="C36" s="8" t="s">
        <v>1051</v>
      </c>
      <c r="D36" s="8" t="s">
        <v>246</v>
      </c>
      <c r="E36" s="8" t="s">
        <v>622</v>
      </c>
      <c r="F36" s="1"/>
      <c r="G36" s="72" t="s">
        <v>75</v>
      </c>
      <c r="H36" s="5" t="s">
        <v>402</v>
      </c>
    </row>
    <row r="37" spans="1:8" s="11" customFormat="1" ht="25.5">
      <c r="A37" s="1">
        <v>13</v>
      </c>
      <c r="B37" s="8" t="s">
        <v>1130</v>
      </c>
      <c r="C37" s="8" t="s">
        <v>1051</v>
      </c>
      <c r="D37" s="8" t="s">
        <v>246</v>
      </c>
      <c r="E37" s="8" t="s">
        <v>622</v>
      </c>
      <c r="F37" s="1"/>
      <c r="G37" s="72">
        <v>150.29</v>
      </c>
      <c r="H37" s="5"/>
    </row>
    <row r="38" spans="1:8" s="11" customFormat="1" ht="38.25">
      <c r="A38" s="1">
        <v>14</v>
      </c>
      <c r="B38" s="8" t="s">
        <v>823</v>
      </c>
      <c r="C38" s="8" t="s">
        <v>888</v>
      </c>
      <c r="D38" s="8" t="s">
        <v>246</v>
      </c>
      <c r="E38" s="8" t="s">
        <v>887</v>
      </c>
      <c r="F38" s="1"/>
      <c r="G38" s="72">
        <v>738.1</v>
      </c>
      <c r="H38" s="5"/>
    </row>
    <row r="39" spans="1:8" s="11" customFormat="1" ht="25.5">
      <c r="A39" s="1">
        <v>15</v>
      </c>
      <c r="B39" s="8" t="s">
        <v>889</v>
      </c>
      <c r="C39" s="8" t="s">
        <v>982</v>
      </c>
      <c r="D39" s="8" t="s">
        <v>246</v>
      </c>
      <c r="E39" s="8" t="s">
        <v>622</v>
      </c>
      <c r="F39" s="1"/>
      <c r="G39" s="72">
        <v>175.61</v>
      </c>
      <c r="H39" s="5"/>
    </row>
    <row r="40" spans="1:8" s="11" customFormat="1" ht="38.25">
      <c r="A40" s="1">
        <v>16</v>
      </c>
      <c r="B40" s="8" t="s">
        <v>922</v>
      </c>
      <c r="C40" s="8" t="s">
        <v>920</v>
      </c>
      <c r="D40" s="8" t="s">
        <v>246</v>
      </c>
      <c r="E40" s="8" t="s">
        <v>921</v>
      </c>
      <c r="F40" s="1"/>
      <c r="G40" s="72">
        <v>689.19</v>
      </c>
      <c r="H40" s="5"/>
    </row>
    <row r="41" spans="1:8" s="11" customFormat="1" ht="38.25">
      <c r="A41" s="1">
        <v>17</v>
      </c>
      <c r="B41" s="8" t="s">
        <v>922</v>
      </c>
      <c r="C41" s="8" t="s">
        <v>920</v>
      </c>
      <c r="D41" s="8" t="s">
        <v>246</v>
      </c>
      <c r="E41" s="8" t="s">
        <v>921</v>
      </c>
      <c r="F41" s="1"/>
      <c r="G41" s="72">
        <v>1977.2</v>
      </c>
      <c r="H41" s="5"/>
    </row>
    <row r="42" spans="1:8" s="11" customFormat="1" ht="25.5">
      <c r="A42" s="1">
        <v>18</v>
      </c>
      <c r="B42" s="8" t="s">
        <v>1031</v>
      </c>
      <c r="C42" s="8" t="s">
        <v>1032</v>
      </c>
      <c r="D42" s="8" t="s">
        <v>246</v>
      </c>
      <c r="E42" s="8" t="s">
        <v>622</v>
      </c>
      <c r="F42" s="1"/>
      <c r="G42" s="72">
        <v>558.52</v>
      </c>
      <c r="H42" s="5"/>
    </row>
    <row r="43" spans="1:8" s="11" customFormat="1" ht="38.25">
      <c r="A43" s="1">
        <v>19</v>
      </c>
      <c r="B43" s="8" t="s">
        <v>570</v>
      </c>
      <c r="C43" s="8" t="s">
        <v>585</v>
      </c>
      <c r="D43" s="8" t="s">
        <v>246</v>
      </c>
      <c r="E43" s="8" t="s">
        <v>622</v>
      </c>
      <c r="F43" s="1"/>
      <c r="G43" s="72">
        <v>927.57</v>
      </c>
      <c r="H43" s="5"/>
    </row>
    <row r="44" spans="1:8" s="11" customFormat="1" ht="25.5">
      <c r="A44" s="1">
        <v>20</v>
      </c>
      <c r="B44" s="8" t="s">
        <v>82</v>
      </c>
      <c r="C44" s="8" t="s">
        <v>618</v>
      </c>
      <c r="D44" s="8" t="s">
        <v>246</v>
      </c>
      <c r="E44" s="8" t="s">
        <v>622</v>
      </c>
      <c r="F44" s="1"/>
      <c r="G44" s="72">
        <v>501.78</v>
      </c>
      <c r="H44" s="5"/>
    </row>
    <row r="45" spans="1:8" s="11" customFormat="1" ht="38.25">
      <c r="A45" s="1">
        <v>21</v>
      </c>
      <c r="B45" s="8" t="s">
        <v>1033</v>
      </c>
      <c r="C45" s="8" t="s">
        <v>691</v>
      </c>
      <c r="D45" s="8" t="s">
        <v>246</v>
      </c>
      <c r="E45" s="8" t="s">
        <v>580</v>
      </c>
      <c r="F45" s="1"/>
      <c r="G45" s="72">
        <v>1290.57</v>
      </c>
      <c r="H45" s="5"/>
    </row>
    <row r="46" spans="1:8" s="11" customFormat="1" ht="38.25">
      <c r="A46" s="1">
        <v>22</v>
      </c>
      <c r="B46" s="8" t="s">
        <v>1033</v>
      </c>
      <c r="C46" s="8" t="s">
        <v>691</v>
      </c>
      <c r="D46" s="8" t="s">
        <v>246</v>
      </c>
      <c r="E46" s="8" t="s">
        <v>580</v>
      </c>
      <c r="F46" s="1"/>
      <c r="G46" s="72">
        <v>441.98</v>
      </c>
      <c r="H46" s="5"/>
    </row>
    <row r="47" spans="1:8" s="11" customFormat="1" ht="38.25">
      <c r="A47" s="1">
        <v>23</v>
      </c>
      <c r="B47" s="8" t="s">
        <v>1033</v>
      </c>
      <c r="C47" s="8" t="s">
        <v>691</v>
      </c>
      <c r="D47" s="8" t="s">
        <v>246</v>
      </c>
      <c r="E47" s="8" t="s">
        <v>580</v>
      </c>
      <c r="F47" s="1"/>
      <c r="G47" s="72">
        <v>332.65</v>
      </c>
      <c r="H47" s="5"/>
    </row>
    <row r="48" spans="1:8" s="11" customFormat="1" ht="38.25">
      <c r="A48" s="1">
        <v>24</v>
      </c>
      <c r="B48" s="8" t="s">
        <v>1033</v>
      </c>
      <c r="C48" s="8" t="s">
        <v>691</v>
      </c>
      <c r="D48" s="8" t="s">
        <v>246</v>
      </c>
      <c r="E48" s="8" t="s">
        <v>580</v>
      </c>
      <c r="F48" s="1"/>
      <c r="G48" s="72">
        <v>431.82</v>
      </c>
      <c r="H48" s="5"/>
    </row>
    <row r="49" spans="1:8" s="11" customFormat="1" ht="38.25">
      <c r="A49" s="1">
        <v>25</v>
      </c>
      <c r="B49" s="8" t="s">
        <v>1033</v>
      </c>
      <c r="C49" s="8" t="s">
        <v>691</v>
      </c>
      <c r="D49" s="8" t="s">
        <v>246</v>
      </c>
      <c r="E49" s="8" t="s">
        <v>580</v>
      </c>
      <c r="F49" s="1"/>
      <c r="G49" s="72">
        <v>1540.27</v>
      </c>
      <c r="H49" s="5"/>
    </row>
    <row r="50" spans="1:8" s="11" customFormat="1" ht="38.25">
      <c r="A50" s="1">
        <v>26</v>
      </c>
      <c r="B50" s="8" t="s">
        <v>1033</v>
      </c>
      <c r="C50" s="8" t="s">
        <v>691</v>
      </c>
      <c r="D50" s="8" t="s">
        <v>246</v>
      </c>
      <c r="E50" s="8" t="s">
        <v>580</v>
      </c>
      <c r="F50" s="1"/>
      <c r="G50" s="72">
        <v>133.47</v>
      </c>
      <c r="H50" s="5"/>
    </row>
    <row r="51" spans="1:8" s="11" customFormat="1" ht="38.25">
      <c r="A51" s="1">
        <v>27</v>
      </c>
      <c r="B51" s="8" t="s">
        <v>969</v>
      </c>
      <c r="C51" s="8" t="s">
        <v>970</v>
      </c>
      <c r="D51" s="8" t="s">
        <v>246</v>
      </c>
      <c r="E51" s="8" t="s">
        <v>622</v>
      </c>
      <c r="F51" s="1"/>
      <c r="G51" s="72">
        <v>110.2</v>
      </c>
      <c r="H51" s="5"/>
    </row>
    <row r="52" spans="1:8" s="11" customFormat="1" ht="25.5">
      <c r="A52" s="1">
        <v>28</v>
      </c>
      <c r="B52" s="8" t="s">
        <v>625</v>
      </c>
      <c r="C52" s="8" t="s">
        <v>628</v>
      </c>
      <c r="D52" s="8" t="s">
        <v>246</v>
      </c>
      <c r="E52" s="8" t="s">
        <v>627</v>
      </c>
      <c r="F52" s="1"/>
      <c r="G52" s="72">
        <v>504.73</v>
      </c>
      <c r="H52" s="5"/>
    </row>
    <row r="53" spans="1:8" s="11" customFormat="1" ht="25.5">
      <c r="A53" s="1">
        <v>29</v>
      </c>
      <c r="B53" s="8" t="s">
        <v>1003</v>
      </c>
      <c r="C53" s="8" t="s">
        <v>106</v>
      </c>
      <c r="D53" s="8" t="s">
        <v>246</v>
      </c>
      <c r="E53" s="8" t="s">
        <v>622</v>
      </c>
      <c r="F53" s="1"/>
      <c r="G53" s="72">
        <v>538.92</v>
      </c>
      <c r="H53" s="5"/>
    </row>
    <row r="54" spans="1:8" s="11" customFormat="1" ht="25.5">
      <c r="A54" s="1">
        <v>30</v>
      </c>
      <c r="B54" s="8" t="s">
        <v>626</v>
      </c>
      <c r="C54" s="8" t="s">
        <v>756</v>
      </c>
      <c r="D54" s="8" t="s">
        <v>246</v>
      </c>
      <c r="E54" s="8" t="s">
        <v>627</v>
      </c>
      <c r="F54" s="1"/>
      <c r="G54" s="72" t="s">
        <v>621</v>
      </c>
      <c r="H54" s="5"/>
    </row>
    <row r="55" spans="1:8" s="11" customFormat="1" ht="25.5">
      <c r="A55" s="1">
        <v>31</v>
      </c>
      <c r="B55" s="8" t="s">
        <v>626</v>
      </c>
      <c r="C55" s="8" t="s">
        <v>494</v>
      </c>
      <c r="D55" s="8" t="s">
        <v>246</v>
      </c>
      <c r="E55" s="8" t="s">
        <v>627</v>
      </c>
      <c r="F55" s="1"/>
      <c r="G55" s="72">
        <v>865.13</v>
      </c>
      <c r="H55" s="5"/>
    </row>
    <row r="56" spans="1:8" s="11" customFormat="1" ht="25.5">
      <c r="A56" s="1">
        <v>32</v>
      </c>
      <c r="B56" s="8" t="s">
        <v>37</v>
      </c>
      <c r="C56" s="8" t="s">
        <v>783</v>
      </c>
      <c r="D56" s="8" t="s">
        <v>246</v>
      </c>
      <c r="E56" s="8" t="s">
        <v>627</v>
      </c>
      <c r="F56" s="1"/>
      <c r="G56" s="72">
        <v>1167.09</v>
      </c>
      <c r="H56" s="5"/>
    </row>
    <row r="57" spans="1:8" s="11" customFormat="1" ht="25.5">
      <c r="A57" s="1">
        <v>33</v>
      </c>
      <c r="B57" s="8" t="s">
        <v>37</v>
      </c>
      <c r="C57" s="8" t="s">
        <v>783</v>
      </c>
      <c r="D57" s="8" t="s">
        <v>246</v>
      </c>
      <c r="E57" s="8" t="s">
        <v>627</v>
      </c>
      <c r="F57" s="43"/>
      <c r="G57" s="72" t="s">
        <v>75</v>
      </c>
      <c r="H57" s="5" t="s">
        <v>403</v>
      </c>
    </row>
    <row r="58" spans="1:8" s="11" customFormat="1" ht="25.5">
      <c r="A58" s="1">
        <v>34</v>
      </c>
      <c r="B58" s="8" t="s">
        <v>37</v>
      </c>
      <c r="C58" s="8" t="s">
        <v>783</v>
      </c>
      <c r="D58" s="8" t="s">
        <v>246</v>
      </c>
      <c r="E58" s="8" t="s">
        <v>627</v>
      </c>
      <c r="F58" s="1"/>
      <c r="G58" s="72">
        <v>558.52</v>
      </c>
      <c r="H58" s="5"/>
    </row>
    <row r="59" spans="1:8" s="11" customFormat="1" ht="25.5">
      <c r="A59" s="1">
        <v>35</v>
      </c>
      <c r="B59" s="8" t="s">
        <v>1321</v>
      </c>
      <c r="C59" s="8" t="s">
        <v>920</v>
      </c>
      <c r="D59" s="8" t="s">
        <v>246</v>
      </c>
      <c r="E59" s="8" t="s">
        <v>921</v>
      </c>
      <c r="F59" s="1"/>
      <c r="G59" s="72">
        <v>642.4</v>
      </c>
      <c r="H59" s="5"/>
    </row>
    <row r="60" spans="1:8" s="11" customFormat="1" ht="38.25">
      <c r="A60" s="1">
        <v>36</v>
      </c>
      <c r="B60" s="8" t="s">
        <v>1160</v>
      </c>
      <c r="C60" s="8" t="s">
        <v>1161</v>
      </c>
      <c r="D60" s="8" t="s">
        <v>246</v>
      </c>
      <c r="E60" s="8" t="s">
        <v>1162</v>
      </c>
      <c r="F60" s="1"/>
      <c r="G60" s="72">
        <v>483.7</v>
      </c>
      <c r="H60" s="5"/>
    </row>
    <row r="61" spans="1:8" s="11" customFormat="1" ht="38.25">
      <c r="A61" s="1">
        <v>37</v>
      </c>
      <c r="B61" s="8" t="s">
        <v>1159</v>
      </c>
      <c r="C61" s="8" t="s">
        <v>36</v>
      </c>
      <c r="D61" s="8" t="s">
        <v>246</v>
      </c>
      <c r="E61" s="8" t="s">
        <v>1345</v>
      </c>
      <c r="F61" s="1"/>
      <c r="G61" s="72">
        <v>347.09</v>
      </c>
      <c r="H61" s="5"/>
    </row>
    <row r="62" spans="1:8" s="11" customFormat="1" ht="51">
      <c r="A62" s="1">
        <v>38</v>
      </c>
      <c r="B62" s="8" t="s">
        <v>1163</v>
      </c>
      <c r="C62" s="8" t="s">
        <v>21</v>
      </c>
      <c r="D62" s="8" t="s">
        <v>246</v>
      </c>
      <c r="E62" s="8" t="s">
        <v>622</v>
      </c>
      <c r="F62" s="1"/>
      <c r="G62" s="72">
        <v>710.89</v>
      </c>
      <c r="H62" s="5"/>
    </row>
    <row r="63" spans="1:8" s="11" customFormat="1" ht="38.25">
      <c r="A63" s="1">
        <v>39</v>
      </c>
      <c r="B63" s="8" t="s">
        <v>643</v>
      </c>
      <c r="C63" s="8" t="s">
        <v>644</v>
      </c>
      <c r="D63" s="8" t="s">
        <v>246</v>
      </c>
      <c r="E63" s="8" t="s">
        <v>853</v>
      </c>
      <c r="F63" s="43"/>
      <c r="G63" s="72">
        <v>200.02</v>
      </c>
      <c r="H63" s="5"/>
    </row>
    <row r="64" spans="1:8" s="11" customFormat="1" ht="38.25">
      <c r="A64" s="1">
        <v>40</v>
      </c>
      <c r="B64" s="8" t="s">
        <v>556</v>
      </c>
      <c r="C64" s="8" t="s">
        <v>888</v>
      </c>
      <c r="D64" s="8" t="s">
        <v>345</v>
      </c>
      <c r="E64" s="8" t="s">
        <v>885</v>
      </c>
      <c r="F64" s="43"/>
      <c r="G64" s="72">
        <v>4426.89</v>
      </c>
      <c r="H64" s="5"/>
    </row>
    <row r="65" spans="1:8" s="11" customFormat="1" ht="51">
      <c r="A65" s="1">
        <v>41</v>
      </c>
      <c r="B65" s="8" t="s">
        <v>546</v>
      </c>
      <c r="C65" s="8" t="s">
        <v>547</v>
      </c>
      <c r="D65" s="8" t="s">
        <v>246</v>
      </c>
      <c r="E65" s="8" t="s">
        <v>548</v>
      </c>
      <c r="F65" s="43"/>
      <c r="G65" s="72">
        <v>224.09</v>
      </c>
      <c r="H65" s="5"/>
    </row>
    <row r="66" spans="1:8" s="11" customFormat="1" ht="38.25">
      <c r="A66" s="1">
        <v>42</v>
      </c>
      <c r="B66" s="8" t="s">
        <v>549</v>
      </c>
      <c r="C66" s="8" t="s">
        <v>519</v>
      </c>
      <c r="D66" s="8" t="s">
        <v>246</v>
      </c>
      <c r="E66" s="8" t="s">
        <v>520</v>
      </c>
      <c r="F66" s="1"/>
      <c r="G66" s="72">
        <v>504.59</v>
      </c>
      <c r="H66" s="5"/>
    </row>
    <row r="67" spans="1:8" s="11" customFormat="1" ht="38.25">
      <c r="A67" s="1">
        <v>43</v>
      </c>
      <c r="B67" s="8" t="s">
        <v>886</v>
      </c>
      <c r="C67" s="8" t="s">
        <v>831</v>
      </c>
      <c r="D67" s="8" t="s">
        <v>246</v>
      </c>
      <c r="E67" s="8" t="s">
        <v>622</v>
      </c>
      <c r="F67" s="43"/>
      <c r="G67" s="72">
        <v>644.21</v>
      </c>
      <c r="H67" s="5"/>
    </row>
    <row r="68" spans="1:8" s="11" customFormat="1" ht="38.25">
      <c r="A68" s="1">
        <v>44</v>
      </c>
      <c r="B68" s="8" t="s">
        <v>554</v>
      </c>
      <c r="C68" s="8" t="s">
        <v>555</v>
      </c>
      <c r="D68" s="8" t="s">
        <v>246</v>
      </c>
      <c r="E68" s="8" t="s">
        <v>622</v>
      </c>
      <c r="F68" s="43"/>
      <c r="G68" s="72">
        <v>980.33</v>
      </c>
      <c r="H68" s="5"/>
    </row>
    <row r="69" spans="1:8" s="11" customFormat="1" ht="38.25">
      <c r="A69" s="1">
        <v>45</v>
      </c>
      <c r="B69" s="8" t="s">
        <v>832</v>
      </c>
      <c r="C69" s="8" t="s">
        <v>833</v>
      </c>
      <c r="D69" s="8" t="s">
        <v>246</v>
      </c>
      <c r="E69" s="8" t="s">
        <v>622</v>
      </c>
      <c r="F69" s="43"/>
      <c r="G69" s="107">
        <v>708.83</v>
      </c>
      <c r="H69" s="5"/>
    </row>
    <row r="70" spans="1:8" s="11" customFormat="1" ht="38.25">
      <c r="A70" s="1">
        <v>46</v>
      </c>
      <c r="B70" s="8" t="s">
        <v>471</v>
      </c>
      <c r="C70" s="8" t="s">
        <v>644</v>
      </c>
      <c r="D70" s="8" t="s">
        <v>246</v>
      </c>
      <c r="E70" s="8" t="s">
        <v>622</v>
      </c>
      <c r="F70" s="43"/>
      <c r="G70" s="72">
        <v>70.71</v>
      </c>
      <c r="H70" s="5"/>
    </row>
    <row r="71" spans="1:8" s="11" customFormat="1" ht="38.25">
      <c r="A71" s="1">
        <v>47</v>
      </c>
      <c r="B71" s="8" t="s">
        <v>775</v>
      </c>
      <c r="C71" s="8" t="s">
        <v>644</v>
      </c>
      <c r="D71" s="8" t="s">
        <v>246</v>
      </c>
      <c r="E71" s="8" t="s">
        <v>622</v>
      </c>
      <c r="F71" s="43"/>
      <c r="G71" s="72" t="s">
        <v>75</v>
      </c>
      <c r="H71" s="5" t="s">
        <v>404</v>
      </c>
    </row>
    <row r="72" spans="1:8" s="11" customFormat="1" ht="38.25">
      <c r="A72" s="1">
        <v>48</v>
      </c>
      <c r="B72" s="8" t="s">
        <v>1328</v>
      </c>
      <c r="C72" s="8" t="s">
        <v>606</v>
      </c>
      <c r="D72" s="8" t="s">
        <v>246</v>
      </c>
      <c r="E72" s="8" t="s">
        <v>622</v>
      </c>
      <c r="F72" s="43"/>
      <c r="G72" s="72">
        <v>204.38</v>
      </c>
      <c r="H72" s="5"/>
    </row>
    <row r="73" spans="1:8" s="11" customFormat="1" ht="38.25">
      <c r="A73" s="1">
        <v>49</v>
      </c>
      <c r="B73" s="8" t="s">
        <v>1328</v>
      </c>
      <c r="C73" s="8" t="s">
        <v>529</v>
      </c>
      <c r="D73" s="8" t="s">
        <v>246</v>
      </c>
      <c r="E73" s="8" t="s">
        <v>622</v>
      </c>
      <c r="F73" s="43"/>
      <c r="G73" s="72" t="s">
        <v>638</v>
      </c>
      <c r="H73" s="5" t="s">
        <v>1291</v>
      </c>
    </row>
    <row r="74" spans="1:8" s="11" customFormat="1" ht="38.25">
      <c r="A74" s="1">
        <v>50</v>
      </c>
      <c r="B74" s="8" t="s">
        <v>1036</v>
      </c>
      <c r="C74" s="8" t="s">
        <v>706</v>
      </c>
      <c r="D74" s="8" t="s">
        <v>246</v>
      </c>
      <c r="E74" s="8" t="s">
        <v>622</v>
      </c>
      <c r="F74" s="43"/>
      <c r="G74" s="72">
        <v>249.65</v>
      </c>
      <c r="H74" s="5"/>
    </row>
    <row r="75" spans="1:8" s="11" customFormat="1" ht="38.25">
      <c r="A75" s="1">
        <v>51</v>
      </c>
      <c r="B75" s="8" t="s">
        <v>707</v>
      </c>
      <c r="C75" s="8" t="s">
        <v>708</v>
      </c>
      <c r="D75" s="8" t="s">
        <v>246</v>
      </c>
      <c r="E75" s="8" t="s">
        <v>622</v>
      </c>
      <c r="F75" s="1"/>
      <c r="G75" s="72">
        <v>532.07</v>
      </c>
      <c r="H75" s="5"/>
    </row>
    <row r="76" spans="1:8" s="11" customFormat="1" ht="38.25">
      <c r="A76" s="1">
        <v>52</v>
      </c>
      <c r="B76" s="8" t="s">
        <v>1183</v>
      </c>
      <c r="C76" s="8" t="s">
        <v>708</v>
      </c>
      <c r="D76" s="8" t="s">
        <v>246</v>
      </c>
      <c r="E76" s="8" t="s">
        <v>622</v>
      </c>
      <c r="F76" s="1"/>
      <c r="G76" s="72">
        <v>182.26</v>
      </c>
      <c r="H76" s="5"/>
    </row>
    <row r="77" spans="1:8" s="11" customFormat="1" ht="38.25">
      <c r="A77" s="1">
        <v>53</v>
      </c>
      <c r="B77" s="8" t="s">
        <v>1004</v>
      </c>
      <c r="C77" s="8" t="s">
        <v>1005</v>
      </c>
      <c r="D77" s="8" t="s">
        <v>246</v>
      </c>
      <c r="E77" s="58" t="s">
        <v>984</v>
      </c>
      <c r="F77" s="1"/>
      <c r="G77" s="72">
        <v>199.33</v>
      </c>
      <c r="H77" s="5"/>
    </row>
    <row r="78" spans="1:8" s="11" customFormat="1" ht="38.25">
      <c r="A78" s="1">
        <v>54</v>
      </c>
      <c r="B78" s="8" t="s">
        <v>1212</v>
      </c>
      <c r="C78" s="8" t="s">
        <v>628</v>
      </c>
      <c r="D78" s="8" t="s">
        <v>246</v>
      </c>
      <c r="E78" s="8" t="s">
        <v>622</v>
      </c>
      <c r="F78" s="1"/>
      <c r="G78" s="107">
        <v>96.41</v>
      </c>
      <c r="H78" s="5"/>
    </row>
    <row r="79" spans="1:8" s="11" customFormat="1" ht="38.25">
      <c r="A79" s="1">
        <v>55</v>
      </c>
      <c r="B79" s="8" t="s">
        <v>1212</v>
      </c>
      <c r="C79" s="8" t="s">
        <v>519</v>
      </c>
      <c r="D79" s="8" t="s">
        <v>246</v>
      </c>
      <c r="E79" s="8" t="s">
        <v>1213</v>
      </c>
      <c r="F79" s="1"/>
      <c r="G79" s="72" t="s">
        <v>75</v>
      </c>
      <c r="H79" s="5" t="s">
        <v>405</v>
      </c>
    </row>
    <row r="80" spans="1:8" s="11" customFormat="1" ht="63.75">
      <c r="A80" s="1">
        <v>56</v>
      </c>
      <c r="B80" s="8" t="s">
        <v>981</v>
      </c>
      <c r="C80" s="8" t="s">
        <v>519</v>
      </c>
      <c r="D80" s="8" t="s">
        <v>246</v>
      </c>
      <c r="E80" s="8" t="s">
        <v>622</v>
      </c>
      <c r="F80" s="43"/>
      <c r="G80" s="72" t="s">
        <v>899</v>
      </c>
      <c r="H80" s="5"/>
    </row>
    <row r="81" spans="1:8" s="11" customFormat="1" ht="38.25">
      <c r="A81" s="1">
        <v>57</v>
      </c>
      <c r="B81" s="8" t="s">
        <v>981</v>
      </c>
      <c r="C81" s="8" t="s">
        <v>880</v>
      </c>
      <c r="D81" s="8" t="s">
        <v>246</v>
      </c>
      <c r="E81" s="8" t="s">
        <v>622</v>
      </c>
      <c r="F81" s="43"/>
      <c r="G81" s="72" t="s">
        <v>75</v>
      </c>
      <c r="H81" s="5" t="s">
        <v>404</v>
      </c>
    </row>
    <row r="82" spans="1:8" s="11" customFormat="1" ht="38.25">
      <c r="A82" s="1">
        <v>58</v>
      </c>
      <c r="B82" s="8" t="s">
        <v>664</v>
      </c>
      <c r="C82" s="8" t="s">
        <v>585</v>
      </c>
      <c r="D82" s="8" t="s">
        <v>246</v>
      </c>
      <c r="E82" s="8" t="s">
        <v>622</v>
      </c>
      <c r="F82" s="1"/>
      <c r="G82" s="72" t="s">
        <v>75</v>
      </c>
      <c r="H82" s="5" t="s">
        <v>1292</v>
      </c>
    </row>
    <row r="83" spans="1:8" s="11" customFormat="1" ht="38.25">
      <c r="A83" s="1">
        <v>59</v>
      </c>
      <c r="B83" s="8" t="s">
        <v>665</v>
      </c>
      <c r="C83" s="8" t="s">
        <v>666</v>
      </c>
      <c r="D83" s="8" t="s">
        <v>246</v>
      </c>
      <c r="E83" s="8" t="s">
        <v>545</v>
      </c>
      <c r="F83" s="1"/>
      <c r="G83" s="72" t="s">
        <v>75</v>
      </c>
      <c r="H83" s="5" t="s">
        <v>406</v>
      </c>
    </row>
    <row r="84" spans="1:8" s="11" customFormat="1" ht="38.25">
      <c r="A84" s="1">
        <v>60</v>
      </c>
      <c r="B84" s="8" t="s">
        <v>665</v>
      </c>
      <c r="C84" s="8" t="s">
        <v>585</v>
      </c>
      <c r="D84" s="8" t="s">
        <v>246</v>
      </c>
      <c r="E84" s="8" t="s">
        <v>622</v>
      </c>
      <c r="F84" s="1"/>
      <c r="G84" s="72" t="s">
        <v>75</v>
      </c>
      <c r="H84" s="5" t="s">
        <v>406</v>
      </c>
    </row>
    <row r="85" spans="1:8" s="11" customFormat="1" ht="38.25">
      <c r="A85" s="1">
        <v>61</v>
      </c>
      <c r="B85" s="8" t="s">
        <v>1176</v>
      </c>
      <c r="C85" s="8" t="s">
        <v>666</v>
      </c>
      <c r="D85" s="8" t="s">
        <v>246</v>
      </c>
      <c r="E85" s="8" t="s">
        <v>545</v>
      </c>
      <c r="F85" s="1"/>
      <c r="G85" s="72">
        <v>358.64</v>
      </c>
      <c r="H85" s="5"/>
    </row>
    <row r="86" spans="1:8" s="11" customFormat="1" ht="38.25">
      <c r="A86" s="1">
        <v>62</v>
      </c>
      <c r="B86" s="8" t="s">
        <v>709</v>
      </c>
      <c r="C86" s="8" t="s">
        <v>710</v>
      </c>
      <c r="D86" s="8" t="s">
        <v>246</v>
      </c>
      <c r="E86" s="8" t="s">
        <v>622</v>
      </c>
      <c r="F86" s="1"/>
      <c r="G86" s="72">
        <v>208.26</v>
      </c>
      <c r="H86" s="5"/>
    </row>
    <row r="87" spans="1:8" s="11" customFormat="1" ht="25.5">
      <c r="A87" s="1">
        <v>63</v>
      </c>
      <c r="B87" s="8" t="s">
        <v>652</v>
      </c>
      <c r="C87" s="8" t="s">
        <v>654</v>
      </c>
      <c r="D87" s="8" t="s">
        <v>353</v>
      </c>
      <c r="E87" s="8" t="s">
        <v>653</v>
      </c>
      <c r="F87" s="101"/>
      <c r="G87" s="72">
        <v>2354.5</v>
      </c>
      <c r="H87" s="102"/>
    </row>
    <row r="88" spans="1:8" s="11" customFormat="1" ht="25.5">
      <c r="A88" s="1">
        <v>64</v>
      </c>
      <c r="B88" s="8" t="s">
        <v>652</v>
      </c>
      <c r="C88" s="8" t="s">
        <v>654</v>
      </c>
      <c r="D88" s="8" t="s">
        <v>353</v>
      </c>
      <c r="E88" s="8" t="s">
        <v>653</v>
      </c>
      <c r="F88" s="1"/>
      <c r="G88" s="72" t="s">
        <v>621</v>
      </c>
      <c r="H88" s="5"/>
    </row>
    <row r="89" spans="1:8" s="11" customFormat="1" ht="38.25">
      <c r="A89" s="1">
        <v>65</v>
      </c>
      <c r="B89" s="8" t="s">
        <v>1173</v>
      </c>
      <c r="C89" s="8" t="s">
        <v>1175</v>
      </c>
      <c r="D89" s="8" t="s">
        <v>246</v>
      </c>
      <c r="E89" s="8" t="s">
        <v>1174</v>
      </c>
      <c r="F89" s="1"/>
      <c r="G89" s="72">
        <v>806.09</v>
      </c>
      <c r="H89" s="5"/>
    </row>
    <row r="90" spans="1:8" s="11" customFormat="1" ht="38.25">
      <c r="A90" s="1">
        <v>66</v>
      </c>
      <c r="B90" s="8" t="s">
        <v>959</v>
      </c>
      <c r="C90" s="8" t="s">
        <v>678</v>
      </c>
      <c r="D90" s="8" t="s">
        <v>246</v>
      </c>
      <c r="E90" s="8" t="s">
        <v>622</v>
      </c>
      <c r="F90" s="43"/>
      <c r="G90" s="72" t="s">
        <v>621</v>
      </c>
      <c r="H90" s="5" t="s">
        <v>581</v>
      </c>
    </row>
    <row r="91" spans="1:8" s="11" customFormat="1" ht="38.25">
      <c r="A91" s="1">
        <v>67</v>
      </c>
      <c r="B91" s="8" t="s">
        <v>677</v>
      </c>
      <c r="C91" s="8" t="s">
        <v>678</v>
      </c>
      <c r="D91" s="8" t="s">
        <v>407</v>
      </c>
      <c r="E91" s="8" t="s">
        <v>679</v>
      </c>
      <c r="F91" s="103"/>
      <c r="G91" s="72">
        <v>656.3</v>
      </c>
      <c r="H91" s="5"/>
    </row>
    <row r="92" spans="1:8" s="11" customFormat="1" ht="38.25">
      <c r="A92" s="1">
        <v>68</v>
      </c>
      <c r="B92" s="8" t="s">
        <v>786</v>
      </c>
      <c r="C92" s="8" t="s">
        <v>787</v>
      </c>
      <c r="D92" s="8" t="s">
        <v>246</v>
      </c>
      <c r="E92" s="8" t="s">
        <v>785</v>
      </c>
      <c r="F92" s="43"/>
      <c r="G92" s="72">
        <v>546.93</v>
      </c>
      <c r="H92" s="5"/>
    </row>
    <row r="93" spans="1:8" s="11" customFormat="1" ht="38.25">
      <c r="A93" s="1">
        <v>69</v>
      </c>
      <c r="B93" s="8" t="s">
        <v>1046</v>
      </c>
      <c r="C93" s="8" t="s">
        <v>822</v>
      </c>
      <c r="D93" s="8" t="s">
        <v>246</v>
      </c>
      <c r="E93" s="8" t="s">
        <v>622</v>
      </c>
      <c r="F93" s="43"/>
      <c r="G93" s="72">
        <v>79.82</v>
      </c>
      <c r="H93" s="5"/>
    </row>
    <row r="94" spans="1:8" s="11" customFormat="1" ht="38.25">
      <c r="A94" s="1">
        <v>70</v>
      </c>
      <c r="B94" s="8" t="s">
        <v>1046</v>
      </c>
      <c r="C94" s="8" t="s">
        <v>460</v>
      </c>
      <c r="D94" s="8" t="s">
        <v>246</v>
      </c>
      <c r="E94" s="8" t="s">
        <v>461</v>
      </c>
      <c r="F94" s="43"/>
      <c r="G94" s="72">
        <v>658.88</v>
      </c>
      <c r="H94" s="5"/>
    </row>
    <row r="95" spans="1:8" s="11" customFormat="1" ht="63.75">
      <c r="A95" s="1">
        <v>71</v>
      </c>
      <c r="B95" s="8" t="s">
        <v>10</v>
      </c>
      <c r="C95" s="8" t="s">
        <v>606</v>
      </c>
      <c r="D95" s="8" t="s">
        <v>246</v>
      </c>
      <c r="E95" s="8" t="s">
        <v>622</v>
      </c>
      <c r="F95" s="43"/>
      <c r="G95" s="72" t="s">
        <v>638</v>
      </c>
      <c r="H95" s="5" t="s">
        <v>408</v>
      </c>
    </row>
    <row r="96" spans="1:8" s="11" customFormat="1" ht="38.25">
      <c r="A96" s="1">
        <v>72</v>
      </c>
      <c r="B96" s="8" t="s">
        <v>1034</v>
      </c>
      <c r="C96" s="8" t="s">
        <v>1035</v>
      </c>
      <c r="D96" s="8" t="s">
        <v>246</v>
      </c>
      <c r="E96" s="8" t="s">
        <v>622</v>
      </c>
      <c r="F96" s="43"/>
      <c r="G96" s="72">
        <v>800</v>
      </c>
      <c r="H96" s="5"/>
    </row>
    <row r="97" spans="1:8" s="11" customFormat="1" ht="38.25">
      <c r="A97" s="1">
        <v>73</v>
      </c>
      <c r="B97" s="8" t="s">
        <v>437</v>
      </c>
      <c r="C97" s="8" t="s">
        <v>438</v>
      </c>
      <c r="D97" s="8" t="s">
        <v>246</v>
      </c>
      <c r="E97" s="8" t="s">
        <v>810</v>
      </c>
      <c r="F97" s="43"/>
      <c r="G97" s="72" t="s">
        <v>962</v>
      </c>
      <c r="H97" s="5" t="s">
        <v>799</v>
      </c>
    </row>
    <row r="98" spans="1:8" s="11" customFormat="1" ht="38.25">
      <c r="A98" s="1">
        <v>74</v>
      </c>
      <c r="B98" s="8" t="s">
        <v>8</v>
      </c>
      <c r="C98" s="8" t="s">
        <v>9</v>
      </c>
      <c r="D98" s="8" t="s">
        <v>246</v>
      </c>
      <c r="E98" s="8" t="s">
        <v>622</v>
      </c>
      <c r="F98" s="43"/>
      <c r="G98" s="72">
        <v>361.08</v>
      </c>
      <c r="H98" s="5"/>
    </row>
    <row r="99" spans="1:8" s="11" customFormat="1" ht="38.25">
      <c r="A99" s="1">
        <v>75</v>
      </c>
      <c r="B99" s="8" t="s">
        <v>454</v>
      </c>
      <c r="C99" s="8" t="s">
        <v>455</v>
      </c>
      <c r="D99" s="8" t="s">
        <v>246</v>
      </c>
      <c r="E99" s="8" t="s">
        <v>622</v>
      </c>
      <c r="F99" s="43"/>
      <c r="G99" s="72">
        <v>315.94</v>
      </c>
      <c r="H99" s="5"/>
    </row>
    <row r="100" spans="1:8" s="11" customFormat="1" ht="38.25">
      <c r="A100" s="1">
        <v>76</v>
      </c>
      <c r="B100" s="8" t="s">
        <v>1099</v>
      </c>
      <c r="C100" s="8" t="s">
        <v>585</v>
      </c>
      <c r="D100" s="8" t="s">
        <v>246</v>
      </c>
      <c r="E100" s="8" t="s">
        <v>1100</v>
      </c>
      <c r="F100" s="43"/>
      <c r="G100" s="17" t="s">
        <v>621</v>
      </c>
      <c r="H100" s="5"/>
    </row>
    <row r="101" spans="1:8" s="11" customFormat="1" ht="25.5">
      <c r="A101" s="1">
        <v>77</v>
      </c>
      <c r="B101" s="8" t="s">
        <v>1181</v>
      </c>
      <c r="C101" s="8" t="s">
        <v>1329</v>
      </c>
      <c r="D101" s="8" t="s">
        <v>246</v>
      </c>
      <c r="E101" s="8" t="s">
        <v>1180</v>
      </c>
      <c r="F101" s="43"/>
      <c r="G101" s="89">
        <v>1596.68</v>
      </c>
      <c r="H101" s="5"/>
    </row>
    <row r="102" spans="1:8" s="11" customFormat="1" ht="25.5">
      <c r="A102" s="1">
        <v>78</v>
      </c>
      <c r="B102" s="8" t="s">
        <v>1178</v>
      </c>
      <c r="C102" s="8" t="s">
        <v>1179</v>
      </c>
      <c r="D102" s="8" t="s">
        <v>246</v>
      </c>
      <c r="E102" s="8" t="s">
        <v>1180</v>
      </c>
      <c r="F102" s="43"/>
      <c r="G102" s="17">
        <v>1789.48</v>
      </c>
      <c r="H102" s="5"/>
    </row>
    <row r="103" spans="1:8" s="11" customFormat="1" ht="25.5">
      <c r="A103" s="1">
        <v>79</v>
      </c>
      <c r="B103" s="8" t="s">
        <v>1182</v>
      </c>
      <c r="C103" s="8" t="s">
        <v>1179</v>
      </c>
      <c r="D103" s="8" t="s">
        <v>246</v>
      </c>
      <c r="E103" s="8" t="s">
        <v>1180</v>
      </c>
      <c r="F103" s="43"/>
      <c r="G103" s="17">
        <v>454.57</v>
      </c>
      <c r="H103" s="5"/>
    </row>
    <row r="104" spans="1:8" s="11" customFormat="1" ht="38.25">
      <c r="A104" s="1">
        <v>80</v>
      </c>
      <c r="B104" s="8" t="s">
        <v>811</v>
      </c>
      <c r="C104" s="8" t="s">
        <v>1341</v>
      </c>
      <c r="D104" s="8" t="s">
        <v>246</v>
      </c>
      <c r="E104" s="8" t="s">
        <v>622</v>
      </c>
      <c r="F104" s="1"/>
      <c r="G104" s="17">
        <v>200.13</v>
      </c>
      <c r="H104" s="5"/>
    </row>
    <row r="105" spans="1:8" s="11" customFormat="1" ht="38.25">
      <c r="A105" s="1">
        <v>81</v>
      </c>
      <c r="B105" s="8" t="s">
        <v>582</v>
      </c>
      <c r="C105" s="8" t="s">
        <v>902</v>
      </c>
      <c r="D105" s="8" t="s">
        <v>246</v>
      </c>
      <c r="E105" s="8" t="s">
        <v>622</v>
      </c>
      <c r="F105" s="1"/>
      <c r="G105" s="17">
        <v>345.29</v>
      </c>
      <c r="H105" s="5"/>
    </row>
    <row r="106" spans="1:8" s="11" customFormat="1" ht="38.25">
      <c r="A106" s="1">
        <v>82</v>
      </c>
      <c r="B106" s="8" t="s">
        <v>475</v>
      </c>
      <c r="C106" s="8" t="s">
        <v>919</v>
      </c>
      <c r="D106" s="8" t="s">
        <v>246</v>
      </c>
      <c r="E106" s="8" t="s">
        <v>1169</v>
      </c>
      <c r="F106" s="43"/>
      <c r="G106" s="17">
        <v>815.9</v>
      </c>
      <c r="H106" s="5"/>
    </row>
    <row r="107" spans="1:8" s="11" customFormat="1" ht="25.5">
      <c r="A107" s="1">
        <v>83</v>
      </c>
      <c r="B107" s="8" t="s">
        <v>479</v>
      </c>
      <c r="C107" s="8" t="s">
        <v>918</v>
      </c>
      <c r="D107" s="8" t="s">
        <v>246</v>
      </c>
      <c r="E107" s="8" t="s">
        <v>622</v>
      </c>
      <c r="F107" s="1"/>
      <c r="G107" s="72">
        <v>769.1</v>
      </c>
      <c r="H107" s="5"/>
    </row>
    <row r="108" spans="1:8" s="11" customFormat="1" ht="25.5">
      <c r="A108" s="1">
        <v>84</v>
      </c>
      <c r="B108" s="8" t="s">
        <v>583</v>
      </c>
      <c r="C108" s="8" t="s">
        <v>21</v>
      </c>
      <c r="D108" s="8" t="s">
        <v>246</v>
      </c>
      <c r="E108" s="8" t="s">
        <v>584</v>
      </c>
      <c r="F108" s="1"/>
      <c r="G108" s="17">
        <v>203.19</v>
      </c>
      <c r="H108" s="5"/>
    </row>
    <row r="109" spans="1:8" s="11" customFormat="1" ht="12.75">
      <c r="A109" s="5"/>
      <c r="B109" s="8"/>
      <c r="C109" s="8"/>
      <c r="D109" s="8"/>
      <c r="E109" s="8"/>
      <c r="F109" s="9">
        <f>SUM(F25:F89)</f>
        <v>0</v>
      </c>
      <c r="G109" s="84">
        <f>SUM(G25:G108)</f>
        <v>49355.95000000002</v>
      </c>
      <c r="H109" s="5"/>
    </row>
    <row r="110" spans="2:8" s="4" customFormat="1" ht="12.75">
      <c r="B110" s="67"/>
      <c r="C110" s="67"/>
      <c r="D110" s="67"/>
      <c r="E110" s="67"/>
      <c r="F110" s="15"/>
      <c r="G110" s="36"/>
      <c r="H110" s="11"/>
    </row>
    <row r="112" spans="5:7" ht="12.75">
      <c r="E112" s="232" t="s">
        <v>1401</v>
      </c>
      <c r="F112" s="237"/>
      <c r="G112" s="204"/>
    </row>
    <row r="113" spans="5:7" ht="12.75">
      <c r="E113" s="232" t="s">
        <v>1402</v>
      </c>
      <c r="F113" s="237"/>
      <c r="G113" s="239">
        <f>G23</f>
        <v>15455.319999999998</v>
      </c>
    </row>
    <row r="114" spans="5:7" ht="12.75">
      <c r="E114" s="236" t="s">
        <v>1400</v>
      </c>
      <c r="F114" s="237"/>
      <c r="G114" s="239">
        <f>G109</f>
        <v>49355.95000000002</v>
      </c>
    </row>
    <row r="115" ht="12.75">
      <c r="G115" s="238">
        <f>SUM(G113:G114)</f>
        <v>64811.27000000002</v>
      </c>
    </row>
  </sheetData>
  <sheetProtection/>
  <mergeCells count="3">
    <mergeCell ref="A4:G4"/>
    <mergeCell ref="A1:H1"/>
    <mergeCell ref="A24:G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3"/>
  <headerFooter alignWithMargins="0">
    <oddHeader>&amp;LSIWZ NA UBEZPIECZENIE GMINY POLICE WRAZ Z JEDNOSTKAMI ORGANIZACYJNYMI, POMOCNICZYMI ORAZ OCHOTNICZYMI STRAŻAMI POŻARNYMI Z WŁĄCZENIEM UBEZPIECZENIA WSPÓLNOT MIESZKANIOWYCH ADMINISTROWANYCH PRZEZ ZGKIM NA LATA 2014-2016 - ZAŁĄCZNIK A</oddHeader>
    <oddFooter>&amp;L&amp;P/&amp;N ZAŁĄCZNIK 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Akma-Brokers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2013-10-21T09:10:52Z</cp:lastPrinted>
  <dcterms:created xsi:type="dcterms:W3CDTF">2005-04-28T14:00:45Z</dcterms:created>
  <dcterms:modified xsi:type="dcterms:W3CDTF">2013-10-21T09:11:09Z</dcterms:modified>
  <cp:category/>
  <cp:version/>
  <cp:contentType/>
  <cp:contentStatus/>
</cp:coreProperties>
</file>