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76" windowHeight="6720" activeTab="0"/>
  </bookViews>
  <sheets>
    <sheet name="Okna 2011" sheetId="1" r:id="rId1"/>
    <sheet name="Arkusz2" sheetId="2" r:id="rId2"/>
    <sheet name="Arkusz3" sheetId="3" r:id="rId3"/>
  </sheets>
  <definedNames>
    <definedName name="_xlnm.Print_Area" localSheetId="0">'Okna 2011'!$A$1:$S$56</definedName>
  </definedNames>
  <calcPr fullCalcOnLoad="1"/>
</workbook>
</file>

<file path=xl/sharedStrings.xml><?xml version="1.0" encoding="utf-8"?>
<sst xmlns="http://schemas.openxmlformats.org/spreadsheetml/2006/main" count="151" uniqueCount="71">
  <si>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</si>
  <si>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</si>
  <si>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</si>
  <si>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</si>
  <si>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</si>
  <si>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</si>
  <si>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</si>
  <si>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</si>
  <si>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</si>
  <si>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</si>
  <si>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</si>
  <si>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</si>
  <si>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</si>
  <si>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</si>
  <si>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</si>
  <si>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</si>
  <si>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</si>
  <si>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</si>
  <si>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</si>
  <si>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</si>
  <si>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r>
      <t>Pow. 1 okna           w m</t>
    </r>
    <r>
      <rPr>
        <vertAlign val="superscript"/>
        <sz val="8"/>
        <rFont val="Arial CE"/>
        <family val="2"/>
      </rPr>
      <t>2</t>
    </r>
  </si>
  <si>
    <t>kuchnia</t>
  </si>
  <si>
    <t>Parapety zewn, obróbki blach,. łącznie m2</t>
  </si>
  <si>
    <t>łazienka</t>
  </si>
  <si>
    <t>2 pokoje</t>
  </si>
  <si>
    <t>pokój</t>
  </si>
  <si>
    <t>pokój II</t>
  </si>
  <si>
    <t>H</t>
  </si>
  <si>
    <t>C</t>
  </si>
  <si>
    <t>pokój I</t>
  </si>
  <si>
    <t>A</t>
  </si>
  <si>
    <t>pokój duży</t>
  </si>
  <si>
    <t>pokój III</t>
  </si>
  <si>
    <t>p.pokój</t>
  </si>
  <si>
    <t>4 pokoje</t>
  </si>
  <si>
    <t>F</t>
  </si>
  <si>
    <t>łazienka + wc</t>
  </si>
  <si>
    <t>Bankowa 10/1</t>
  </si>
  <si>
    <t>Bankowa 20/206</t>
  </si>
  <si>
    <t>Bankowa 20/309</t>
  </si>
  <si>
    <t>Bankowa 20/310</t>
  </si>
  <si>
    <t>Bankowa 20/416</t>
  </si>
  <si>
    <t>Bankowa 20/402</t>
  </si>
  <si>
    <t>Bankowa 20/405</t>
  </si>
  <si>
    <t>Bankowa 20/105</t>
  </si>
  <si>
    <t>Bankowa 22/6-7</t>
  </si>
  <si>
    <t>Bankowa 22/103</t>
  </si>
  <si>
    <t>Bankowa 22/106</t>
  </si>
  <si>
    <t>Bankowa 22/113</t>
  </si>
  <si>
    <t>Bankowa 22/213</t>
  </si>
  <si>
    <t>Bankowa 22/208</t>
  </si>
  <si>
    <t>Dworcowa 2/1</t>
  </si>
  <si>
    <t>w.c.</t>
  </si>
  <si>
    <t>Dworcowa 5</t>
  </si>
  <si>
    <t>Grzybowa 30/5</t>
  </si>
  <si>
    <t>Grzybowa 2/19</t>
  </si>
  <si>
    <t xml:space="preserve">pokój </t>
  </si>
  <si>
    <t>Odrzańska 20/3</t>
  </si>
  <si>
    <t>łazienka+wc</t>
  </si>
  <si>
    <t>Piastów 36/6</t>
  </si>
  <si>
    <t>pokój na wprost</t>
  </si>
  <si>
    <t>Portowa 15/1</t>
  </si>
  <si>
    <t>Piastów 43/3</t>
  </si>
  <si>
    <t>WOP 1/1</t>
  </si>
  <si>
    <t>Piastów 9/4</t>
  </si>
  <si>
    <t>Bankowa 20/111</t>
  </si>
  <si>
    <t>Bankowa 20/112</t>
  </si>
  <si>
    <t>Bankowa 20/114</t>
  </si>
  <si>
    <t>Bankowa 20/311</t>
  </si>
  <si>
    <t>Bankowa 12/2</t>
  </si>
  <si>
    <t>Zestawienie   stolarki   okiennej   do  wymiany  w  budynkach  komunalnych   w 2011 roku - II etap Police osiedle, Jasienica, Trzebież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</si>
</sst>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45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5" fillId="0" borderId="11" xfId="0" applyFont="1" applyBorder="1" applyAlignment="1">
      <alignment/>
    </xf>
    <xf numFmtId="2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64" fontId="8" fillId="0" borderId="16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10" fillId="0" borderId="22" xfId="0" applyNumberFormat="1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164" fontId="5" fillId="0" borderId="2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2" fontId="5" fillId="0" borderId="2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64" fontId="5" fillId="0" borderId="17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vertical="center" wrapText="1"/>
    </xf>
    <xf numFmtId="49" fontId="10" fillId="0" borderId="25" xfId="0" applyNumberFormat="1" applyFont="1" applyBorder="1" applyAlignment="1">
      <alignment vertical="center" wrapText="1"/>
    </xf>
    <xf numFmtId="49" fontId="10" fillId="0" borderId="22" xfId="0" applyNumberFormat="1" applyFont="1" applyBorder="1" applyAlignment="1">
      <alignment vertical="center" wrapText="1"/>
    </xf>
    <xf numFmtId="1" fontId="10" fillId="0" borderId="17" xfId="0" applyNumberFormat="1" applyFont="1" applyBorder="1" applyAlignment="1">
      <alignment horizontal="center" vertical="center" shrinkToFit="1"/>
    </xf>
    <xf numFmtId="1" fontId="10" fillId="0" borderId="25" xfId="0" applyNumberFormat="1" applyFont="1" applyBorder="1" applyAlignment="1">
      <alignment horizontal="center" vertical="center" shrinkToFit="1"/>
    </xf>
    <xf numFmtId="1" fontId="10" fillId="0" borderId="22" xfId="0" applyNumberFormat="1" applyFont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164" fontId="5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342900</xdr:colOff>
      <xdr:row>71</xdr:row>
      <xdr:rowOff>152400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5257800" y="19431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view="pageBreakPreview" zoomScaleNormal="90" zoomScaleSheetLayoutView="100"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:C55"/>
    </sheetView>
  </sheetViews>
  <sheetFormatPr defaultColWidth="9.00390625" defaultRowHeight="12.75"/>
  <cols>
    <col min="1" max="1" width="3.625" style="0" customWidth="1"/>
    <col min="2" max="2" width="20.875" style="0" customWidth="1"/>
    <col min="3" max="3" width="14.625" style="47" customWidth="1"/>
    <col min="4" max="4" width="17.00390625" style="47" customWidth="1"/>
    <col min="5" max="5" width="8.375" style="0" customWidth="1"/>
    <col min="6" max="6" width="7.125" style="0" customWidth="1"/>
    <col min="7" max="7" width="7.50390625" style="0" customWidth="1"/>
    <col min="8" max="8" width="11.375" style="0" customWidth="1"/>
    <col min="9" max="9" width="10.50390625" style="0" customWidth="1"/>
    <col min="10" max="10" width="8.50390625" style="0" customWidth="1"/>
    <col min="11" max="11" width="13.00390625" style="0" customWidth="1"/>
    <col min="12" max="12" width="12.375" style="0" customWidth="1"/>
    <col min="13" max="13" width="8.375" style="0" customWidth="1"/>
    <col min="14" max="14" width="17.625" style="0" customWidth="1"/>
    <col min="15" max="15" width="1.4921875" style="0" hidden="1" customWidth="1"/>
    <col min="16" max="16" width="11.00390625" style="0" hidden="1" customWidth="1"/>
    <col min="17" max="19" width="0" style="0" hidden="1" customWidth="1"/>
  </cols>
  <sheetData>
    <row r="1" spans="1:19" ht="37.5" customHeight="1">
      <c r="A1" s="93" t="s">
        <v>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88" t="s">
        <v>15</v>
      </c>
      <c r="Q1" s="89"/>
      <c r="R1" s="89"/>
      <c r="S1" s="89"/>
    </row>
    <row r="2" spans="1:19" ht="19.5" customHeight="1" thickBo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90"/>
      <c r="Q2" s="90"/>
      <c r="R2" s="90"/>
      <c r="S2" s="90"/>
    </row>
    <row r="3" spans="1:19" ht="12.75" customHeight="1">
      <c r="A3" s="103" t="s">
        <v>0</v>
      </c>
      <c r="B3" s="82" t="s">
        <v>1</v>
      </c>
      <c r="C3" s="99" t="s">
        <v>2</v>
      </c>
      <c r="D3" s="101" t="s">
        <v>3</v>
      </c>
      <c r="E3" s="91" t="s">
        <v>4</v>
      </c>
      <c r="F3" s="105" t="s">
        <v>5</v>
      </c>
      <c r="G3" s="86"/>
      <c r="H3" s="82" t="s">
        <v>20</v>
      </c>
      <c r="I3" s="82" t="s">
        <v>8</v>
      </c>
      <c r="J3" s="4" t="s">
        <v>17</v>
      </c>
      <c r="K3" s="82" t="s">
        <v>19</v>
      </c>
      <c r="L3" s="82" t="s">
        <v>22</v>
      </c>
      <c r="M3" s="82" t="s">
        <v>7</v>
      </c>
      <c r="N3" s="82" t="s">
        <v>6</v>
      </c>
      <c r="O3" s="82"/>
      <c r="P3" s="86" t="s">
        <v>16</v>
      </c>
      <c r="Q3" s="82" t="s">
        <v>12</v>
      </c>
      <c r="R3" s="82" t="s">
        <v>13</v>
      </c>
      <c r="S3" s="84" t="s">
        <v>14</v>
      </c>
    </row>
    <row r="4" spans="1:19" ht="17.25" customHeight="1" thickBot="1">
      <c r="A4" s="104"/>
      <c r="B4" s="83"/>
      <c r="C4" s="100"/>
      <c r="D4" s="102"/>
      <c r="E4" s="92"/>
      <c r="F4" s="1" t="s">
        <v>10</v>
      </c>
      <c r="G4" s="1" t="s">
        <v>11</v>
      </c>
      <c r="H4" s="83"/>
      <c r="I4" s="83"/>
      <c r="J4" s="1" t="s">
        <v>18</v>
      </c>
      <c r="K4" s="83"/>
      <c r="L4" s="83"/>
      <c r="M4" s="83"/>
      <c r="N4" s="83"/>
      <c r="O4" s="83"/>
      <c r="P4" s="87"/>
      <c r="Q4" s="83"/>
      <c r="R4" s="83"/>
      <c r="S4" s="85"/>
    </row>
    <row r="5" spans="1:19" ht="23.25" customHeight="1">
      <c r="A5" s="76">
        <v>2</v>
      </c>
      <c r="B5" s="74" t="s">
        <v>37</v>
      </c>
      <c r="C5" s="65"/>
      <c r="D5" s="106" t="s">
        <v>24</v>
      </c>
      <c r="E5" s="24">
        <v>1</v>
      </c>
      <c r="F5" s="23">
        <v>1.17</v>
      </c>
      <c r="G5" s="23">
        <v>1.5</v>
      </c>
      <c r="H5" s="20">
        <f>PRODUCT(F5:G5)</f>
        <v>1.755</v>
      </c>
      <c r="I5" s="68">
        <f>SUM(H5*E5+H6*E6+H7*E7+H8*E8)</f>
        <v>8.318999999999999</v>
      </c>
      <c r="J5" s="21">
        <v>1</v>
      </c>
      <c r="K5" s="22">
        <f>SUM(F5+0.1)*J5</f>
        <v>1.27</v>
      </c>
      <c r="L5" s="22">
        <f>SUM(F5+0.1)*E5*0.4</f>
        <v>0.508</v>
      </c>
      <c r="M5" s="19" t="s">
        <v>30</v>
      </c>
      <c r="N5" s="15"/>
      <c r="O5" s="15"/>
      <c r="P5" s="16"/>
      <c r="Q5" s="15"/>
      <c r="R5" s="15"/>
      <c r="S5" s="17"/>
    </row>
    <row r="6" spans="1:19" ht="23.25" customHeight="1">
      <c r="A6" s="77"/>
      <c r="B6" s="74"/>
      <c r="C6" s="65"/>
      <c r="D6" s="107"/>
      <c r="E6" s="25">
        <v>1</v>
      </c>
      <c r="F6" s="23">
        <v>2.2</v>
      </c>
      <c r="G6" s="23">
        <v>1.5</v>
      </c>
      <c r="H6" s="20">
        <f>PRODUCT(F6:G6)</f>
        <v>3.3000000000000003</v>
      </c>
      <c r="I6" s="68"/>
      <c r="J6" s="21">
        <v>1</v>
      </c>
      <c r="K6" s="22">
        <f>SUM(F6+0.1)*J6</f>
        <v>2.3000000000000003</v>
      </c>
      <c r="L6" s="22">
        <f>SUM(F6+0.1)*E6*0.4</f>
        <v>0.9200000000000002</v>
      </c>
      <c r="M6" s="19" t="s">
        <v>28</v>
      </c>
      <c r="N6" s="15"/>
      <c r="O6" s="15"/>
      <c r="P6" s="16"/>
      <c r="Q6" s="15"/>
      <c r="R6" s="15"/>
      <c r="S6" s="17"/>
    </row>
    <row r="7" spans="1:19" ht="23.25" customHeight="1">
      <c r="A7" s="77"/>
      <c r="B7" s="74"/>
      <c r="C7" s="65"/>
      <c r="D7" s="49" t="s">
        <v>21</v>
      </c>
      <c r="E7" s="25">
        <v>1</v>
      </c>
      <c r="F7" s="23">
        <v>1.2</v>
      </c>
      <c r="G7" s="23">
        <v>1.36</v>
      </c>
      <c r="H7" s="20">
        <f>PRODUCT(F7:G7)</f>
        <v>1.6320000000000001</v>
      </c>
      <c r="I7" s="68"/>
      <c r="J7" s="21">
        <v>1</v>
      </c>
      <c r="K7" s="22">
        <f>SUM(F7+0.1)*J7</f>
        <v>1.3</v>
      </c>
      <c r="L7" s="22">
        <f>SUM(F7+0.1)*E7*0.4</f>
        <v>0.52</v>
      </c>
      <c r="M7" s="19" t="s">
        <v>30</v>
      </c>
      <c r="N7" s="15"/>
      <c r="O7" s="15"/>
      <c r="P7" s="16"/>
      <c r="Q7" s="15"/>
      <c r="R7" s="15"/>
      <c r="S7" s="17"/>
    </row>
    <row r="8" spans="1:19" ht="23.25" customHeight="1">
      <c r="A8" s="78"/>
      <c r="B8" s="75"/>
      <c r="C8" s="66"/>
      <c r="D8" s="48" t="s">
        <v>36</v>
      </c>
      <c r="E8" s="25">
        <v>2</v>
      </c>
      <c r="F8" s="32">
        <v>0.6</v>
      </c>
      <c r="G8" s="32">
        <v>1.36</v>
      </c>
      <c r="H8" s="20">
        <f>PRODUCT(F8:G8)</f>
        <v>0.8160000000000001</v>
      </c>
      <c r="I8" s="69"/>
      <c r="J8" s="21">
        <v>2</v>
      </c>
      <c r="K8" s="22">
        <f>SUM(F8+0.1)*J8</f>
        <v>1.4</v>
      </c>
      <c r="L8" s="22">
        <f>SUM(F8+0.1)*E8*0.4</f>
        <v>0.5599999999999999</v>
      </c>
      <c r="M8" s="33" t="s">
        <v>30</v>
      </c>
      <c r="N8" s="34"/>
      <c r="O8" s="15"/>
      <c r="P8" s="16"/>
      <c r="Q8" s="15"/>
      <c r="R8" s="15"/>
      <c r="S8" s="17"/>
    </row>
    <row r="9" spans="1:19" ht="23.25" customHeight="1">
      <c r="A9" s="76">
        <v>3</v>
      </c>
      <c r="B9" s="74" t="s">
        <v>69</v>
      </c>
      <c r="C9" s="65"/>
      <c r="D9" s="106" t="s">
        <v>34</v>
      </c>
      <c r="E9" s="24">
        <v>3</v>
      </c>
      <c r="F9" s="23">
        <v>1.2</v>
      </c>
      <c r="G9" s="23">
        <v>1.5</v>
      </c>
      <c r="H9" s="20">
        <f aca="true" t="shared" si="0" ref="H9:H17">PRODUCT(F9:G9)</f>
        <v>1.7999999999999998</v>
      </c>
      <c r="I9" s="68">
        <f>SUM(H9*E9+H10*E10+H11*E11+H12*E12)</f>
        <v>12.772</v>
      </c>
      <c r="J9" s="21">
        <v>3</v>
      </c>
      <c r="K9" s="22">
        <f aca="true" t="shared" si="1" ref="K9:K17">SUM(F9+0.1)*J9</f>
        <v>3.9000000000000004</v>
      </c>
      <c r="L9" s="22">
        <f aca="true" t="shared" si="2" ref="L9:L17">SUM(F9+0.1)*E9*0.4</f>
        <v>1.5600000000000003</v>
      </c>
      <c r="M9" s="19" t="s">
        <v>30</v>
      </c>
      <c r="N9" s="15"/>
      <c r="O9" s="15"/>
      <c r="P9" s="16"/>
      <c r="Q9" s="15"/>
      <c r="R9" s="15"/>
      <c r="S9" s="17"/>
    </row>
    <row r="10" spans="1:19" ht="23.25" customHeight="1">
      <c r="A10" s="77"/>
      <c r="B10" s="74"/>
      <c r="C10" s="65"/>
      <c r="D10" s="107"/>
      <c r="E10" s="25">
        <v>1</v>
      </c>
      <c r="F10" s="23">
        <v>2.24</v>
      </c>
      <c r="G10" s="23">
        <v>1.5</v>
      </c>
      <c r="H10" s="20">
        <f t="shared" si="0"/>
        <v>3.3600000000000003</v>
      </c>
      <c r="I10" s="68"/>
      <c r="J10" s="21">
        <v>1</v>
      </c>
      <c r="K10" s="22">
        <f t="shared" si="1"/>
        <v>2.3400000000000003</v>
      </c>
      <c r="L10" s="22">
        <f t="shared" si="2"/>
        <v>0.9360000000000002</v>
      </c>
      <c r="M10" s="19" t="s">
        <v>28</v>
      </c>
      <c r="N10" s="15"/>
      <c r="O10" s="15"/>
      <c r="P10" s="16"/>
      <c r="Q10" s="15"/>
      <c r="R10" s="15"/>
      <c r="S10" s="17"/>
    </row>
    <row r="11" spans="1:19" ht="23.25" customHeight="1">
      <c r="A11" s="77"/>
      <c r="B11" s="74"/>
      <c r="C11" s="65"/>
      <c r="D11" s="49" t="s">
        <v>21</v>
      </c>
      <c r="E11" s="25">
        <v>1</v>
      </c>
      <c r="F11" s="23">
        <v>1.75</v>
      </c>
      <c r="G11" s="23">
        <v>1.36</v>
      </c>
      <c r="H11" s="20">
        <f t="shared" si="0"/>
        <v>2.3800000000000003</v>
      </c>
      <c r="I11" s="68"/>
      <c r="J11" s="21">
        <v>1</v>
      </c>
      <c r="K11" s="22">
        <f t="shared" si="1"/>
        <v>1.85</v>
      </c>
      <c r="L11" s="22">
        <f t="shared" si="2"/>
        <v>0.7400000000000001</v>
      </c>
      <c r="M11" s="19" t="s">
        <v>30</v>
      </c>
      <c r="N11" s="15"/>
      <c r="O11" s="15"/>
      <c r="P11" s="16"/>
      <c r="Q11" s="15"/>
      <c r="R11" s="15"/>
      <c r="S11" s="17"/>
    </row>
    <row r="12" spans="1:19" ht="23.25" customHeight="1">
      <c r="A12" s="78"/>
      <c r="B12" s="75"/>
      <c r="C12" s="66"/>
      <c r="D12" s="48" t="s">
        <v>36</v>
      </c>
      <c r="E12" s="25">
        <v>2</v>
      </c>
      <c r="F12" s="32">
        <v>0.6</v>
      </c>
      <c r="G12" s="32">
        <v>1.36</v>
      </c>
      <c r="H12" s="20">
        <f t="shared" si="0"/>
        <v>0.8160000000000001</v>
      </c>
      <c r="I12" s="69"/>
      <c r="J12" s="21">
        <v>2</v>
      </c>
      <c r="K12" s="22">
        <f t="shared" si="1"/>
        <v>1.4</v>
      </c>
      <c r="L12" s="22">
        <f t="shared" si="2"/>
        <v>0.5599999999999999</v>
      </c>
      <c r="M12" s="33" t="s">
        <v>30</v>
      </c>
      <c r="N12" s="34"/>
      <c r="O12" s="15"/>
      <c r="P12" s="16"/>
      <c r="Q12" s="15"/>
      <c r="R12" s="15"/>
      <c r="S12" s="17"/>
    </row>
    <row r="13" spans="1:19" ht="23.25" customHeight="1">
      <c r="A13" s="31">
        <v>4</v>
      </c>
      <c r="B13" s="29" t="s">
        <v>44</v>
      </c>
      <c r="C13" s="43"/>
      <c r="D13" s="48" t="s">
        <v>25</v>
      </c>
      <c r="E13" s="24">
        <v>2</v>
      </c>
      <c r="F13" s="23">
        <v>1.45</v>
      </c>
      <c r="G13" s="23">
        <v>1.4</v>
      </c>
      <c r="H13" s="20">
        <f>PRODUCT(F13:G13)</f>
        <v>2.03</v>
      </c>
      <c r="I13" s="30">
        <f aca="true" t="shared" si="3" ref="I13:I23">SUM(H13*E13)</f>
        <v>4.06</v>
      </c>
      <c r="J13" s="28">
        <v>2</v>
      </c>
      <c r="K13" s="22">
        <f>SUM(F13+0.1)*J13</f>
        <v>3.1</v>
      </c>
      <c r="L13" s="22">
        <f>SUM(F13+0.1)*E13*0.4</f>
        <v>1.2400000000000002</v>
      </c>
      <c r="M13" s="19" t="s">
        <v>28</v>
      </c>
      <c r="N13" s="15"/>
      <c r="O13" s="15"/>
      <c r="P13" s="16"/>
      <c r="Q13" s="15"/>
      <c r="R13" s="15"/>
      <c r="S13" s="17"/>
    </row>
    <row r="14" spans="1:19" ht="23.25" customHeight="1">
      <c r="A14" s="31">
        <v>5</v>
      </c>
      <c r="B14" s="29" t="s">
        <v>65</v>
      </c>
      <c r="C14" s="43"/>
      <c r="D14" s="48" t="s">
        <v>25</v>
      </c>
      <c r="E14" s="24">
        <v>2</v>
      </c>
      <c r="F14" s="23">
        <v>1.45</v>
      </c>
      <c r="G14" s="23">
        <v>1.4</v>
      </c>
      <c r="H14" s="20">
        <f>PRODUCT(F14:G14)</f>
        <v>2.03</v>
      </c>
      <c r="I14" s="30">
        <f>SUM(H14*E14)</f>
        <v>4.06</v>
      </c>
      <c r="J14" s="28">
        <v>2</v>
      </c>
      <c r="K14" s="22">
        <f>SUM(F14+0.1)*J14</f>
        <v>3.1</v>
      </c>
      <c r="L14" s="22">
        <f>SUM(F14+0.1)*E14*0.4</f>
        <v>1.2400000000000002</v>
      </c>
      <c r="M14" s="19" t="s">
        <v>28</v>
      </c>
      <c r="N14" s="15"/>
      <c r="O14" s="15"/>
      <c r="P14" s="16"/>
      <c r="Q14" s="15"/>
      <c r="R14" s="15"/>
      <c r="S14" s="17"/>
    </row>
    <row r="15" spans="1:19" ht="23.25" customHeight="1">
      <c r="A15" s="31">
        <v>6</v>
      </c>
      <c r="B15" s="29" t="s">
        <v>66</v>
      </c>
      <c r="C15" s="43"/>
      <c r="D15" s="48" t="s">
        <v>25</v>
      </c>
      <c r="E15" s="24">
        <v>2</v>
      </c>
      <c r="F15" s="23">
        <v>1.45</v>
      </c>
      <c r="G15" s="23">
        <v>1.4</v>
      </c>
      <c r="H15" s="20">
        <f>PRODUCT(F15:G15)</f>
        <v>2.03</v>
      </c>
      <c r="I15" s="30">
        <f>SUM(H15*E15)</f>
        <v>4.06</v>
      </c>
      <c r="J15" s="28">
        <v>2</v>
      </c>
      <c r="K15" s="22">
        <f>SUM(F15+0.1)*J15</f>
        <v>3.1</v>
      </c>
      <c r="L15" s="22">
        <f>SUM(F15+0.1)*E15*0.4</f>
        <v>1.2400000000000002</v>
      </c>
      <c r="M15" s="19" t="s">
        <v>28</v>
      </c>
      <c r="N15" s="15"/>
      <c r="O15" s="15"/>
      <c r="P15" s="16"/>
      <c r="Q15" s="15"/>
      <c r="R15" s="15"/>
      <c r="S15" s="17"/>
    </row>
    <row r="16" spans="1:19" ht="23.25" customHeight="1">
      <c r="A16" s="31">
        <v>7</v>
      </c>
      <c r="B16" s="29" t="s">
        <v>67</v>
      </c>
      <c r="C16" s="43"/>
      <c r="D16" s="48" t="s">
        <v>25</v>
      </c>
      <c r="E16" s="24">
        <v>2</v>
      </c>
      <c r="F16" s="23">
        <v>1.45</v>
      </c>
      <c r="G16" s="23">
        <v>1.4</v>
      </c>
      <c r="H16" s="20">
        <f>PRODUCT(F16:G16)</f>
        <v>2.03</v>
      </c>
      <c r="I16" s="30">
        <f>SUM(H16*E16)</f>
        <v>4.06</v>
      </c>
      <c r="J16" s="28">
        <v>2</v>
      </c>
      <c r="K16" s="22">
        <f>SUM(F16+0.1)*J16</f>
        <v>3.1</v>
      </c>
      <c r="L16" s="22">
        <f>SUM(F16+0.1)*E16*0.4</f>
        <v>1.2400000000000002</v>
      </c>
      <c r="M16" s="19" t="s">
        <v>28</v>
      </c>
      <c r="N16" s="15"/>
      <c r="O16" s="15"/>
      <c r="P16" s="16"/>
      <c r="Q16" s="15"/>
      <c r="R16" s="15"/>
      <c r="S16" s="17"/>
    </row>
    <row r="17" spans="1:19" ht="23.25" customHeight="1">
      <c r="A17" s="31">
        <v>8</v>
      </c>
      <c r="B17" s="29" t="s">
        <v>38</v>
      </c>
      <c r="C17" s="43"/>
      <c r="D17" s="48" t="s">
        <v>25</v>
      </c>
      <c r="E17" s="24">
        <v>2</v>
      </c>
      <c r="F17" s="23">
        <v>1.45</v>
      </c>
      <c r="G17" s="23">
        <v>1.4</v>
      </c>
      <c r="H17" s="20">
        <f t="shared" si="0"/>
        <v>2.03</v>
      </c>
      <c r="I17" s="30">
        <f t="shared" si="3"/>
        <v>4.06</v>
      </c>
      <c r="J17" s="28">
        <v>2</v>
      </c>
      <c r="K17" s="22">
        <f t="shared" si="1"/>
        <v>3.1</v>
      </c>
      <c r="L17" s="22">
        <f t="shared" si="2"/>
        <v>1.2400000000000002</v>
      </c>
      <c r="M17" s="19" t="s">
        <v>28</v>
      </c>
      <c r="N17" s="15"/>
      <c r="O17" s="15"/>
      <c r="P17" s="16"/>
      <c r="Q17" s="15"/>
      <c r="R17" s="15"/>
      <c r="S17" s="17"/>
    </row>
    <row r="18" spans="1:19" ht="23.25" customHeight="1">
      <c r="A18" s="31">
        <v>9</v>
      </c>
      <c r="B18" s="29" t="s">
        <v>39</v>
      </c>
      <c r="C18" s="43"/>
      <c r="D18" s="48" t="s">
        <v>25</v>
      </c>
      <c r="E18" s="24">
        <v>1</v>
      </c>
      <c r="F18" s="23">
        <v>1.45</v>
      </c>
      <c r="G18" s="23">
        <v>1.4</v>
      </c>
      <c r="H18" s="20">
        <f aca="true" t="shared" si="4" ref="H18:H36">PRODUCT(F18:G18)</f>
        <v>2.03</v>
      </c>
      <c r="I18" s="30">
        <f t="shared" si="3"/>
        <v>2.03</v>
      </c>
      <c r="J18" s="28">
        <v>1</v>
      </c>
      <c r="K18" s="22">
        <f aca="true" t="shared" si="5" ref="K18:K36">SUM(F18+0.1)*J18</f>
        <v>1.55</v>
      </c>
      <c r="L18" s="22">
        <f aca="true" t="shared" si="6" ref="L18:L36">SUM(F18+0.1)*E18*0.4</f>
        <v>0.6200000000000001</v>
      </c>
      <c r="M18" s="19" t="s">
        <v>28</v>
      </c>
      <c r="N18" s="15"/>
      <c r="O18" s="15"/>
      <c r="P18" s="16"/>
      <c r="Q18" s="15"/>
      <c r="R18" s="15"/>
      <c r="S18" s="17"/>
    </row>
    <row r="19" spans="1:19" ht="23.25" customHeight="1">
      <c r="A19" s="31">
        <v>10</v>
      </c>
      <c r="B19" s="29" t="s">
        <v>40</v>
      </c>
      <c r="C19" s="43"/>
      <c r="D19" s="48" t="s">
        <v>25</v>
      </c>
      <c r="E19" s="24">
        <v>2</v>
      </c>
      <c r="F19" s="23">
        <v>1.45</v>
      </c>
      <c r="G19" s="23">
        <v>1.4</v>
      </c>
      <c r="H19" s="20">
        <f t="shared" si="4"/>
        <v>2.03</v>
      </c>
      <c r="I19" s="30">
        <f t="shared" si="3"/>
        <v>4.06</v>
      </c>
      <c r="J19" s="28">
        <v>2</v>
      </c>
      <c r="K19" s="22">
        <f t="shared" si="5"/>
        <v>3.1</v>
      </c>
      <c r="L19" s="22">
        <f t="shared" si="6"/>
        <v>1.2400000000000002</v>
      </c>
      <c r="M19" s="19" t="s">
        <v>28</v>
      </c>
      <c r="N19" s="15"/>
      <c r="O19" s="15"/>
      <c r="P19" s="16"/>
      <c r="Q19" s="15"/>
      <c r="R19" s="15"/>
      <c r="S19" s="17"/>
    </row>
    <row r="20" spans="1:19" ht="23.25" customHeight="1">
      <c r="A20" s="31">
        <v>11</v>
      </c>
      <c r="B20" s="29" t="s">
        <v>68</v>
      </c>
      <c r="C20" s="43"/>
      <c r="D20" s="48" t="s">
        <v>25</v>
      </c>
      <c r="E20" s="24">
        <v>2</v>
      </c>
      <c r="F20" s="23">
        <v>1.45</v>
      </c>
      <c r="G20" s="23">
        <v>1.4</v>
      </c>
      <c r="H20" s="20">
        <f t="shared" si="4"/>
        <v>2.03</v>
      </c>
      <c r="I20" s="30">
        <f t="shared" si="3"/>
        <v>4.06</v>
      </c>
      <c r="J20" s="28">
        <v>2</v>
      </c>
      <c r="K20" s="22">
        <f t="shared" si="5"/>
        <v>3.1</v>
      </c>
      <c r="L20" s="22">
        <f t="shared" si="6"/>
        <v>1.2400000000000002</v>
      </c>
      <c r="M20" s="19" t="s">
        <v>28</v>
      </c>
      <c r="N20" s="15"/>
      <c r="O20" s="15"/>
      <c r="P20" s="16"/>
      <c r="Q20" s="15"/>
      <c r="R20" s="15"/>
      <c r="S20" s="17"/>
    </row>
    <row r="21" spans="1:19" ht="23.25" customHeight="1">
      <c r="A21" s="31">
        <v>12</v>
      </c>
      <c r="B21" s="29" t="s">
        <v>42</v>
      </c>
      <c r="C21" s="43"/>
      <c r="D21" s="48" t="s">
        <v>25</v>
      </c>
      <c r="E21" s="24">
        <v>2</v>
      </c>
      <c r="F21" s="23">
        <v>1.45</v>
      </c>
      <c r="G21" s="23">
        <v>1.4</v>
      </c>
      <c r="H21" s="20">
        <f t="shared" si="4"/>
        <v>2.03</v>
      </c>
      <c r="I21" s="30">
        <f t="shared" si="3"/>
        <v>4.06</v>
      </c>
      <c r="J21" s="28">
        <v>2</v>
      </c>
      <c r="K21" s="22">
        <f t="shared" si="5"/>
        <v>3.1</v>
      </c>
      <c r="L21" s="22">
        <f t="shared" si="6"/>
        <v>1.2400000000000002</v>
      </c>
      <c r="M21" s="19" t="s">
        <v>28</v>
      </c>
      <c r="N21" s="15"/>
      <c r="O21" s="15"/>
      <c r="P21" s="16"/>
      <c r="Q21" s="15"/>
      <c r="R21" s="15"/>
      <c r="S21" s="17"/>
    </row>
    <row r="22" spans="1:19" ht="23.25" customHeight="1">
      <c r="A22" s="31">
        <v>13</v>
      </c>
      <c r="B22" s="29" t="s">
        <v>43</v>
      </c>
      <c r="C22" s="43"/>
      <c r="D22" s="48" t="s">
        <v>25</v>
      </c>
      <c r="E22" s="24">
        <v>2</v>
      </c>
      <c r="F22" s="23">
        <v>1.45</v>
      </c>
      <c r="G22" s="23">
        <v>1.4</v>
      </c>
      <c r="H22" s="20">
        <f t="shared" si="4"/>
        <v>2.03</v>
      </c>
      <c r="I22" s="30">
        <f t="shared" si="3"/>
        <v>4.06</v>
      </c>
      <c r="J22" s="28">
        <v>2</v>
      </c>
      <c r="K22" s="22">
        <f t="shared" si="5"/>
        <v>3.1</v>
      </c>
      <c r="L22" s="22">
        <f t="shared" si="6"/>
        <v>1.2400000000000002</v>
      </c>
      <c r="M22" s="19" t="s">
        <v>28</v>
      </c>
      <c r="N22" s="15"/>
      <c r="O22" s="15"/>
      <c r="P22" s="16"/>
      <c r="Q22" s="15"/>
      <c r="R22" s="15"/>
      <c r="S22" s="17"/>
    </row>
    <row r="23" spans="1:19" ht="23.25" customHeight="1">
      <c r="A23" s="31">
        <v>14</v>
      </c>
      <c r="B23" s="29" t="s">
        <v>41</v>
      </c>
      <c r="C23" s="43"/>
      <c r="D23" s="48" t="s">
        <v>25</v>
      </c>
      <c r="E23" s="24">
        <v>2</v>
      </c>
      <c r="F23" s="23">
        <v>1.45</v>
      </c>
      <c r="G23" s="23">
        <v>1.4</v>
      </c>
      <c r="H23" s="20">
        <f t="shared" si="4"/>
        <v>2.03</v>
      </c>
      <c r="I23" s="30">
        <f t="shared" si="3"/>
        <v>4.06</v>
      </c>
      <c r="J23" s="28">
        <v>2</v>
      </c>
      <c r="K23" s="22">
        <f t="shared" si="5"/>
        <v>3.1</v>
      </c>
      <c r="L23" s="22">
        <f t="shared" si="6"/>
        <v>1.2400000000000002</v>
      </c>
      <c r="M23" s="19" t="s">
        <v>28</v>
      </c>
      <c r="N23" s="15"/>
      <c r="O23" s="15"/>
      <c r="P23" s="16"/>
      <c r="Q23" s="15"/>
      <c r="R23" s="15"/>
      <c r="S23" s="17"/>
    </row>
    <row r="24" spans="1:19" s="62" customFormat="1" ht="23.25" customHeight="1">
      <c r="A24" s="31">
        <v>15</v>
      </c>
      <c r="B24" s="29" t="s">
        <v>45</v>
      </c>
      <c r="C24" s="43"/>
      <c r="D24" s="48" t="s">
        <v>25</v>
      </c>
      <c r="E24" s="24">
        <v>2</v>
      </c>
      <c r="F24" s="32">
        <v>1.45</v>
      </c>
      <c r="G24" s="32">
        <v>1.4</v>
      </c>
      <c r="H24" s="20">
        <f t="shared" si="4"/>
        <v>2.03</v>
      </c>
      <c r="I24" s="30">
        <f aca="true" t="shared" si="7" ref="I24:I29">SUM(H24*E24)</f>
        <v>4.06</v>
      </c>
      <c r="J24" s="28">
        <v>2</v>
      </c>
      <c r="K24" s="22">
        <f t="shared" si="5"/>
        <v>3.1</v>
      </c>
      <c r="L24" s="22">
        <f t="shared" si="6"/>
        <v>1.2400000000000002</v>
      </c>
      <c r="M24" s="33" t="s">
        <v>28</v>
      </c>
      <c r="N24" s="34"/>
      <c r="O24" s="34"/>
      <c r="P24" s="60"/>
      <c r="Q24" s="34"/>
      <c r="R24" s="34"/>
      <c r="S24" s="61"/>
    </row>
    <row r="25" spans="1:19" ht="23.25" customHeight="1">
      <c r="A25" s="31">
        <v>16</v>
      </c>
      <c r="B25" s="52" t="s">
        <v>46</v>
      </c>
      <c r="C25" s="53"/>
      <c r="D25" s="48" t="s">
        <v>25</v>
      </c>
      <c r="E25" s="25">
        <v>2</v>
      </c>
      <c r="F25" s="56">
        <v>1.45</v>
      </c>
      <c r="G25" s="56">
        <v>1.4</v>
      </c>
      <c r="H25" s="20">
        <f t="shared" si="4"/>
        <v>2.03</v>
      </c>
      <c r="I25" s="54">
        <f t="shared" si="7"/>
        <v>4.06</v>
      </c>
      <c r="J25" s="21">
        <v>2</v>
      </c>
      <c r="K25" s="22">
        <f t="shared" si="5"/>
        <v>3.1</v>
      </c>
      <c r="L25" s="22">
        <f t="shared" si="6"/>
        <v>1.2400000000000002</v>
      </c>
      <c r="M25" s="57" t="s">
        <v>28</v>
      </c>
      <c r="N25" s="58"/>
      <c r="O25" s="58"/>
      <c r="P25" s="16"/>
      <c r="Q25" s="58"/>
      <c r="R25" s="58"/>
      <c r="S25" s="59"/>
    </row>
    <row r="26" spans="1:19" ht="23.25" customHeight="1">
      <c r="A26" s="31">
        <v>17</v>
      </c>
      <c r="B26" s="29" t="s">
        <v>47</v>
      </c>
      <c r="C26" s="43"/>
      <c r="D26" s="48" t="s">
        <v>25</v>
      </c>
      <c r="E26" s="24">
        <v>2</v>
      </c>
      <c r="F26" s="23">
        <v>1.45</v>
      </c>
      <c r="G26" s="23">
        <v>1.4</v>
      </c>
      <c r="H26" s="20">
        <f t="shared" si="4"/>
        <v>2.03</v>
      </c>
      <c r="I26" s="30">
        <f t="shared" si="7"/>
        <v>4.06</v>
      </c>
      <c r="J26" s="28">
        <v>2</v>
      </c>
      <c r="K26" s="22">
        <f t="shared" si="5"/>
        <v>3.1</v>
      </c>
      <c r="L26" s="22">
        <f t="shared" si="6"/>
        <v>1.2400000000000002</v>
      </c>
      <c r="M26" s="19" t="s">
        <v>28</v>
      </c>
      <c r="N26" s="15"/>
      <c r="O26" s="15"/>
      <c r="P26" s="16"/>
      <c r="Q26" s="15"/>
      <c r="R26" s="15"/>
      <c r="S26" s="17"/>
    </row>
    <row r="27" spans="1:19" ht="23.25" customHeight="1">
      <c r="A27" s="31">
        <v>18</v>
      </c>
      <c r="B27" s="29" t="s">
        <v>48</v>
      </c>
      <c r="C27" s="43"/>
      <c r="D27" s="48" t="s">
        <v>25</v>
      </c>
      <c r="E27" s="24">
        <v>2</v>
      </c>
      <c r="F27" s="23">
        <v>1.45</v>
      </c>
      <c r="G27" s="23">
        <v>1.4</v>
      </c>
      <c r="H27" s="20">
        <f t="shared" si="4"/>
        <v>2.03</v>
      </c>
      <c r="I27" s="30">
        <f t="shared" si="7"/>
        <v>4.06</v>
      </c>
      <c r="J27" s="28">
        <v>2</v>
      </c>
      <c r="K27" s="22">
        <f t="shared" si="5"/>
        <v>3.1</v>
      </c>
      <c r="L27" s="22">
        <f t="shared" si="6"/>
        <v>1.2400000000000002</v>
      </c>
      <c r="M27" s="19" t="s">
        <v>28</v>
      </c>
      <c r="N27" s="15"/>
      <c r="O27" s="15"/>
      <c r="P27" s="16"/>
      <c r="Q27" s="15"/>
      <c r="R27" s="15"/>
      <c r="S27" s="17"/>
    </row>
    <row r="28" spans="1:19" ht="23.25" customHeight="1">
      <c r="A28" s="31">
        <v>19</v>
      </c>
      <c r="B28" s="29" t="s">
        <v>50</v>
      </c>
      <c r="C28" s="43"/>
      <c r="D28" s="48" t="s">
        <v>25</v>
      </c>
      <c r="E28" s="24">
        <v>2</v>
      </c>
      <c r="F28" s="23">
        <v>1.45</v>
      </c>
      <c r="G28" s="23">
        <v>1.4</v>
      </c>
      <c r="H28" s="20">
        <f t="shared" si="4"/>
        <v>2.03</v>
      </c>
      <c r="I28" s="30">
        <f t="shared" si="7"/>
        <v>4.06</v>
      </c>
      <c r="J28" s="28">
        <v>2</v>
      </c>
      <c r="K28" s="22">
        <f t="shared" si="5"/>
        <v>3.1</v>
      </c>
      <c r="L28" s="22">
        <f t="shared" si="6"/>
        <v>1.2400000000000002</v>
      </c>
      <c r="M28" s="19" t="s">
        <v>28</v>
      </c>
      <c r="N28" s="15"/>
      <c r="O28" s="15"/>
      <c r="P28" s="16"/>
      <c r="Q28" s="15"/>
      <c r="R28" s="15"/>
      <c r="S28" s="17"/>
    </row>
    <row r="29" spans="1:19" ht="23.25" customHeight="1" thickBot="1">
      <c r="A29" s="31">
        <v>20</v>
      </c>
      <c r="B29" s="29" t="s">
        <v>49</v>
      </c>
      <c r="C29" s="43"/>
      <c r="D29" s="48" t="s">
        <v>25</v>
      </c>
      <c r="E29" s="24">
        <v>2</v>
      </c>
      <c r="F29" s="23">
        <v>1.45</v>
      </c>
      <c r="G29" s="23">
        <v>1.4</v>
      </c>
      <c r="H29" s="20">
        <f t="shared" si="4"/>
        <v>2.03</v>
      </c>
      <c r="I29" s="30">
        <f t="shared" si="7"/>
        <v>4.06</v>
      </c>
      <c r="J29" s="28">
        <v>2</v>
      </c>
      <c r="K29" s="22">
        <f t="shared" si="5"/>
        <v>3.1</v>
      </c>
      <c r="L29" s="22">
        <f t="shared" si="6"/>
        <v>1.2400000000000002</v>
      </c>
      <c r="M29" s="19" t="s">
        <v>28</v>
      </c>
      <c r="N29" s="15"/>
      <c r="O29" s="15"/>
      <c r="P29" s="16"/>
      <c r="Q29" s="15"/>
      <c r="R29" s="15"/>
      <c r="S29" s="17"/>
    </row>
    <row r="30" spans="1:19" ht="22.5" customHeight="1">
      <c r="A30" s="70">
        <v>24</v>
      </c>
      <c r="B30" s="73" t="s">
        <v>51</v>
      </c>
      <c r="C30" s="64"/>
      <c r="D30" s="49" t="s">
        <v>25</v>
      </c>
      <c r="E30" s="24">
        <v>1</v>
      </c>
      <c r="F30" s="23">
        <v>1.15</v>
      </c>
      <c r="G30" s="23">
        <v>2.14</v>
      </c>
      <c r="H30" s="20">
        <f t="shared" si="4"/>
        <v>2.461</v>
      </c>
      <c r="I30" s="67">
        <f>SUM(H30*E30+H31*E31+H32*E32)</f>
        <v>7.382999999999999</v>
      </c>
      <c r="J30" s="28">
        <v>1</v>
      </c>
      <c r="K30" s="22">
        <f t="shared" si="5"/>
        <v>1.25</v>
      </c>
      <c r="L30" s="22">
        <f t="shared" si="6"/>
        <v>0.5</v>
      </c>
      <c r="M30" s="19" t="s">
        <v>27</v>
      </c>
      <c r="N30" s="15"/>
      <c r="O30" s="15"/>
      <c r="P30" s="16"/>
      <c r="Q30" s="15"/>
      <c r="R30" s="15"/>
      <c r="S30" s="17"/>
    </row>
    <row r="31" spans="1:19" ht="22.5" customHeight="1">
      <c r="A31" s="71"/>
      <c r="B31" s="74"/>
      <c r="C31" s="65"/>
      <c r="D31" s="48" t="s">
        <v>21</v>
      </c>
      <c r="E31" s="24">
        <v>1</v>
      </c>
      <c r="F31" s="23">
        <v>1.15</v>
      </c>
      <c r="G31" s="23">
        <v>2.14</v>
      </c>
      <c r="H31" s="20">
        <f t="shared" si="4"/>
        <v>2.461</v>
      </c>
      <c r="I31" s="68"/>
      <c r="J31" s="27">
        <v>1</v>
      </c>
      <c r="K31" s="22">
        <f t="shared" si="5"/>
        <v>1.25</v>
      </c>
      <c r="L31" s="22">
        <f t="shared" si="6"/>
        <v>0.5</v>
      </c>
      <c r="M31" s="19" t="s">
        <v>27</v>
      </c>
      <c r="N31" s="15"/>
      <c r="O31" s="15"/>
      <c r="P31" s="16"/>
      <c r="Q31" s="15"/>
      <c r="R31" s="15"/>
      <c r="S31" s="17"/>
    </row>
    <row r="32" spans="1:19" ht="22.5" customHeight="1">
      <c r="A32" s="72"/>
      <c r="B32" s="75"/>
      <c r="C32" s="66"/>
      <c r="D32" s="49" t="s">
        <v>52</v>
      </c>
      <c r="E32" s="24">
        <v>1</v>
      </c>
      <c r="F32" s="23">
        <v>1.15</v>
      </c>
      <c r="G32" s="23">
        <v>2.14</v>
      </c>
      <c r="H32" s="20">
        <f t="shared" si="4"/>
        <v>2.461</v>
      </c>
      <c r="I32" s="69"/>
      <c r="J32" s="26">
        <v>1</v>
      </c>
      <c r="K32" s="22">
        <f t="shared" si="5"/>
        <v>1.25</v>
      </c>
      <c r="L32" s="22">
        <f t="shared" si="6"/>
        <v>0.5</v>
      </c>
      <c r="M32" s="19" t="s">
        <v>27</v>
      </c>
      <c r="N32" s="15"/>
      <c r="O32" s="15"/>
      <c r="P32" s="16"/>
      <c r="Q32" s="15"/>
      <c r="R32" s="15"/>
      <c r="S32" s="17"/>
    </row>
    <row r="33" spans="1:19" ht="23.25" customHeight="1" thickBot="1">
      <c r="A33" s="31">
        <v>25</v>
      </c>
      <c r="B33" s="29" t="s">
        <v>53</v>
      </c>
      <c r="C33" s="43"/>
      <c r="D33" s="48"/>
      <c r="E33" s="24">
        <v>1</v>
      </c>
      <c r="F33" s="23">
        <v>0.8</v>
      </c>
      <c r="G33" s="23">
        <v>1.8</v>
      </c>
      <c r="H33" s="20">
        <f t="shared" si="4"/>
        <v>1.4400000000000002</v>
      </c>
      <c r="I33" s="30">
        <f>SUM(H33*E33)</f>
        <v>1.4400000000000002</v>
      </c>
      <c r="J33" s="28">
        <v>1</v>
      </c>
      <c r="K33" s="22">
        <f t="shared" si="5"/>
        <v>0.9</v>
      </c>
      <c r="L33" s="22">
        <f t="shared" si="6"/>
        <v>0.36000000000000004</v>
      </c>
      <c r="M33" s="19" t="s">
        <v>35</v>
      </c>
      <c r="N33" s="15"/>
      <c r="O33" s="15"/>
      <c r="P33" s="16"/>
      <c r="Q33" s="15"/>
      <c r="R33" s="15"/>
      <c r="S33" s="17"/>
    </row>
    <row r="34" spans="1:19" ht="22.5" customHeight="1">
      <c r="A34" s="70">
        <v>29</v>
      </c>
      <c r="B34" s="73" t="s">
        <v>55</v>
      </c>
      <c r="C34" s="64"/>
      <c r="D34" s="49" t="s">
        <v>56</v>
      </c>
      <c r="E34" s="24">
        <v>1</v>
      </c>
      <c r="F34" s="23">
        <v>2.06</v>
      </c>
      <c r="G34" s="23">
        <v>1.23</v>
      </c>
      <c r="H34" s="20">
        <f t="shared" si="4"/>
        <v>2.5338</v>
      </c>
      <c r="I34" s="67">
        <f>SUM(H34*E34+H35*E35+H36*E36)</f>
        <v>5.8264000000000005</v>
      </c>
      <c r="J34" s="28">
        <v>1</v>
      </c>
      <c r="K34" s="22">
        <f t="shared" si="5"/>
        <v>2.16</v>
      </c>
      <c r="L34" s="22">
        <f t="shared" si="6"/>
        <v>0.8640000000000001</v>
      </c>
      <c r="M34" s="19" t="s">
        <v>28</v>
      </c>
      <c r="N34" s="15"/>
      <c r="O34" s="15"/>
      <c r="P34" s="16"/>
      <c r="Q34" s="15"/>
      <c r="R34" s="15"/>
      <c r="S34" s="17"/>
    </row>
    <row r="35" spans="1:19" ht="22.5" customHeight="1">
      <c r="A35" s="71"/>
      <c r="B35" s="74"/>
      <c r="C35" s="65"/>
      <c r="D35" s="48" t="s">
        <v>25</v>
      </c>
      <c r="E35" s="24">
        <v>1</v>
      </c>
      <c r="F35" s="23">
        <v>2.06</v>
      </c>
      <c r="G35" s="23">
        <v>1.1</v>
      </c>
      <c r="H35" s="20">
        <f t="shared" si="4"/>
        <v>2.2660000000000005</v>
      </c>
      <c r="I35" s="68"/>
      <c r="J35" s="27">
        <v>1</v>
      </c>
      <c r="K35" s="22">
        <f t="shared" si="5"/>
        <v>2.16</v>
      </c>
      <c r="L35" s="22">
        <f t="shared" si="6"/>
        <v>0.8640000000000001</v>
      </c>
      <c r="M35" s="19" t="s">
        <v>28</v>
      </c>
      <c r="N35" s="15"/>
      <c r="O35" s="15"/>
      <c r="P35" s="16"/>
      <c r="Q35" s="15"/>
      <c r="R35" s="15"/>
      <c r="S35" s="17"/>
    </row>
    <row r="36" spans="1:19" ht="24" customHeight="1" thickBot="1">
      <c r="A36" s="72"/>
      <c r="B36" s="75"/>
      <c r="C36" s="66"/>
      <c r="D36" s="49" t="s">
        <v>21</v>
      </c>
      <c r="E36" s="24">
        <v>1</v>
      </c>
      <c r="F36" s="23">
        <v>0.87</v>
      </c>
      <c r="G36" s="23">
        <v>1.18</v>
      </c>
      <c r="H36" s="20">
        <f t="shared" si="4"/>
        <v>1.0266</v>
      </c>
      <c r="I36" s="69"/>
      <c r="J36" s="26">
        <v>1</v>
      </c>
      <c r="K36" s="22">
        <f t="shared" si="5"/>
        <v>0.97</v>
      </c>
      <c r="L36" s="22">
        <f t="shared" si="6"/>
        <v>0.388</v>
      </c>
      <c r="M36" s="19" t="s">
        <v>30</v>
      </c>
      <c r="N36" s="15"/>
      <c r="O36" s="15"/>
      <c r="P36" s="16"/>
      <c r="Q36" s="15"/>
      <c r="R36" s="15"/>
      <c r="S36" s="17"/>
    </row>
    <row r="37" spans="1:19" ht="22.5" customHeight="1">
      <c r="A37" s="70">
        <v>30</v>
      </c>
      <c r="B37" s="73" t="s">
        <v>54</v>
      </c>
      <c r="C37" s="64"/>
      <c r="D37" s="49" t="s">
        <v>31</v>
      </c>
      <c r="E37" s="24">
        <v>1</v>
      </c>
      <c r="F37" s="23">
        <v>2.04</v>
      </c>
      <c r="G37" s="23">
        <v>1.42</v>
      </c>
      <c r="H37" s="20">
        <f aca="true" t="shared" si="8" ref="H37:H44">PRODUCT(F37:G37)</f>
        <v>2.8968</v>
      </c>
      <c r="I37" s="67">
        <f>SUM(H37*E37+H38*E38+H39*E39)</f>
        <v>3.7287999999999997</v>
      </c>
      <c r="J37" s="28">
        <v>1</v>
      </c>
      <c r="K37" s="22">
        <f aca="true" t="shared" si="9" ref="K37:K44">SUM(F37+0.1)*J37</f>
        <v>2.14</v>
      </c>
      <c r="L37" s="22">
        <f aca="true" t="shared" si="10" ref="L37:L55">SUM(F37+0.1)*E37*0.4</f>
        <v>0.8560000000000001</v>
      </c>
      <c r="M37" s="19" t="s">
        <v>28</v>
      </c>
      <c r="N37" s="15"/>
      <c r="O37" s="15"/>
      <c r="P37" s="16"/>
      <c r="Q37" s="15"/>
      <c r="R37" s="15"/>
      <c r="S37" s="17"/>
    </row>
    <row r="38" spans="1:19" ht="22.5" customHeight="1">
      <c r="A38" s="71"/>
      <c r="B38" s="74"/>
      <c r="C38" s="65"/>
      <c r="D38" s="48" t="s">
        <v>23</v>
      </c>
      <c r="E38" s="24">
        <v>1</v>
      </c>
      <c r="F38" s="23">
        <v>0.52</v>
      </c>
      <c r="G38" s="23">
        <v>0.8</v>
      </c>
      <c r="H38" s="20">
        <f t="shared" si="8"/>
        <v>0.41600000000000004</v>
      </c>
      <c r="I38" s="68"/>
      <c r="J38" s="27">
        <v>1</v>
      </c>
      <c r="K38" s="22">
        <f t="shared" si="9"/>
        <v>0.62</v>
      </c>
      <c r="L38" s="22">
        <f t="shared" si="10"/>
        <v>0.248</v>
      </c>
      <c r="M38" s="19" t="s">
        <v>30</v>
      </c>
      <c r="N38" s="15"/>
      <c r="O38" s="15"/>
      <c r="P38" s="16"/>
      <c r="Q38" s="15"/>
      <c r="R38" s="15"/>
      <c r="S38" s="17"/>
    </row>
    <row r="39" spans="1:19" ht="21" customHeight="1" thickBot="1">
      <c r="A39" s="72"/>
      <c r="B39" s="75"/>
      <c r="C39" s="66"/>
      <c r="D39" s="49" t="s">
        <v>52</v>
      </c>
      <c r="E39" s="24">
        <v>1</v>
      </c>
      <c r="F39" s="23">
        <v>0.52</v>
      </c>
      <c r="G39" s="23">
        <v>0.8</v>
      </c>
      <c r="H39" s="20">
        <f t="shared" si="8"/>
        <v>0.41600000000000004</v>
      </c>
      <c r="I39" s="69"/>
      <c r="J39" s="26">
        <v>1</v>
      </c>
      <c r="K39" s="22">
        <f t="shared" si="9"/>
        <v>0.62</v>
      </c>
      <c r="L39" s="22">
        <f t="shared" si="10"/>
        <v>0.248</v>
      </c>
      <c r="M39" s="19" t="s">
        <v>30</v>
      </c>
      <c r="N39" s="15"/>
      <c r="O39" s="15"/>
      <c r="P39" s="16"/>
      <c r="Q39" s="15"/>
      <c r="R39" s="15"/>
      <c r="S39" s="17"/>
    </row>
    <row r="40" spans="1:19" ht="22.5" customHeight="1">
      <c r="A40" s="70">
        <v>44</v>
      </c>
      <c r="B40" s="73" t="s">
        <v>57</v>
      </c>
      <c r="C40" s="64"/>
      <c r="D40" s="49" t="s">
        <v>24</v>
      </c>
      <c r="E40" s="24">
        <v>2</v>
      </c>
      <c r="F40" s="23">
        <v>2.24</v>
      </c>
      <c r="G40" s="23">
        <v>1.53</v>
      </c>
      <c r="H40" s="20">
        <f t="shared" si="8"/>
        <v>3.4272000000000005</v>
      </c>
      <c r="I40" s="67">
        <f>SUM(H40*E40+H41*E41+H42*E42)</f>
        <v>10.1456</v>
      </c>
      <c r="J40" s="28">
        <v>2</v>
      </c>
      <c r="K40" s="22">
        <f t="shared" si="9"/>
        <v>4.680000000000001</v>
      </c>
      <c r="L40" s="22">
        <f t="shared" si="10"/>
        <v>1.8720000000000003</v>
      </c>
      <c r="M40" s="19" t="s">
        <v>28</v>
      </c>
      <c r="N40" s="15"/>
      <c r="O40" s="15"/>
      <c r="P40" s="16"/>
      <c r="Q40" s="15"/>
      <c r="R40" s="15"/>
      <c r="S40" s="17"/>
    </row>
    <row r="41" spans="1:19" ht="22.5" customHeight="1">
      <c r="A41" s="71"/>
      <c r="B41" s="74"/>
      <c r="C41" s="65"/>
      <c r="D41" s="48" t="s">
        <v>21</v>
      </c>
      <c r="E41" s="24">
        <v>1</v>
      </c>
      <c r="F41" s="23">
        <v>1.22</v>
      </c>
      <c r="G41" s="23">
        <v>1.36</v>
      </c>
      <c r="H41" s="20">
        <f t="shared" si="8"/>
        <v>1.6592</v>
      </c>
      <c r="I41" s="68"/>
      <c r="J41" s="27">
        <v>1</v>
      </c>
      <c r="K41" s="22">
        <f t="shared" si="9"/>
        <v>1.32</v>
      </c>
      <c r="L41" s="22">
        <f t="shared" si="10"/>
        <v>0.528</v>
      </c>
      <c r="M41" s="19" t="s">
        <v>30</v>
      </c>
      <c r="N41" s="15"/>
      <c r="O41" s="15"/>
      <c r="P41" s="16"/>
      <c r="Q41" s="15"/>
      <c r="R41" s="15"/>
      <c r="S41" s="17"/>
    </row>
    <row r="42" spans="1:19" ht="22.5" customHeight="1">
      <c r="A42" s="72"/>
      <c r="B42" s="75"/>
      <c r="C42" s="66"/>
      <c r="D42" s="49" t="s">
        <v>58</v>
      </c>
      <c r="E42" s="24">
        <v>2</v>
      </c>
      <c r="F42" s="23">
        <v>0.6</v>
      </c>
      <c r="G42" s="23">
        <v>1.36</v>
      </c>
      <c r="H42" s="20">
        <f t="shared" si="8"/>
        <v>0.8160000000000001</v>
      </c>
      <c r="I42" s="69"/>
      <c r="J42" s="26">
        <v>2</v>
      </c>
      <c r="K42" s="22">
        <f t="shared" si="9"/>
        <v>1.4</v>
      </c>
      <c r="L42" s="22">
        <f t="shared" si="10"/>
        <v>0.5599999999999999</v>
      </c>
      <c r="M42" s="19" t="s">
        <v>30</v>
      </c>
      <c r="N42" s="15"/>
      <c r="O42" s="15"/>
      <c r="P42" s="16"/>
      <c r="Q42" s="15"/>
      <c r="R42" s="15"/>
      <c r="S42" s="17"/>
    </row>
    <row r="43" spans="1:19" ht="23.25" customHeight="1">
      <c r="A43" s="31">
        <v>47</v>
      </c>
      <c r="B43" s="29" t="s">
        <v>64</v>
      </c>
      <c r="C43" s="43"/>
      <c r="D43" s="48" t="s">
        <v>25</v>
      </c>
      <c r="E43" s="24">
        <v>2</v>
      </c>
      <c r="F43" s="23">
        <v>1.05</v>
      </c>
      <c r="G43" s="23">
        <v>1.6</v>
      </c>
      <c r="H43" s="20">
        <f t="shared" si="8"/>
        <v>1.6800000000000002</v>
      </c>
      <c r="I43" s="30">
        <f>SUM(H43*E43)</f>
        <v>3.3600000000000003</v>
      </c>
      <c r="J43" s="28">
        <v>2</v>
      </c>
      <c r="K43" s="22">
        <f t="shared" si="9"/>
        <v>2.3000000000000003</v>
      </c>
      <c r="L43" s="22">
        <f t="shared" si="10"/>
        <v>0.9200000000000002</v>
      </c>
      <c r="M43" s="19" t="s">
        <v>28</v>
      </c>
      <c r="N43" s="15"/>
      <c r="O43" s="15"/>
      <c r="P43" s="16"/>
      <c r="Q43" s="15"/>
      <c r="R43" s="15"/>
      <c r="S43" s="17"/>
    </row>
    <row r="44" spans="1:19" ht="23.25" customHeight="1">
      <c r="A44" s="31">
        <v>18</v>
      </c>
      <c r="B44" s="29" t="s">
        <v>59</v>
      </c>
      <c r="C44" s="43"/>
      <c r="D44" s="48" t="s">
        <v>60</v>
      </c>
      <c r="E44" s="24">
        <v>1</v>
      </c>
      <c r="F44" s="23">
        <v>1.08</v>
      </c>
      <c r="G44" s="23">
        <v>1.89</v>
      </c>
      <c r="H44" s="20">
        <f t="shared" si="8"/>
        <v>2.0412</v>
      </c>
      <c r="I44" s="30">
        <f>SUM(H44*E44)</f>
        <v>2.0412</v>
      </c>
      <c r="J44" s="28">
        <v>1</v>
      </c>
      <c r="K44" s="22">
        <f t="shared" si="9"/>
        <v>1.1800000000000002</v>
      </c>
      <c r="L44" s="22">
        <f t="shared" si="10"/>
        <v>0.4720000000000001</v>
      </c>
      <c r="M44" s="19" t="s">
        <v>27</v>
      </c>
      <c r="N44" s="15"/>
      <c r="O44" s="15"/>
      <c r="P44" s="16"/>
      <c r="Q44" s="15"/>
      <c r="R44" s="15"/>
      <c r="S44" s="17"/>
    </row>
    <row r="45" spans="1:19" ht="23.25" customHeight="1">
      <c r="A45" s="76">
        <v>49</v>
      </c>
      <c r="B45" s="73" t="s">
        <v>62</v>
      </c>
      <c r="C45" s="64"/>
      <c r="D45" s="49" t="s">
        <v>29</v>
      </c>
      <c r="E45" s="24">
        <v>2</v>
      </c>
      <c r="F45" s="23">
        <v>1.13</v>
      </c>
      <c r="G45" s="23">
        <v>1.81</v>
      </c>
      <c r="H45" s="20">
        <f>PRODUCT(F45:G45)</f>
        <v>2.0452999999999997</v>
      </c>
      <c r="I45" s="67">
        <f>SUM(H45*E45+H46*E46+H47*E47+H48*E48)</f>
        <v>10.226499999999998</v>
      </c>
      <c r="J45" s="21">
        <v>2</v>
      </c>
      <c r="K45" s="22">
        <f>SUM(F45+0.1)*J45</f>
        <v>2.46</v>
      </c>
      <c r="L45" s="22">
        <f t="shared" si="10"/>
        <v>0.984</v>
      </c>
      <c r="M45" s="19" t="s">
        <v>27</v>
      </c>
      <c r="N45" s="15"/>
      <c r="O45" s="15"/>
      <c r="P45" s="16"/>
      <c r="Q45" s="15"/>
      <c r="R45" s="15"/>
      <c r="S45" s="17"/>
    </row>
    <row r="46" spans="1:19" ht="23.25" customHeight="1">
      <c r="A46" s="77"/>
      <c r="B46" s="74"/>
      <c r="C46" s="65"/>
      <c r="D46" s="48" t="s">
        <v>26</v>
      </c>
      <c r="E46" s="25">
        <v>1</v>
      </c>
      <c r="F46" s="23">
        <v>1.13</v>
      </c>
      <c r="G46" s="23">
        <v>1.81</v>
      </c>
      <c r="H46" s="20">
        <f>PRODUCT(F46:G46)</f>
        <v>2.0452999999999997</v>
      </c>
      <c r="I46" s="68"/>
      <c r="J46" s="21">
        <v>1</v>
      </c>
      <c r="K46" s="22">
        <f>SUM(F46+0.1)*J46</f>
        <v>1.23</v>
      </c>
      <c r="L46" s="22">
        <f t="shared" si="10"/>
        <v>0.492</v>
      </c>
      <c r="M46" s="19" t="s">
        <v>27</v>
      </c>
      <c r="N46" s="15"/>
      <c r="O46" s="15"/>
      <c r="P46" s="16"/>
      <c r="Q46" s="15"/>
      <c r="R46" s="15"/>
      <c r="S46" s="17"/>
    </row>
    <row r="47" spans="1:19" ht="23.25" customHeight="1">
      <c r="A47" s="77"/>
      <c r="B47" s="74"/>
      <c r="C47" s="65"/>
      <c r="D47" s="49" t="s">
        <v>21</v>
      </c>
      <c r="E47" s="25">
        <v>1</v>
      </c>
      <c r="F47" s="23">
        <v>1.13</v>
      </c>
      <c r="G47" s="23">
        <v>1.81</v>
      </c>
      <c r="H47" s="20">
        <f>PRODUCT(F47:G47)</f>
        <v>2.0452999999999997</v>
      </c>
      <c r="I47" s="68"/>
      <c r="J47" s="21">
        <v>1</v>
      </c>
      <c r="K47" s="22">
        <f>SUM(F47+0.1)*J47</f>
        <v>1.23</v>
      </c>
      <c r="L47" s="22">
        <f t="shared" si="10"/>
        <v>0.492</v>
      </c>
      <c r="M47" s="19" t="s">
        <v>27</v>
      </c>
      <c r="N47" s="15"/>
      <c r="O47" s="15"/>
      <c r="P47" s="16"/>
      <c r="Q47" s="15"/>
      <c r="R47" s="15"/>
      <c r="S47" s="17"/>
    </row>
    <row r="48" spans="1:19" s="62" customFormat="1" ht="23.25" customHeight="1">
      <c r="A48" s="78"/>
      <c r="B48" s="75"/>
      <c r="C48" s="66"/>
      <c r="D48" s="49" t="s">
        <v>23</v>
      </c>
      <c r="E48" s="24">
        <v>1</v>
      </c>
      <c r="F48" s="32">
        <v>1.13</v>
      </c>
      <c r="G48" s="32">
        <v>1.81</v>
      </c>
      <c r="H48" s="30">
        <f>PRODUCT(F48:G48)</f>
        <v>2.0452999999999997</v>
      </c>
      <c r="I48" s="69"/>
      <c r="J48" s="26">
        <v>1</v>
      </c>
      <c r="K48" s="63">
        <f>SUM(F48+0.1)*J48</f>
        <v>1.23</v>
      </c>
      <c r="L48" s="63">
        <f t="shared" si="10"/>
        <v>0.492</v>
      </c>
      <c r="M48" s="33" t="s">
        <v>27</v>
      </c>
      <c r="N48" s="34"/>
      <c r="O48" s="34"/>
      <c r="P48" s="60"/>
      <c r="Q48" s="34"/>
      <c r="R48" s="34"/>
      <c r="S48" s="61"/>
    </row>
    <row r="49" spans="1:19" ht="23.25" customHeight="1">
      <c r="A49" s="76">
        <v>51</v>
      </c>
      <c r="B49" s="74" t="s">
        <v>61</v>
      </c>
      <c r="C49" s="65"/>
      <c r="D49" s="48" t="s">
        <v>29</v>
      </c>
      <c r="E49" s="25">
        <v>1</v>
      </c>
      <c r="F49" s="56">
        <v>1.12</v>
      </c>
      <c r="G49" s="56">
        <v>1.75</v>
      </c>
      <c r="H49" s="20">
        <f aca="true" t="shared" si="11" ref="H49:H55">PRODUCT(F49:G49)</f>
        <v>1.9600000000000002</v>
      </c>
      <c r="I49" s="68">
        <f>SUM(H49*E49+H50*E50+H51*E51+H52*E52)</f>
        <v>12.005000000000003</v>
      </c>
      <c r="J49" s="21">
        <v>1</v>
      </c>
      <c r="K49" s="22">
        <f aca="true" t="shared" si="12" ref="K49:K55">SUM(F49+0.1)*J49</f>
        <v>1.2200000000000002</v>
      </c>
      <c r="L49" s="22">
        <f t="shared" si="10"/>
        <v>0.4880000000000001</v>
      </c>
      <c r="M49" s="57" t="s">
        <v>27</v>
      </c>
      <c r="N49" s="58"/>
      <c r="O49" s="58"/>
      <c r="P49" s="16"/>
      <c r="Q49" s="58"/>
      <c r="R49" s="58"/>
      <c r="S49" s="59"/>
    </row>
    <row r="50" spans="1:19" ht="23.25" customHeight="1">
      <c r="A50" s="77"/>
      <c r="B50" s="74"/>
      <c r="C50" s="65"/>
      <c r="D50" s="48" t="s">
        <v>26</v>
      </c>
      <c r="E50" s="25">
        <v>2</v>
      </c>
      <c r="F50" s="23">
        <v>1.12</v>
      </c>
      <c r="G50" s="23">
        <v>1.75</v>
      </c>
      <c r="H50" s="20">
        <f t="shared" si="11"/>
        <v>1.9600000000000002</v>
      </c>
      <c r="I50" s="68"/>
      <c r="J50" s="21">
        <v>2</v>
      </c>
      <c r="K50" s="22">
        <f t="shared" si="12"/>
        <v>2.4400000000000004</v>
      </c>
      <c r="L50" s="22">
        <f t="shared" si="10"/>
        <v>0.9760000000000002</v>
      </c>
      <c r="M50" s="19" t="s">
        <v>27</v>
      </c>
      <c r="N50" s="15"/>
      <c r="O50" s="15"/>
      <c r="P50" s="16"/>
      <c r="Q50" s="15"/>
      <c r="R50" s="15"/>
      <c r="S50" s="17"/>
    </row>
    <row r="51" spans="1:19" ht="23.25" customHeight="1">
      <c r="A51" s="77"/>
      <c r="B51" s="74"/>
      <c r="C51" s="65"/>
      <c r="D51" s="49" t="s">
        <v>32</v>
      </c>
      <c r="E51" s="25">
        <v>2</v>
      </c>
      <c r="F51" s="23">
        <v>1.19</v>
      </c>
      <c r="G51" s="23">
        <v>1.75</v>
      </c>
      <c r="H51" s="20">
        <f t="shared" si="11"/>
        <v>2.0825</v>
      </c>
      <c r="I51" s="68"/>
      <c r="J51" s="21">
        <v>2</v>
      </c>
      <c r="K51" s="22">
        <f t="shared" si="12"/>
        <v>2.58</v>
      </c>
      <c r="L51" s="22">
        <f t="shared" si="10"/>
        <v>1.032</v>
      </c>
      <c r="M51" s="19" t="s">
        <v>27</v>
      </c>
      <c r="N51" s="15"/>
      <c r="O51" s="15"/>
      <c r="P51" s="16"/>
      <c r="Q51" s="15"/>
      <c r="R51" s="15"/>
      <c r="S51" s="17"/>
    </row>
    <row r="52" spans="1:19" ht="23.25" customHeight="1" thickBot="1">
      <c r="A52" s="78"/>
      <c r="B52" s="75"/>
      <c r="C52" s="66"/>
      <c r="D52" s="48" t="s">
        <v>21</v>
      </c>
      <c r="E52" s="25">
        <v>1</v>
      </c>
      <c r="F52" s="32">
        <v>1.12</v>
      </c>
      <c r="G52" s="32">
        <v>1.75</v>
      </c>
      <c r="H52" s="20">
        <f t="shared" si="11"/>
        <v>1.9600000000000002</v>
      </c>
      <c r="I52" s="69"/>
      <c r="J52" s="21">
        <v>1</v>
      </c>
      <c r="K52" s="22">
        <f t="shared" si="12"/>
        <v>1.2200000000000002</v>
      </c>
      <c r="L52" s="22">
        <f t="shared" si="10"/>
        <v>0.4880000000000001</v>
      </c>
      <c r="M52" s="33" t="s">
        <v>27</v>
      </c>
      <c r="N52" s="34"/>
      <c r="O52" s="15"/>
      <c r="P52" s="16"/>
      <c r="Q52" s="15"/>
      <c r="R52" s="15"/>
      <c r="S52" s="17"/>
    </row>
    <row r="53" spans="1:19" ht="22.5" customHeight="1">
      <c r="A53" s="70">
        <v>55</v>
      </c>
      <c r="B53" s="73" t="s">
        <v>63</v>
      </c>
      <c r="C53" s="64"/>
      <c r="D53" s="49" t="s">
        <v>25</v>
      </c>
      <c r="E53" s="24">
        <v>2</v>
      </c>
      <c r="F53" s="23">
        <v>1.15</v>
      </c>
      <c r="G53" s="23">
        <v>1.75</v>
      </c>
      <c r="H53" s="20">
        <f t="shared" si="11"/>
        <v>2.0124999999999997</v>
      </c>
      <c r="I53" s="67">
        <f>SUM(H53*E53+H54*E54+H55*E55)</f>
        <v>8.049999999999999</v>
      </c>
      <c r="J53" s="28">
        <v>2</v>
      </c>
      <c r="K53" s="22">
        <f t="shared" si="12"/>
        <v>2.5</v>
      </c>
      <c r="L53" s="22">
        <f t="shared" si="10"/>
        <v>1</v>
      </c>
      <c r="M53" s="19" t="s">
        <v>27</v>
      </c>
      <c r="N53" s="15"/>
      <c r="O53" s="15"/>
      <c r="P53" s="16"/>
      <c r="Q53" s="15"/>
      <c r="R53" s="15"/>
      <c r="S53" s="17"/>
    </row>
    <row r="54" spans="1:19" ht="22.5" customHeight="1">
      <c r="A54" s="71"/>
      <c r="B54" s="74"/>
      <c r="C54" s="65"/>
      <c r="D54" s="48" t="s">
        <v>33</v>
      </c>
      <c r="E54" s="24">
        <v>1</v>
      </c>
      <c r="F54" s="23">
        <v>1.15</v>
      </c>
      <c r="G54" s="23">
        <v>1.75</v>
      </c>
      <c r="H54" s="20">
        <f t="shared" si="11"/>
        <v>2.0124999999999997</v>
      </c>
      <c r="I54" s="68"/>
      <c r="J54" s="27">
        <v>1</v>
      </c>
      <c r="K54" s="22">
        <f t="shared" si="12"/>
        <v>1.25</v>
      </c>
      <c r="L54" s="22">
        <f t="shared" si="10"/>
        <v>0.5</v>
      </c>
      <c r="M54" s="19" t="s">
        <v>27</v>
      </c>
      <c r="N54" s="15"/>
      <c r="O54" s="15"/>
      <c r="P54" s="16"/>
      <c r="Q54" s="15"/>
      <c r="R54" s="15"/>
      <c r="S54" s="17"/>
    </row>
    <row r="55" spans="1:19" ht="22.5" customHeight="1" thickBot="1">
      <c r="A55" s="72"/>
      <c r="B55" s="79"/>
      <c r="C55" s="80"/>
      <c r="D55" s="49" t="s">
        <v>23</v>
      </c>
      <c r="E55" s="24">
        <v>1</v>
      </c>
      <c r="F55" s="23">
        <v>1.15</v>
      </c>
      <c r="G55" s="23">
        <v>1.75</v>
      </c>
      <c r="H55" s="20">
        <f t="shared" si="11"/>
        <v>2.0124999999999997</v>
      </c>
      <c r="I55" s="81"/>
      <c r="J55" s="55">
        <v>1</v>
      </c>
      <c r="K55" s="22">
        <f t="shared" si="12"/>
        <v>1.25</v>
      </c>
      <c r="L55" s="22">
        <f t="shared" si="10"/>
        <v>0.5</v>
      </c>
      <c r="M55" s="19" t="s">
        <v>27</v>
      </c>
      <c r="N55" s="15"/>
      <c r="O55" s="15"/>
      <c r="P55" s="16"/>
      <c r="Q55" s="15"/>
      <c r="R55" s="15"/>
      <c r="S55" s="17"/>
    </row>
    <row r="56" spans="1:19" ht="39" customHeight="1" thickBot="1">
      <c r="A56" s="2"/>
      <c r="B56" s="12" t="s">
        <v>9</v>
      </c>
      <c r="C56" s="44"/>
      <c r="D56" s="50"/>
      <c r="E56" s="14">
        <f>SUM(E5:E55)</f>
        <v>78</v>
      </c>
      <c r="F56" s="6"/>
      <c r="G56" s="6"/>
      <c r="H56" s="7"/>
      <c r="I56" s="13">
        <f>SUM(I5:I55)</f>
        <v>152.28750000000005</v>
      </c>
      <c r="J56" s="18">
        <f>SUM(J5:J55)</f>
        <v>78</v>
      </c>
      <c r="K56" s="8">
        <f>SUM(K5:K55)</f>
        <v>109.72000000000003</v>
      </c>
      <c r="L56" s="8">
        <f>SUM(L5:L55)</f>
        <v>43.88800000000002</v>
      </c>
      <c r="M56" s="5"/>
      <c r="N56" s="5"/>
      <c r="O56" s="9"/>
      <c r="P56" s="10"/>
      <c r="Q56" s="8" t="e">
        <f>SUM(#REF!)</f>
        <v>#REF!</v>
      </c>
      <c r="R56" s="8" t="e">
        <f>SUM(#REF!)</f>
        <v>#REF!</v>
      </c>
      <c r="S56" s="11" t="e">
        <f>SUM(#REF!)</f>
        <v>#REF!</v>
      </c>
    </row>
    <row r="57" spans="1:19" ht="39" customHeight="1">
      <c r="A57" s="35"/>
      <c r="B57" s="36"/>
      <c r="C57" s="45"/>
      <c r="D57" s="51"/>
      <c r="E57" s="39"/>
      <c r="F57" s="40"/>
      <c r="G57" s="40"/>
      <c r="H57" s="41"/>
      <c r="I57" s="41"/>
      <c r="J57" s="39"/>
      <c r="K57" s="42"/>
      <c r="L57" s="42"/>
      <c r="M57" s="38"/>
      <c r="N57" s="38"/>
      <c r="O57" s="37"/>
      <c r="P57" s="38"/>
      <c r="Q57" s="42"/>
      <c r="R57" s="42"/>
      <c r="S57" s="42"/>
    </row>
    <row r="58" spans="1:15" ht="12.75" customHeight="1">
      <c r="A58" s="3"/>
      <c r="B58" s="3"/>
      <c r="C58" s="46"/>
      <c r="D58" s="4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73" ht="12.75"/>
  </sheetData>
  <sheetProtection/>
  <mergeCells count="59">
    <mergeCell ref="D5:D6"/>
    <mergeCell ref="A9:A12"/>
    <mergeCell ref="B9:B12"/>
    <mergeCell ref="C9:C12"/>
    <mergeCell ref="H3:H4"/>
    <mergeCell ref="I3:I4"/>
    <mergeCell ref="A30:A32"/>
    <mergeCell ref="B30:B32"/>
    <mergeCell ref="C30:C32"/>
    <mergeCell ref="A5:A8"/>
    <mergeCell ref="B5:B8"/>
    <mergeCell ref="C5:C8"/>
    <mergeCell ref="I5:I8"/>
    <mergeCell ref="D9:D10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N3:N4"/>
    <mergeCell ref="O3:O4"/>
    <mergeCell ref="S3:S4"/>
    <mergeCell ref="P3:P4"/>
    <mergeCell ref="Q3:Q4"/>
    <mergeCell ref="R3:R4"/>
    <mergeCell ref="I53:I55"/>
    <mergeCell ref="L3:L4"/>
    <mergeCell ref="M3:M4"/>
    <mergeCell ref="K3:K4"/>
    <mergeCell ref="I9:I12"/>
    <mergeCell ref="I49:I52"/>
    <mergeCell ref="B45:B48"/>
    <mergeCell ref="C45:C48"/>
    <mergeCell ref="I45:I48"/>
    <mergeCell ref="A45:A48"/>
    <mergeCell ref="A53:A55"/>
    <mergeCell ref="B53:B55"/>
    <mergeCell ref="C53:C55"/>
    <mergeCell ref="A49:A52"/>
    <mergeCell ref="B49:B52"/>
    <mergeCell ref="C49:C52"/>
    <mergeCell ref="I30:I32"/>
    <mergeCell ref="A40:A42"/>
    <mergeCell ref="B40:B42"/>
    <mergeCell ref="C40:C42"/>
    <mergeCell ref="I40:I42"/>
    <mergeCell ref="A37:A39"/>
    <mergeCell ref="B37:B39"/>
    <mergeCell ref="C37:C39"/>
    <mergeCell ref="I37:I39"/>
    <mergeCell ref="A34:A36"/>
    <mergeCell ref="B34:B36"/>
    <mergeCell ref="C34:C36"/>
    <mergeCell ref="I34:I36"/>
  </mergeCells>
  <printOptions/>
  <pageMargins left="0.31496062992125984" right="0.1968503937007874" top="0.984251968503937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user</cp:lastModifiedBy>
  <cp:lastPrinted>2011-10-13T07:56:59Z</cp:lastPrinted>
  <dcterms:created xsi:type="dcterms:W3CDTF">2006-01-26T11:38:09Z</dcterms:created>
  <dcterms:modified xsi:type="dcterms:W3CDTF">2011-10-14T17:46:02Z</dcterms:modified>
  <cp:category/>
  <cp:version/>
  <cp:contentType/>
  <cp:contentStatus/>
</cp:coreProperties>
</file>