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6"/>
  </bookViews>
  <sheets>
    <sheet name="Zał.1-Zestawienie stanu gruntów" sheetId="1" r:id="rId1"/>
    <sheet name="Zał.2-Rozdyspon. gruntów kom" sheetId="2" r:id="rId2"/>
    <sheet name="Zał.3-Przeznaczenie zagosp." sheetId="3" r:id="rId3"/>
    <sheet name="Zał.4-Rodzaj przyjętej zabudowy" sheetId="4" r:id="rId4"/>
    <sheet name="Zał. 5-Mienie Gminy " sheetId="5" r:id="rId5"/>
    <sheet name="Zał.6-Długotermin. aktywa" sheetId="6" r:id="rId6"/>
    <sheet name="Zał.7-Dochody z praw własności" sheetId="7" r:id="rId7"/>
  </sheets>
  <definedNames>
    <definedName name="_xlnm.Print_Area" localSheetId="0">'Zał.1-Zestawienie stanu gruntów'!$A$1:$N$23</definedName>
    <definedName name="_xlnm.Print_Area" localSheetId="1">'Zał.2-Rozdyspon. gruntów kom'!$A$1:$H$36</definedName>
    <definedName name="_xlnm.Print_Area" localSheetId="3">'Zał.4-Rodzaj przyjętej zabudowy'!$A$1:$N$21</definedName>
    <definedName name="_xlnm.Print_Area" localSheetId="5">'Zał.6-Długotermin. aktywa'!$A$1:$E$27</definedName>
    <definedName name="_xlnm.Print_Area" localSheetId="6">'Zał.7-Dochody z praw własności'!$A$1:$G$21</definedName>
  </definedNames>
  <calcPr fullCalcOnLoad="1" fullPrecision="0"/>
</workbook>
</file>

<file path=xl/sharedStrings.xml><?xml version="1.0" encoding="utf-8"?>
<sst xmlns="http://schemas.openxmlformats.org/spreadsheetml/2006/main" count="308" uniqueCount="214">
  <si>
    <t>Stan na 30.09.2009 r.</t>
  </si>
  <si>
    <t>Stan na  30.09.2009 r.</t>
  </si>
  <si>
    <t xml:space="preserve">Treść </t>
  </si>
  <si>
    <t xml:space="preserve">Miejscowość </t>
  </si>
  <si>
    <t>przemysł</t>
  </si>
  <si>
    <t>usługi handel</t>
  </si>
  <si>
    <t>oświata</t>
  </si>
  <si>
    <t>tereny zielone</t>
  </si>
  <si>
    <t>Tereny rolne +rowy</t>
  </si>
  <si>
    <t>drogi</t>
  </si>
  <si>
    <t>ogrody działkowe</t>
  </si>
  <si>
    <t>tereny rekreacyjne</t>
  </si>
  <si>
    <t xml:space="preserve">Przeznaczenie gruntów w planie zagospodarowania powierzchnia w hektarach </t>
  </si>
  <si>
    <t>Miejscowość</t>
  </si>
  <si>
    <t>budownictwo mieszkaniowe</t>
  </si>
  <si>
    <t>mieszkania</t>
  </si>
  <si>
    <t>usługi (sklepy, pawilony handlowe)</t>
  </si>
  <si>
    <t>budynki oświatowe</t>
  </si>
  <si>
    <t>Ilość 
w szt.</t>
  </si>
  <si>
    <t>INFRAPARK Police S.A.</t>
  </si>
  <si>
    <t>w zł</t>
  </si>
  <si>
    <t>x</t>
  </si>
  <si>
    <t>Lp.</t>
  </si>
  <si>
    <t>Dębostrów</t>
  </si>
  <si>
    <t>Drogoradz</t>
  </si>
  <si>
    <t>Niekłończyca</t>
  </si>
  <si>
    <t>Pilchowo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</si>
  <si>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</si>
  <si>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</si>
  <si>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</si>
  <si>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</si>
  <si>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</si>
  <si>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</si>
  <si>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</si>
  <si>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</si>
  <si>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INFORMACJA O STANIE MIENIA KOMUNALNEGO</t>
  </si>
  <si>
    <t>Wartość</t>
  </si>
  <si>
    <t>Nazwa</t>
  </si>
  <si>
    <t>Grupa</t>
  </si>
  <si>
    <t>1.</t>
  </si>
  <si>
    <t>00</t>
  </si>
  <si>
    <t>2.</t>
  </si>
  <si>
    <t>01</t>
  </si>
  <si>
    <t>02</t>
  </si>
  <si>
    <t>3.</t>
  </si>
  <si>
    <t>4.</t>
  </si>
  <si>
    <t>5.</t>
  </si>
  <si>
    <t>(5=6+7+8+9+10+11+12)</t>
  </si>
  <si>
    <t>6.</t>
  </si>
  <si>
    <t>kotły i maszyny</t>
  </si>
  <si>
    <t>03</t>
  </si>
  <si>
    <t>energetyczne</t>
  </si>
  <si>
    <t>7.</t>
  </si>
  <si>
    <t>04</t>
  </si>
  <si>
    <t>8.</t>
  </si>
  <si>
    <t>05</t>
  </si>
  <si>
    <t>urządzenia i aparaty</t>
  </si>
  <si>
    <t>9.</t>
  </si>
  <si>
    <t>urządzenia techniczne</t>
  </si>
  <si>
    <t>06</t>
  </si>
  <si>
    <t>10.</t>
  </si>
  <si>
    <t>07</t>
  </si>
  <si>
    <t>11.</t>
  </si>
  <si>
    <t>08</t>
  </si>
  <si>
    <t>ruchomości</t>
  </si>
  <si>
    <t>12.</t>
  </si>
  <si>
    <t>inwentarz żywy</t>
  </si>
  <si>
    <t>09</t>
  </si>
  <si>
    <t>13.</t>
  </si>
  <si>
    <t>14.</t>
  </si>
  <si>
    <t>DŁUGOTERMINOWE AKTYWA FINANSOWE</t>
  </si>
  <si>
    <t>Cena jednostkowa w zł</t>
  </si>
  <si>
    <t>"TRANS-NET" S.A. Police</t>
  </si>
  <si>
    <t>Szczecińsko - Polickie</t>
  </si>
  <si>
    <t>Przedsiębiorstwo Komunikacyjne Sp. z o.o.</t>
  </si>
  <si>
    <t>Przedsiębiorstwo Energetyki Cieplnej S.A. Police</t>
  </si>
  <si>
    <t>DOCHODY UZYSKANE Z TYTUŁU WYKONANIA PRAW WŁASNOŚCI</t>
  </si>
  <si>
    <t>LP.</t>
  </si>
  <si>
    <t>Wieczyste użytkowanie, zarząd i użytkowanie</t>
  </si>
  <si>
    <t>Dzierżawa gruntów i mienia</t>
  </si>
  <si>
    <t>Sprzedaż mienia komunalnego</t>
  </si>
  <si>
    <t>Pozostałe dochody z mienia</t>
  </si>
  <si>
    <t>-</t>
  </si>
  <si>
    <t>Załącznik nr 7</t>
  </si>
  <si>
    <t>Powiatowy Bank Spółdzielczy w Policach</t>
  </si>
  <si>
    <t>Ogółem</t>
  </si>
  <si>
    <t>km</t>
  </si>
  <si>
    <t>GRUNTY [ha]</t>
  </si>
  <si>
    <t>Inne niż własność prawa majątkowe - udziały w spółkach i akcjach</t>
  </si>
  <si>
    <t xml:space="preserve">L.P. </t>
  </si>
  <si>
    <t xml:space="preserve">Grupa </t>
  </si>
  <si>
    <t>Grunty zabudowane</t>
  </si>
  <si>
    <t>I.</t>
  </si>
  <si>
    <t>15.</t>
  </si>
  <si>
    <t>16.</t>
  </si>
  <si>
    <t>17.</t>
  </si>
  <si>
    <t>A</t>
  </si>
  <si>
    <t>B</t>
  </si>
  <si>
    <t>L.p.</t>
  </si>
  <si>
    <t>Grunty był.PFZ</t>
  </si>
  <si>
    <t>(2= 3+4)</t>
  </si>
  <si>
    <t>budynki mieszkalne</t>
  </si>
  <si>
    <t>budynki pozostałe</t>
  </si>
  <si>
    <t>lokale</t>
  </si>
  <si>
    <t>Obiekty Inżynierii</t>
  </si>
  <si>
    <t>specjalne maszyny</t>
  </si>
  <si>
    <t>środki</t>
  </si>
  <si>
    <t>transportowe</t>
  </si>
  <si>
    <t>budynki biurowe 
i inne użytkowe</t>
  </si>
  <si>
    <t>tereny wysypiska</t>
  </si>
  <si>
    <t>Załącznik 4</t>
  </si>
  <si>
    <t xml:space="preserve">Ogółem rozdysponowano gruntów         w ha </t>
  </si>
  <si>
    <t>Wartość rozdysponowanego mienia             w zł</t>
  </si>
  <si>
    <t>W tym:</t>
  </si>
  <si>
    <t>3.sprzedaż na działalność</t>
  </si>
  <si>
    <t>W tym działki:</t>
  </si>
  <si>
    <t>przem. I rzemieślnicze</t>
  </si>
  <si>
    <t>sprzedaż [szt.]</t>
  </si>
  <si>
    <t>Załącznik nr 6</t>
  </si>
  <si>
    <t>Załącznik 3</t>
  </si>
  <si>
    <t>Załącznik 2</t>
  </si>
  <si>
    <t>Załącznik 1</t>
  </si>
  <si>
    <t>Załącznik nr 5</t>
  </si>
  <si>
    <t>Ogółem po</t>
  </si>
  <si>
    <t>Zmiany</t>
  </si>
  <si>
    <t>zmianach</t>
  </si>
  <si>
    <t>początkowa</t>
  </si>
  <si>
    <t>w roku</t>
  </si>
  <si>
    <t>końcowa</t>
  </si>
  <si>
    <t>Bilans Otwarcia</t>
  </si>
  <si>
    <t>( + )</t>
  </si>
  <si>
    <t>Bilans Zamknięcia</t>
  </si>
  <si>
    <t>( - )</t>
  </si>
  <si>
    <t>Prawo własności</t>
  </si>
  <si>
    <t>drogi gminne      [  km]</t>
  </si>
  <si>
    <t>inżynierii lądowej i wodnej</t>
  </si>
  <si>
    <t>Razem</t>
  </si>
  <si>
    <t>ha=</t>
  </si>
  <si>
    <t>I INNYCH PRAW MAJĄTKOWYCH ORAZ Z WYKONANIA POSIADANIA</t>
  </si>
  <si>
    <t>TREŚĆ</t>
  </si>
  <si>
    <t>DOCHODY</t>
  </si>
  <si>
    <t>OGÓŁEM :</t>
  </si>
  <si>
    <t>ha,km,szt</t>
  </si>
  <si>
    <t>aparaty ogól.zastosow.</t>
  </si>
  <si>
    <t>INNE NIŻ WŁ.PRAWA MAJĄTK.</t>
  </si>
  <si>
    <t>Zarząd Morskiego Portu Police Sp. z.o.o</t>
  </si>
  <si>
    <t>Liczba przyjętych działek ogółem          w szt.</t>
  </si>
  <si>
    <t xml:space="preserve">Powierzchnia przyjętych działek w ha ogółem </t>
  </si>
  <si>
    <t>Grunty niezabudowane</t>
  </si>
  <si>
    <t>III</t>
  </si>
  <si>
    <t>IV a</t>
  </si>
  <si>
    <t>IV b</t>
  </si>
  <si>
    <t>V a</t>
  </si>
  <si>
    <t>V b</t>
  </si>
  <si>
    <t>VI a</t>
  </si>
  <si>
    <t>VI b</t>
  </si>
  <si>
    <t>VII a</t>
  </si>
  <si>
    <t>VII b</t>
  </si>
  <si>
    <t xml:space="preserve">Inne nie wymienione </t>
  </si>
  <si>
    <t>Przychód ogółem</t>
  </si>
  <si>
    <t>Stan po rozchodach</t>
  </si>
  <si>
    <t>Sprzedaż i użytkowanie</t>
  </si>
  <si>
    <t>wieczyste</t>
  </si>
  <si>
    <t>1.sprzedaż pod</t>
  </si>
  <si>
    <t xml:space="preserve">   budownictwo</t>
  </si>
  <si>
    <t>2.sprzedaż na cele rolne</t>
  </si>
  <si>
    <t xml:space="preserve">   gospodarczą</t>
  </si>
  <si>
    <t>4.wieczyste użytkowanie</t>
  </si>
  <si>
    <t>pod garaże</t>
  </si>
  <si>
    <t>usługowe</t>
  </si>
  <si>
    <t>zieleń parków</t>
  </si>
  <si>
    <t xml:space="preserve">inne nie wymienione </t>
  </si>
  <si>
    <t>II</t>
  </si>
  <si>
    <t>Lokale</t>
  </si>
  <si>
    <t xml:space="preserve">W tym: </t>
  </si>
  <si>
    <t>1. mieszkalne</t>
  </si>
  <si>
    <t>1. użytkowe</t>
  </si>
  <si>
    <t>Budynki sprzedaż</t>
  </si>
  <si>
    <t>ogółem</t>
  </si>
  <si>
    <t>mieszkalne</t>
  </si>
  <si>
    <t>użytkowe</t>
  </si>
  <si>
    <t>Wyszczególnienie zabudowy z racji pełnionej funkcji (w sztukach)</t>
  </si>
  <si>
    <t>Miasto Police</t>
  </si>
  <si>
    <t>RAZEM</t>
  </si>
  <si>
    <t xml:space="preserve"> Zestawienie stanu gruntów komunalnych przejętych na mienie Gminy Police od maja 1990 do 30.09.2009r.</t>
  </si>
  <si>
    <t>Grunty rolne</t>
  </si>
  <si>
    <t>Rozchód do końca 2008</t>
  </si>
  <si>
    <t>Rozchód na 30.09.2009</t>
  </si>
  <si>
    <t>Rozdysponowanie gruntów komunalnych w Gminie Police od maja 1990 do 30.09.2009r</t>
  </si>
  <si>
    <t>Ogółem rozdysponowano do 30.09.2009</t>
  </si>
  <si>
    <t>Wartość rozdysponowanego mienia od 1990 do 30.09.2009</t>
  </si>
  <si>
    <t>od1990 do 30.09.2009</t>
  </si>
  <si>
    <t>rok 2009</t>
  </si>
  <si>
    <t>do końca 2008</t>
  </si>
  <si>
    <t>Przeznaczenie w planie zagospodarowania przestrzennego skomunalizowanych gruntów na 30.09.2009r.</t>
  </si>
  <si>
    <t>Rodzaj przejetej zabudowy na skomunalizowanych gruntach od maja 1990 do 30.09.2009 r.</t>
  </si>
  <si>
    <t>w tym 2009 r.</t>
  </si>
  <si>
    <t>w tym w roku 2009</t>
  </si>
  <si>
    <t>liczba działek od 1990 do 2009</t>
  </si>
  <si>
    <t>w tym rok 2009</t>
  </si>
  <si>
    <t>powierzchnia działek od 1990 do 2009</t>
  </si>
  <si>
    <t>w tym roku 2009</t>
  </si>
  <si>
    <t>Łączny rozchód 2008 i 2009</t>
  </si>
  <si>
    <t>lądowej i wodnej [szt.]</t>
  </si>
  <si>
    <t>drogi gminne       [ szt.]</t>
  </si>
  <si>
    <t>obiekty pozostałe [szt.]</t>
  </si>
  <si>
    <t>INNE [szt.]</t>
  </si>
  <si>
    <t>maszyny, urządzenia</t>
  </si>
  <si>
    <t>narzędzia, przyrządy</t>
  </si>
  <si>
    <t>UDZIAŁY I AKCJE [szt.]</t>
  </si>
  <si>
    <t>szt.</t>
  </si>
  <si>
    <t>BUDYNKI i OBIEKTY [szt.]</t>
  </si>
  <si>
    <t>Budynki i Lokale [szt.]</t>
  </si>
  <si>
    <t>( za okres od 30.09.2008 r. do 30.09.2009 r.)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</si>
</sst>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5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0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9"/>
      <name val="Arial CE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67" fontId="6" fillId="0" borderId="13" xfId="42" applyNumberFormat="1" applyFont="1" applyBorder="1" applyAlignment="1">
      <alignment horizontal="center" vertical="center" wrapText="1"/>
    </xf>
    <xf numFmtId="167" fontId="6" fillId="0" borderId="14" xfId="42" applyNumberFormat="1" applyFont="1" applyBorder="1" applyAlignment="1">
      <alignment horizontal="center" vertical="center" wrapText="1"/>
    </xf>
    <xf numFmtId="167" fontId="6" fillId="0" borderId="15" xfId="42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67" fontId="7" fillId="0" borderId="17" xfId="0" applyNumberFormat="1" applyFont="1" applyBorder="1" applyAlignment="1">
      <alignment horizontal="center" vertical="center" wrapText="1"/>
    </xf>
    <xf numFmtId="43" fontId="7" fillId="0" borderId="17" xfId="42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2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7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167" fontId="6" fillId="0" borderId="17" xfId="42" applyNumberFormat="1" applyFont="1" applyBorder="1" applyAlignment="1">
      <alignment horizontal="center" vertical="center" wrapText="1"/>
    </xf>
    <xf numFmtId="167" fontId="6" fillId="0" borderId="18" xfId="42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167" fontId="6" fillId="0" borderId="21" xfId="42" applyNumberFormat="1" applyFont="1" applyBorder="1" applyAlignment="1">
      <alignment horizontal="center" vertical="center" wrapText="1"/>
    </xf>
    <xf numFmtId="167" fontId="6" fillId="0" borderId="22" xfId="4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 horizontal="center"/>
    </xf>
    <xf numFmtId="0" fontId="5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7" fillId="0" borderId="0" xfId="0" applyFont="1" applyAlignment="1">
      <alignment/>
    </xf>
    <xf numFmtId="0" fontId="0" fillId="0" borderId="24" xfId="0" applyBorder="1" applyAlignment="1">
      <alignment/>
    </xf>
    <xf numFmtId="2" fontId="0" fillId="0" borderId="21" xfId="0" applyNumberFormat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43" fontId="0" fillId="0" borderId="28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7" xfId="42" applyFont="1" applyBorder="1" applyAlignment="1">
      <alignment/>
    </xf>
    <xf numFmtId="167" fontId="0" fillId="0" borderId="29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24" xfId="42" applyFont="1" applyBorder="1" applyAlignment="1">
      <alignment/>
    </xf>
    <xf numFmtId="167" fontId="0" fillId="0" borderId="18" xfId="42" applyNumberFormat="1" applyFont="1" applyBorder="1" applyAlignment="1">
      <alignment/>
    </xf>
    <xf numFmtId="167" fontId="0" fillId="0" borderId="22" xfId="42" applyNumberFormat="1" applyFont="1" applyBorder="1" applyAlignment="1">
      <alignment/>
    </xf>
    <xf numFmtId="0" fontId="0" fillId="0" borderId="27" xfId="0" applyBorder="1" applyAlignment="1">
      <alignment/>
    </xf>
    <xf numFmtId="43" fontId="0" fillId="0" borderId="0" xfId="42" applyFont="1" applyBorder="1" applyAlignment="1">
      <alignment/>
    </xf>
    <xf numFmtId="167" fontId="0" fillId="0" borderId="30" xfId="42" applyNumberFormat="1" applyFont="1" applyBorder="1" applyAlignment="1">
      <alignment/>
    </xf>
    <xf numFmtId="167" fontId="0" fillId="0" borderId="31" xfId="42" applyNumberFormat="1" applyFont="1" applyBorder="1" applyAlignment="1">
      <alignment/>
    </xf>
    <xf numFmtId="43" fontId="0" fillId="0" borderId="32" xfId="42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33" borderId="33" xfId="0" applyFont="1" applyFill="1" applyBorder="1" applyAlignment="1">
      <alignment horizontal="centerContinuous"/>
    </xf>
    <xf numFmtId="0" fontId="0" fillId="33" borderId="34" xfId="0" applyFont="1" applyFill="1" applyBorder="1" applyAlignment="1">
      <alignment horizontal="centerContinuous"/>
    </xf>
    <xf numFmtId="0" fontId="4" fillId="0" borderId="0" xfId="52" applyFont="1">
      <alignment/>
      <protection/>
    </xf>
    <xf numFmtId="49" fontId="9" fillId="34" borderId="35" xfId="52" applyNumberFormat="1" applyFont="1" applyFill="1" applyBorder="1" applyAlignment="1">
      <alignment horizontal="center"/>
      <protection/>
    </xf>
    <xf numFmtId="43" fontId="9" fillId="34" borderId="36" xfId="42" applyFont="1" applyFill="1" applyBorder="1" applyAlignment="1">
      <alignment horizontal="left"/>
    </xf>
    <xf numFmtId="49" fontId="9" fillId="34" borderId="37" xfId="52" applyNumberFormat="1" applyFont="1" applyFill="1" applyBorder="1" applyAlignment="1">
      <alignment horizontal="center"/>
      <protection/>
    </xf>
    <xf numFmtId="0" fontId="9" fillId="34" borderId="35" xfId="52" applyFont="1" applyFill="1" applyBorder="1">
      <alignment/>
      <protection/>
    </xf>
    <xf numFmtId="0" fontId="9" fillId="34" borderId="37" xfId="52" applyFont="1" applyFill="1" applyBorder="1" applyAlignment="1">
      <alignment horizontal="center"/>
      <protection/>
    </xf>
    <xf numFmtId="0" fontId="9" fillId="34" borderId="37" xfId="52" applyFont="1" applyFill="1" applyBorder="1">
      <alignment/>
      <protection/>
    </xf>
    <xf numFmtId="43" fontId="9" fillId="34" borderId="38" xfId="42" applyFont="1" applyFill="1" applyBorder="1" applyAlignment="1">
      <alignment horizontal="left"/>
    </xf>
    <xf numFmtId="0" fontId="0" fillId="0" borderId="12" xfId="52" applyFont="1" applyFill="1" applyBorder="1" applyAlignment="1">
      <alignment horizontal="center"/>
      <protection/>
    </xf>
    <xf numFmtId="43" fontId="0" fillId="0" borderId="19" xfId="42" applyFont="1" applyFill="1" applyBorder="1" applyAlignment="1">
      <alignment horizontal="left"/>
    </xf>
    <xf numFmtId="43" fontId="0" fillId="0" borderId="38" xfId="42" applyFont="1" applyFill="1" applyBorder="1" applyAlignment="1">
      <alignment horizontal="left"/>
    </xf>
    <xf numFmtId="43" fontId="9" fillId="34" borderId="19" xfId="42" applyFont="1" applyFill="1" applyBorder="1" applyAlignment="1">
      <alignment horizontal="left"/>
    </xf>
    <xf numFmtId="0" fontId="0" fillId="0" borderId="12" xfId="52" applyFont="1" applyFill="1" applyBorder="1">
      <alignment/>
      <protection/>
    </xf>
    <xf numFmtId="0" fontId="0" fillId="0" borderId="38" xfId="52" applyFont="1" applyFill="1" applyBorder="1">
      <alignment/>
      <protection/>
    </xf>
    <xf numFmtId="0" fontId="16" fillId="34" borderId="36" xfId="52" applyFont="1" applyFill="1" applyBorder="1" applyAlignment="1">
      <alignment horizontal="center"/>
      <protection/>
    </xf>
    <xf numFmtId="0" fontId="16" fillId="34" borderId="35" xfId="52" applyFont="1" applyFill="1" applyBorder="1" applyAlignment="1">
      <alignment horizontal="left"/>
      <protection/>
    </xf>
    <xf numFmtId="0" fontId="9" fillId="34" borderId="35" xfId="52" applyFont="1" applyFill="1" applyBorder="1" applyAlignment="1">
      <alignment horizontal="left"/>
      <protection/>
    </xf>
    <xf numFmtId="49" fontId="9" fillId="34" borderId="36" xfId="52" applyNumberFormat="1" applyFont="1" applyFill="1" applyBorder="1" applyAlignment="1">
      <alignment horizontal="left" vertical="center" indent="1"/>
      <protection/>
    </xf>
    <xf numFmtId="2" fontId="9" fillId="34" borderId="36" xfId="52" applyNumberFormat="1" applyFont="1" applyFill="1" applyBorder="1" applyAlignment="1">
      <alignment horizontal="center"/>
      <protection/>
    </xf>
    <xf numFmtId="43" fontId="9" fillId="34" borderId="36" xfId="42" applyNumberFormat="1" applyFont="1" applyFill="1" applyBorder="1" applyAlignment="1">
      <alignment horizontal="center"/>
    </xf>
    <xf numFmtId="0" fontId="9" fillId="34" borderId="19" xfId="52" applyNumberFormat="1" applyFont="1" applyFill="1" applyBorder="1" applyAlignment="1">
      <alignment horizontal="left" vertical="center" indent="1"/>
      <protection/>
    </xf>
    <xf numFmtId="2" fontId="9" fillId="34" borderId="19" xfId="52" applyNumberFormat="1" applyFont="1" applyFill="1" applyBorder="1" applyAlignment="1">
      <alignment horizontal="center"/>
      <protection/>
    </xf>
    <xf numFmtId="43" fontId="0" fillId="34" borderId="38" xfId="52" applyNumberFormat="1" applyFont="1" applyFill="1" applyBorder="1" applyAlignment="1">
      <alignment horizontal="center"/>
      <protection/>
    </xf>
    <xf numFmtId="0" fontId="9" fillId="34" borderId="37" xfId="52" applyNumberFormat="1" applyFont="1" applyFill="1" applyBorder="1" applyAlignment="1">
      <alignment horizontal="left" vertical="center" indent="1"/>
      <protection/>
    </xf>
    <xf numFmtId="0" fontId="9" fillId="34" borderId="34" xfId="52" applyNumberFormat="1" applyFont="1" applyFill="1" applyBorder="1" applyAlignment="1">
      <alignment horizontal="center"/>
      <protection/>
    </xf>
    <xf numFmtId="0" fontId="8" fillId="33" borderId="39" xfId="0" applyFont="1" applyFill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4" fillId="0" borderId="0" xfId="52" applyFont="1">
      <alignment/>
      <protection/>
    </xf>
    <xf numFmtId="0" fontId="4" fillId="0" borderId="0" xfId="52" applyFont="1" applyFill="1">
      <alignment/>
      <protection/>
    </xf>
    <xf numFmtId="0" fontId="5" fillId="0" borderId="0" xfId="0" applyFont="1" applyAlignment="1">
      <alignment horizontal="right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43" fontId="9" fillId="35" borderId="44" xfId="42" applyFont="1" applyFill="1" applyBorder="1" applyAlignment="1">
      <alignment/>
    </xf>
    <xf numFmtId="43" fontId="9" fillId="35" borderId="29" xfId="42" applyFont="1" applyFill="1" applyBorder="1" applyAlignment="1">
      <alignment/>
    </xf>
    <xf numFmtId="43" fontId="9" fillId="35" borderId="22" xfId="42" applyFont="1" applyFill="1" applyBorder="1" applyAlignment="1">
      <alignment/>
    </xf>
    <xf numFmtId="43" fontId="9" fillId="35" borderId="18" xfId="42" applyFont="1" applyFill="1" applyBorder="1" applyAlignment="1">
      <alignment/>
    </xf>
    <xf numFmtId="43" fontId="9" fillId="35" borderId="41" xfId="42" applyFont="1" applyFill="1" applyBorder="1" applyAlignment="1">
      <alignment/>
    </xf>
    <xf numFmtId="43" fontId="9" fillId="35" borderId="42" xfId="42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24" xfId="0" applyFill="1" applyBorder="1" applyAlignment="1">
      <alignment/>
    </xf>
    <xf numFmtId="43" fontId="0" fillId="35" borderId="24" xfId="42" applyFont="1" applyFill="1" applyBorder="1" applyAlignment="1">
      <alignment/>
    </xf>
    <xf numFmtId="167" fontId="0" fillId="35" borderId="29" xfId="42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43" fontId="0" fillId="35" borderId="21" xfId="42" applyFont="1" applyFill="1" applyBorder="1" applyAlignment="1">
      <alignment/>
    </xf>
    <xf numFmtId="0" fontId="0" fillId="35" borderId="17" xfId="0" applyFill="1" applyBorder="1" applyAlignment="1">
      <alignment/>
    </xf>
    <xf numFmtId="43" fontId="0" fillId="35" borderId="17" xfId="42" applyFont="1" applyFill="1" applyBorder="1" applyAlignment="1">
      <alignment/>
    </xf>
    <xf numFmtId="167" fontId="0" fillId="35" borderId="18" xfId="42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43" fontId="0" fillId="35" borderId="14" xfId="42" applyFont="1" applyFill="1" applyBorder="1" applyAlignment="1">
      <alignment/>
    </xf>
    <xf numFmtId="167" fontId="0" fillId="35" borderId="15" xfId="42" applyNumberFormat="1" applyFont="1" applyFill="1" applyBorder="1" applyAlignment="1">
      <alignment/>
    </xf>
    <xf numFmtId="0" fontId="13" fillId="35" borderId="45" xfId="0" applyFont="1" applyFill="1" applyBorder="1" applyAlignment="1">
      <alignment/>
    </xf>
    <xf numFmtId="43" fontId="13" fillId="35" borderId="24" xfId="42" applyFont="1" applyFill="1" applyBorder="1" applyAlignment="1">
      <alignment/>
    </xf>
    <xf numFmtId="167" fontId="13" fillId="35" borderId="29" xfId="42" applyNumberFormat="1" applyFont="1" applyFill="1" applyBorder="1" applyAlignment="1">
      <alignment/>
    </xf>
    <xf numFmtId="0" fontId="9" fillId="35" borderId="39" xfId="0" applyFont="1" applyFill="1" applyBorder="1" applyAlignment="1">
      <alignment/>
    </xf>
    <xf numFmtId="0" fontId="9" fillId="35" borderId="46" xfId="0" applyFont="1" applyFill="1" applyBorder="1" applyAlignment="1">
      <alignment/>
    </xf>
    <xf numFmtId="167" fontId="9" fillId="35" borderId="42" xfId="42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35" borderId="23" xfId="0" applyFill="1" applyBorder="1" applyAlignment="1">
      <alignment horizontal="center"/>
    </xf>
    <xf numFmtId="0" fontId="0" fillId="35" borderId="21" xfId="0" applyFill="1" applyBorder="1" applyAlignment="1">
      <alignment horizontal="left"/>
    </xf>
    <xf numFmtId="0" fontId="0" fillId="35" borderId="21" xfId="0" applyFill="1" applyBorder="1" applyAlignment="1">
      <alignment horizontal="center"/>
    </xf>
    <xf numFmtId="0" fontId="0" fillId="35" borderId="21" xfId="0" applyFill="1" applyBorder="1" applyAlignment="1">
      <alignment horizontal="right"/>
    </xf>
    <xf numFmtId="2" fontId="0" fillId="35" borderId="21" xfId="0" applyNumberFormat="1" applyFill="1" applyBorder="1" applyAlignment="1">
      <alignment horizontal="right"/>
    </xf>
    <xf numFmtId="0" fontId="0" fillId="35" borderId="22" xfId="0" applyFill="1" applyBorder="1" applyAlignment="1">
      <alignment horizontal="right"/>
    </xf>
    <xf numFmtId="0" fontId="9" fillId="35" borderId="47" xfId="0" applyFont="1" applyFill="1" applyBorder="1" applyAlignment="1">
      <alignment horizontal="center"/>
    </xf>
    <xf numFmtId="0" fontId="9" fillId="35" borderId="43" xfId="0" applyFont="1" applyFill="1" applyBorder="1" applyAlignment="1">
      <alignment horizontal="left"/>
    </xf>
    <xf numFmtId="0" fontId="9" fillId="35" borderId="43" xfId="0" applyFont="1" applyFill="1" applyBorder="1" applyAlignment="1">
      <alignment horizontal="center"/>
    </xf>
    <xf numFmtId="0" fontId="9" fillId="35" borderId="43" xfId="0" applyFont="1" applyFill="1" applyBorder="1" applyAlignment="1">
      <alignment horizontal="right"/>
    </xf>
    <xf numFmtId="0" fontId="9" fillId="35" borderId="48" xfId="0" applyFont="1" applyFill="1" applyBorder="1" applyAlignment="1">
      <alignment horizontal="center"/>
    </xf>
    <xf numFmtId="0" fontId="17" fillId="0" borderId="0" xfId="52" applyFont="1" applyAlignment="1">
      <alignment horizontal="right"/>
      <protection/>
    </xf>
    <xf numFmtId="0" fontId="17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2" xfId="0" applyBorder="1" applyAlignment="1">
      <alignment/>
    </xf>
    <xf numFmtId="0" fontId="0" fillId="0" borderId="37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7" fillId="33" borderId="36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Continuous"/>
    </xf>
    <xf numFmtId="0" fontId="8" fillId="33" borderId="37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Continuous"/>
    </xf>
    <xf numFmtId="0" fontId="10" fillId="0" borderId="38" xfId="0" applyFont="1" applyBorder="1" applyAlignment="1">
      <alignment horizontal="center" vertical="top"/>
    </xf>
    <xf numFmtId="0" fontId="6" fillId="0" borderId="55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0" fillId="0" borderId="45" xfId="0" applyFont="1" applyBorder="1" applyAlignment="1">
      <alignment vertical="center"/>
    </xf>
    <xf numFmtId="43" fontId="10" fillId="0" borderId="36" xfId="42" applyNumberFormat="1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"/>
    </xf>
    <xf numFmtId="0" fontId="6" fillId="0" borderId="5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0" fillId="0" borderId="57" xfId="0" applyFont="1" applyBorder="1" applyAlignment="1">
      <alignment vertical="center"/>
    </xf>
    <xf numFmtId="0" fontId="0" fillId="0" borderId="57" xfId="0" applyFont="1" applyBorder="1" applyAlignment="1">
      <alignment horizontal="left" vertical="center"/>
    </xf>
    <xf numFmtId="43" fontId="10" fillId="0" borderId="19" xfId="42" applyNumberFormat="1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"/>
    </xf>
    <xf numFmtId="0" fontId="6" fillId="0" borderId="58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43" fontId="10" fillId="0" borderId="11" xfId="42" applyNumberFormat="1" applyFont="1" applyBorder="1" applyAlignment="1">
      <alignment horizontal="centerContinuous" vertical="center"/>
    </xf>
    <xf numFmtId="0" fontId="7" fillId="0" borderId="46" xfId="0" applyFont="1" applyBorder="1" applyAlignment="1">
      <alignment horizontal="center" vertical="center" wrapText="1"/>
    </xf>
    <xf numFmtId="43" fontId="7" fillId="0" borderId="39" xfId="0" applyNumberFormat="1" applyFont="1" applyBorder="1" applyAlignment="1">
      <alignment horizontal="center" vertical="center" wrapText="1"/>
    </xf>
    <xf numFmtId="43" fontId="9" fillId="34" borderId="37" xfId="42" applyFont="1" applyFill="1" applyBorder="1" applyAlignment="1">
      <alignment horizontal="center"/>
    </xf>
    <xf numFmtId="0" fontId="9" fillId="34" borderId="35" xfId="52" applyFont="1" applyFill="1" applyBorder="1" applyAlignment="1">
      <alignment horizontal="center"/>
      <protection/>
    </xf>
    <xf numFmtId="0" fontId="9" fillId="34" borderId="12" xfId="52" applyFont="1" applyFill="1" applyBorder="1" applyAlignment="1">
      <alignment horizontal="center"/>
      <protection/>
    </xf>
    <xf numFmtId="43" fontId="0" fillId="35" borderId="22" xfId="42" applyFont="1" applyFill="1" applyBorder="1" applyAlignment="1">
      <alignment/>
    </xf>
    <xf numFmtId="0" fontId="16" fillId="34" borderId="35" xfId="52" applyFont="1" applyFill="1" applyBorder="1" applyAlignment="1">
      <alignment horizontal="center"/>
      <protection/>
    </xf>
    <xf numFmtId="0" fontId="9" fillId="34" borderId="37" xfId="52" applyFont="1" applyFill="1" applyBorder="1" applyAlignment="1">
      <alignment horizontal="left"/>
      <protection/>
    </xf>
    <xf numFmtId="43" fontId="0" fillId="34" borderId="37" xfId="42" applyFont="1" applyFill="1" applyBorder="1" applyAlignment="1">
      <alignment horizontal="left"/>
    </xf>
    <xf numFmtId="43" fontId="9" fillId="34" borderId="37" xfId="42" applyFont="1" applyFill="1" applyBorder="1" applyAlignment="1">
      <alignment horizontal="left"/>
    </xf>
    <xf numFmtId="0" fontId="9" fillId="34" borderId="11" xfId="52" applyFont="1" applyFill="1" applyBorder="1">
      <alignment/>
      <protection/>
    </xf>
    <xf numFmtId="0" fontId="9" fillId="34" borderId="38" xfId="52" applyFont="1" applyFill="1" applyBorder="1">
      <alignment/>
      <protection/>
    </xf>
    <xf numFmtId="43" fontId="0" fillId="0" borderId="12" xfId="42" applyFont="1" applyFill="1" applyBorder="1" applyAlignment="1">
      <alignment horizontal="left"/>
    </xf>
    <xf numFmtId="0" fontId="0" fillId="0" borderId="12" xfId="52" applyFont="1" applyFill="1" applyBorder="1">
      <alignment/>
      <protection/>
    </xf>
    <xf numFmtId="0" fontId="7" fillId="0" borderId="0" xfId="0" applyFont="1" applyAlignment="1">
      <alignment horizont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6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35" borderId="65" xfId="0" applyFont="1" applyFill="1" applyBorder="1" applyAlignment="1">
      <alignment horizontal="left"/>
    </xf>
    <xf numFmtId="0" fontId="9" fillId="35" borderId="4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6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9" fillId="35" borderId="50" xfId="61" applyNumberFormat="1" applyFont="1" applyFill="1" applyBorder="1" applyAlignment="1">
      <alignment horizontal="center"/>
    </xf>
    <xf numFmtId="0" fontId="9" fillId="35" borderId="51" xfId="61" applyNumberFormat="1" applyFont="1" applyFill="1" applyBorder="1" applyAlignment="1">
      <alignment horizontal="center"/>
    </xf>
    <xf numFmtId="0" fontId="9" fillId="35" borderId="21" xfId="61" applyNumberFormat="1" applyFont="1" applyFill="1" applyBorder="1" applyAlignment="1">
      <alignment horizontal="center"/>
    </xf>
    <xf numFmtId="0" fontId="9" fillId="35" borderId="22" xfId="61" applyNumberFormat="1" applyFont="1" applyFill="1" applyBorder="1" applyAlignment="1">
      <alignment horizontal="center"/>
    </xf>
    <xf numFmtId="0" fontId="9" fillId="35" borderId="66" xfId="0" applyFont="1" applyFill="1" applyBorder="1" applyAlignment="1">
      <alignment horizontal="center"/>
    </xf>
    <xf numFmtId="0" fontId="9" fillId="35" borderId="40" xfId="0" applyFont="1" applyFill="1" applyBorder="1" applyAlignment="1">
      <alignment horizontal="center"/>
    </xf>
    <xf numFmtId="0" fontId="9" fillId="35" borderId="66" xfId="0" applyNumberFormat="1" applyFont="1" applyFill="1" applyBorder="1" applyAlignment="1">
      <alignment horizontal="center"/>
    </xf>
    <xf numFmtId="0" fontId="9" fillId="35" borderId="4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35" borderId="24" xfId="61" applyNumberFormat="1" applyFont="1" applyFill="1" applyBorder="1" applyAlignment="1">
      <alignment horizontal="center"/>
    </xf>
    <xf numFmtId="0" fontId="9" fillId="35" borderId="29" xfId="61" applyNumberFormat="1" applyFont="1" applyFill="1" applyBorder="1" applyAlignment="1">
      <alignment horizontal="center"/>
    </xf>
    <xf numFmtId="49" fontId="9" fillId="34" borderId="35" xfId="52" applyNumberFormat="1" applyFont="1" applyFill="1" applyBorder="1" applyAlignment="1">
      <alignment horizontal="center"/>
      <protection/>
    </xf>
    <xf numFmtId="49" fontId="9" fillId="34" borderId="37" xfId="52" applyNumberFormat="1" applyFont="1" applyFill="1" applyBorder="1" applyAlignment="1">
      <alignment horizontal="center"/>
      <protection/>
    </xf>
    <xf numFmtId="2" fontId="9" fillId="34" borderId="35" xfId="52" applyNumberFormat="1" applyFont="1" applyFill="1" applyBorder="1" applyAlignment="1">
      <alignment horizontal="center"/>
      <protection/>
    </xf>
    <xf numFmtId="2" fontId="9" fillId="36" borderId="37" xfId="52" applyNumberFormat="1" applyFont="1" applyFill="1" applyBorder="1" applyAlignment="1">
      <alignment horizontal="center"/>
      <protection/>
    </xf>
    <xf numFmtId="43" fontId="9" fillId="34" borderId="35" xfId="42" applyFont="1" applyFill="1" applyBorder="1" applyAlignment="1">
      <alignment horizontal="center"/>
    </xf>
    <xf numFmtId="43" fontId="9" fillId="34" borderId="37" xfId="42" applyFont="1" applyFill="1" applyBorder="1" applyAlignment="1">
      <alignment horizontal="center"/>
    </xf>
    <xf numFmtId="0" fontId="7" fillId="34" borderId="0" xfId="52" applyFont="1" applyFill="1" applyAlignment="1">
      <alignment horizontal="center"/>
      <protection/>
    </xf>
    <xf numFmtId="0" fontId="5" fillId="34" borderId="0" xfId="52" applyFont="1" applyFill="1" applyAlignment="1">
      <alignment horizontal="center"/>
      <protection/>
    </xf>
    <xf numFmtId="0" fontId="9" fillId="34" borderId="35" xfId="52" applyFont="1" applyFill="1" applyBorder="1" applyAlignment="1">
      <alignment horizontal="center"/>
      <protection/>
    </xf>
    <xf numFmtId="0" fontId="9" fillId="34" borderId="12" xfId="52" applyFont="1" applyFill="1" applyBorder="1" applyAlignment="1">
      <alignment horizontal="center"/>
      <protection/>
    </xf>
    <xf numFmtId="0" fontId="9" fillId="34" borderId="37" xfId="52" applyFont="1" applyFill="1" applyBorder="1" applyAlignment="1">
      <alignment horizontal="center"/>
      <protection/>
    </xf>
    <xf numFmtId="43" fontId="9" fillId="34" borderId="35" xfId="52" applyNumberFormat="1" applyFont="1" applyFill="1" applyBorder="1" applyAlignment="1">
      <alignment horizontal="left"/>
      <protection/>
    </xf>
    <xf numFmtId="43" fontId="9" fillId="34" borderId="37" xfId="52" applyNumberFormat="1" applyFont="1" applyFill="1" applyBorder="1" applyAlignment="1">
      <alignment horizontal="left"/>
      <protection/>
    </xf>
    <xf numFmtId="43" fontId="0" fillId="0" borderId="11" xfId="52" applyNumberFormat="1" applyFont="1" applyFill="1" applyBorder="1" applyAlignment="1">
      <alignment horizontal="center"/>
      <protection/>
    </xf>
    <xf numFmtId="43" fontId="0" fillId="0" borderId="38" xfId="52" applyNumberFormat="1" applyFont="1" applyFill="1" applyBorder="1" applyAlignment="1">
      <alignment horizontal="center"/>
      <protection/>
    </xf>
    <xf numFmtId="0" fontId="0" fillId="0" borderId="11" xfId="52" applyNumberFormat="1" applyFont="1" applyFill="1" applyBorder="1" applyAlignment="1">
      <alignment horizontal="center"/>
      <protection/>
    </xf>
    <xf numFmtId="0" fontId="0" fillId="0" borderId="12" xfId="52" applyNumberFormat="1" applyFont="1" applyFill="1" applyBorder="1" applyAlignment="1">
      <alignment horizontal="center"/>
      <protection/>
    </xf>
    <xf numFmtId="0" fontId="0" fillId="0" borderId="38" xfId="52" applyNumberFormat="1" applyFont="1" applyFill="1" applyBorder="1" applyAlignment="1">
      <alignment horizontal="center"/>
      <protection/>
    </xf>
    <xf numFmtId="0" fontId="0" fillId="0" borderId="12" xfId="52" applyFont="1" applyFill="1" applyBorder="1" applyAlignment="1">
      <alignment horizontal="center"/>
      <protection/>
    </xf>
    <xf numFmtId="49" fontId="0" fillId="0" borderId="11" xfId="52" applyNumberFormat="1" applyFont="1" applyFill="1" applyBorder="1" applyAlignment="1">
      <alignment horizontal="center"/>
      <protection/>
    </xf>
    <xf numFmtId="49" fontId="0" fillId="0" borderId="12" xfId="52" applyNumberFormat="1" applyFont="1" applyFill="1" applyBorder="1" applyAlignment="1">
      <alignment horizontal="center"/>
      <protection/>
    </xf>
    <xf numFmtId="49" fontId="0" fillId="0" borderId="38" xfId="52" applyNumberFormat="1" applyFont="1" applyFill="1" applyBorder="1" applyAlignment="1">
      <alignment horizontal="center"/>
      <protection/>
    </xf>
    <xf numFmtId="43" fontId="0" fillId="0" borderId="11" xfId="42" applyFont="1" applyFill="1" applyBorder="1" applyAlignment="1">
      <alignment horizontal="center"/>
    </xf>
    <xf numFmtId="43" fontId="0" fillId="0" borderId="38" xfId="42" applyFont="1" applyFill="1" applyBorder="1" applyAlignment="1">
      <alignment horizontal="center"/>
    </xf>
    <xf numFmtId="43" fontId="9" fillId="34" borderId="35" xfId="52" applyNumberFormat="1" applyFont="1" applyFill="1" applyBorder="1" applyAlignment="1">
      <alignment horizontal="center"/>
      <protection/>
    </xf>
    <xf numFmtId="43" fontId="0" fillId="34" borderId="12" xfId="52" applyNumberFormat="1" applyFont="1" applyFill="1" applyBorder="1" applyAlignment="1">
      <alignment horizontal="center"/>
      <protection/>
    </xf>
    <xf numFmtId="43" fontId="0" fillId="34" borderId="37" xfId="52" applyNumberFormat="1" applyFont="1" applyFill="1" applyBorder="1" applyAlignment="1">
      <alignment horizontal="center"/>
      <protection/>
    </xf>
    <xf numFmtId="43" fontId="9" fillId="34" borderId="37" xfId="52" applyNumberFormat="1" applyFont="1" applyFill="1" applyBorder="1" applyAlignment="1">
      <alignment horizontal="center"/>
      <protection/>
    </xf>
    <xf numFmtId="0" fontId="0" fillId="0" borderId="11" xfId="52" applyFont="1" applyFill="1" applyBorder="1" applyAlignment="1">
      <alignment horizontal="center"/>
      <protection/>
    </xf>
    <xf numFmtId="0" fontId="0" fillId="0" borderId="38" xfId="52" applyFont="1" applyFill="1" applyBorder="1" applyAlignment="1">
      <alignment horizontal="center"/>
      <protection/>
    </xf>
    <xf numFmtId="0" fontId="9" fillId="34" borderId="35" xfId="52" applyNumberFormat="1" applyFont="1" applyFill="1" applyBorder="1" applyAlignment="1">
      <alignment horizontal="center"/>
      <protection/>
    </xf>
    <xf numFmtId="0" fontId="9" fillId="34" borderId="37" xfId="52" applyNumberFormat="1" applyFont="1" applyFill="1" applyBorder="1" applyAlignment="1">
      <alignment horizontal="center"/>
      <protection/>
    </xf>
    <xf numFmtId="43" fontId="0" fillId="0" borderId="12" xfId="42" applyFont="1" applyFill="1" applyBorder="1" applyAlignment="1">
      <alignment horizontal="center"/>
    </xf>
    <xf numFmtId="43" fontId="9" fillId="34" borderId="35" xfId="42" applyNumberFormat="1" applyFont="1" applyFill="1" applyBorder="1" applyAlignment="1">
      <alignment horizontal="center"/>
    </xf>
    <xf numFmtId="0" fontId="9" fillId="0" borderId="35" xfId="52" applyNumberFormat="1" applyFont="1" applyFill="1" applyBorder="1" applyAlignment="1">
      <alignment horizontal="center"/>
      <protection/>
    </xf>
    <xf numFmtId="0" fontId="9" fillId="0" borderId="37" xfId="52" applyNumberFormat="1" applyFont="1" applyFill="1" applyBorder="1" applyAlignment="1">
      <alignment horizontal="center"/>
      <protection/>
    </xf>
    <xf numFmtId="2" fontId="9" fillId="34" borderId="11" xfId="52" applyNumberFormat="1" applyFont="1" applyFill="1" applyBorder="1" applyAlignment="1">
      <alignment horizontal="center"/>
      <protection/>
    </xf>
    <xf numFmtId="2" fontId="9" fillId="34" borderId="38" xfId="52" applyNumberFormat="1" applyFont="1" applyFill="1" applyBorder="1" applyAlignment="1">
      <alignment horizontal="center"/>
      <protection/>
    </xf>
    <xf numFmtId="43" fontId="9" fillId="0" borderId="11" xfId="52" applyNumberFormat="1" applyFont="1" applyFill="1" applyBorder="1" applyAlignment="1">
      <alignment horizontal="center"/>
      <protection/>
    </xf>
    <xf numFmtId="43" fontId="9" fillId="0" borderId="12" xfId="52" applyNumberFormat="1" applyFont="1" applyFill="1" applyBorder="1" applyAlignment="1">
      <alignment horizontal="center"/>
      <protection/>
    </xf>
    <xf numFmtId="43" fontId="9" fillId="34" borderId="12" xfId="42" applyFont="1" applyFill="1" applyBorder="1" applyAlignment="1">
      <alignment horizontal="center"/>
    </xf>
    <xf numFmtId="43" fontId="9" fillId="34" borderId="38" xfId="42" applyFont="1" applyFill="1" applyBorder="1" applyAlignment="1">
      <alignment horizontal="center"/>
    </xf>
    <xf numFmtId="43" fontId="9" fillId="34" borderId="38" xfId="52" applyNumberFormat="1" applyFont="1" applyFill="1" applyBorder="1" applyAlignment="1">
      <alignment horizontal="left"/>
      <protection/>
    </xf>
    <xf numFmtId="2" fontId="9" fillId="34" borderId="37" xfId="52" applyNumberFormat="1" applyFont="1" applyFill="1" applyBorder="1" applyAlignment="1">
      <alignment horizontal="center"/>
      <protection/>
    </xf>
    <xf numFmtId="0" fontId="9" fillId="34" borderId="12" xfId="52" applyNumberFormat="1" applyFont="1" applyFill="1" applyBorder="1" applyAlignment="1">
      <alignment horizontal="center"/>
      <protection/>
    </xf>
    <xf numFmtId="0" fontId="9" fillId="34" borderId="38" xfId="52" applyNumberFormat="1" applyFont="1" applyFill="1" applyBorder="1" applyAlignment="1">
      <alignment horizontal="center"/>
      <protection/>
    </xf>
    <xf numFmtId="43" fontId="0" fillId="0" borderId="12" xfId="52" applyNumberFormat="1" applyFont="1" applyFill="1" applyBorder="1" applyAlignment="1">
      <alignment horizontal="center"/>
      <protection/>
    </xf>
    <xf numFmtId="43" fontId="9" fillId="34" borderId="11" xfId="52" applyNumberFormat="1" applyFont="1" applyFill="1" applyBorder="1" applyAlignment="1">
      <alignment horizontal="center"/>
      <protection/>
    </xf>
    <xf numFmtId="43" fontId="9" fillId="34" borderId="38" xfId="52" applyNumberFormat="1" applyFont="1" applyFill="1" applyBorder="1" applyAlignment="1">
      <alignment horizontal="center"/>
      <protection/>
    </xf>
    <xf numFmtId="43" fontId="9" fillId="34" borderId="11" xfId="42" applyFont="1" applyFill="1" applyBorder="1" applyAlignment="1">
      <alignment horizontal="center"/>
    </xf>
    <xf numFmtId="0" fontId="0" fillId="0" borderId="11" xfId="52" applyFont="1" applyFill="1" applyBorder="1" applyAlignment="1">
      <alignment horizontal="left"/>
      <protection/>
    </xf>
    <xf numFmtId="0" fontId="0" fillId="0" borderId="38" xfId="52" applyFont="1" applyFill="1" applyBorder="1" applyAlignment="1">
      <alignment horizontal="left"/>
      <protection/>
    </xf>
    <xf numFmtId="43" fontId="0" fillId="0" borderId="11" xfId="52" applyNumberFormat="1" applyFont="1" applyFill="1" applyBorder="1" applyAlignment="1">
      <alignment horizontal="left"/>
      <protection/>
    </xf>
    <xf numFmtId="43" fontId="0" fillId="0" borderId="38" xfId="52" applyNumberFormat="1" applyFont="1" applyFill="1" applyBorder="1" applyAlignment="1">
      <alignment horizontal="left"/>
      <protection/>
    </xf>
    <xf numFmtId="0" fontId="0" fillId="0" borderId="12" xfId="52" applyFont="1" applyFill="1" applyBorder="1" applyAlignment="1">
      <alignment horizontal="left"/>
      <protection/>
    </xf>
    <xf numFmtId="0" fontId="9" fillId="34" borderId="38" xfId="52" applyFont="1" applyFill="1" applyBorder="1" applyAlignment="1">
      <alignment horizontal="center"/>
      <protection/>
    </xf>
    <xf numFmtId="0" fontId="9" fillId="34" borderId="12" xfId="52" applyFont="1" applyFill="1" applyBorder="1" applyAlignment="1">
      <alignment horizontal="left"/>
      <protection/>
    </xf>
    <xf numFmtId="0" fontId="9" fillId="34" borderId="38" xfId="52" applyFont="1" applyFill="1" applyBorder="1" applyAlignment="1">
      <alignment horizontal="left"/>
      <protection/>
    </xf>
    <xf numFmtId="49" fontId="9" fillId="34" borderId="12" xfId="52" applyNumberFormat="1" applyFont="1" applyFill="1" applyBorder="1" applyAlignment="1">
      <alignment horizontal="center"/>
      <protection/>
    </xf>
    <xf numFmtId="49" fontId="9" fillId="34" borderId="38" xfId="52" applyNumberFormat="1" applyFont="1" applyFill="1" applyBorder="1" applyAlignment="1">
      <alignment horizontal="center"/>
      <protection/>
    </xf>
    <xf numFmtId="0" fontId="9" fillId="34" borderId="11" xfId="52" applyFont="1" applyFill="1" applyBorder="1" applyAlignment="1">
      <alignment horizontal="center"/>
      <protection/>
    </xf>
    <xf numFmtId="49" fontId="9" fillId="34" borderId="11" xfId="52" applyNumberFormat="1" applyFont="1" applyFill="1" applyBorder="1" applyAlignment="1">
      <alignment horizontal="center"/>
      <protection/>
    </xf>
    <xf numFmtId="2" fontId="0" fillId="0" borderId="11" xfId="52" applyNumberFormat="1" applyFont="1" applyFill="1" applyBorder="1" applyAlignment="1">
      <alignment horizontal="center"/>
      <protection/>
    </xf>
    <xf numFmtId="2" fontId="0" fillId="0" borderId="38" xfId="52" applyNumberFormat="1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167" fontId="6" fillId="0" borderId="14" xfId="42" applyNumberFormat="1" applyFont="1" applyBorder="1" applyAlignment="1">
      <alignment horizontal="center" vertical="center" wrapText="1"/>
    </xf>
    <xf numFmtId="167" fontId="6" fillId="0" borderId="24" xfId="42" applyNumberFormat="1" applyFont="1" applyBorder="1" applyAlignment="1">
      <alignment horizontal="center" vertical="center" wrapText="1"/>
    </xf>
    <xf numFmtId="167" fontId="6" fillId="0" borderId="15" xfId="42" applyNumberFormat="1" applyFont="1" applyBorder="1" applyAlignment="1">
      <alignment horizontal="center" vertical="center" wrapText="1"/>
    </xf>
    <xf numFmtId="167" fontId="6" fillId="0" borderId="29" xfId="42" applyNumberFormat="1" applyFont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/>
    </xf>
    <xf numFmtId="0" fontId="7" fillId="33" borderId="59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Gmina Ogółem Mienie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23"/>
  <sheetViews>
    <sheetView showGridLines="0" view="pageBreakPreview" zoomScaleSheetLayoutView="100" zoomScalePageLayoutView="0" workbookViewId="0" topLeftCell="A1">
      <selection activeCell="C25" sqref="C25:G41"/>
    </sheetView>
  </sheetViews>
  <sheetFormatPr defaultColWidth="9.00390625" defaultRowHeight="12"/>
  <cols>
    <col min="1" max="1" width="5.875" style="0" customWidth="1"/>
    <col min="2" max="2" width="25.375" style="0" bestFit="1" customWidth="1"/>
    <col min="3" max="3" width="14.75390625" style="0" customWidth="1"/>
    <col min="4" max="4" width="7.125" style="0" customWidth="1"/>
    <col min="5" max="5" width="11.625" style="0" customWidth="1"/>
    <col min="6" max="6" width="7.125" style="0" customWidth="1"/>
    <col min="7" max="7" width="14.625" style="0" customWidth="1"/>
    <col min="9" max="9" width="15.75390625" style="0" bestFit="1" customWidth="1"/>
    <col min="13" max="13" width="15.75390625" style="0" bestFit="1" customWidth="1"/>
  </cols>
  <sheetData>
    <row r="1" spans="13:15" ht="15">
      <c r="M1" s="196" t="s">
        <v>121</v>
      </c>
      <c r="N1" s="196"/>
      <c r="O1" s="35"/>
    </row>
    <row r="3" spans="1:15" ht="15.75">
      <c r="A3" s="193" t="s">
        <v>184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66"/>
    </row>
    <row r="4" ht="12.75" thickBot="1"/>
    <row r="5" spans="1:16" ht="60" customHeight="1">
      <c r="A5" s="197" t="s">
        <v>89</v>
      </c>
      <c r="B5" s="199" t="s">
        <v>90</v>
      </c>
      <c r="C5" s="201" t="s">
        <v>146</v>
      </c>
      <c r="D5" s="201" t="s">
        <v>196</v>
      </c>
      <c r="E5" s="201" t="s">
        <v>147</v>
      </c>
      <c r="F5" s="201" t="s">
        <v>197</v>
      </c>
      <c r="G5" s="203" t="s">
        <v>91</v>
      </c>
      <c r="H5" s="194"/>
      <c r="I5" s="194"/>
      <c r="J5" s="195"/>
      <c r="K5" s="203" t="s">
        <v>148</v>
      </c>
      <c r="L5" s="194"/>
      <c r="M5" s="194"/>
      <c r="N5" s="204"/>
      <c r="O5" s="49"/>
      <c r="P5" s="49"/>
    </row>
    <row r="6" spans="1:15" ht="45">
      <c r="A6" s="198"/>
      <c r="B6" s="200"/>
      <c r="C6" s="202"/>
      <c r="D6" s="202"/>
      <c r="E6" s="202"/>
      <c r="F6" s="202"/>
      <c r="G6" s="134" t="s">
        <v>198</v>
      </c>
      <c r="H6" s="134" t="s">
        <v>199</v>
      </c>
      <c r="I6" s="134" t="s">
        <v>200</v>
      </c>
      <c r="J6" s="134" t="s">
        <v>199</v>
      </c>
      <c r="K6" s="134" t="s">
        <v>198</v>
      </c>
      <c r="L6" s="134" t="s">
        <v>201</v>
      </c>
      <c r="M6" s="134" t="s">
        <v>200</v>
      </c>
      <c r="N6" s="135" t="s">
        <v>199</v>
      </c>
      <c r="O6" s="67"/>
    </row>
    <row r="7" spans="1:14" ht="12">
      <c r="A7" s="34" t="s">
        <v>39</v>
      </c>
      <c r="B7" s="36" t="s">
        <v>149</v>
      </c>
      <c r="C7" s="51">
        <v>567</v>
      </c>
      <c r="D7" s="51">
        <v>0</v>
      </c>
      <c r="E7" s="37">
        <v>82.97</v>
      </c>
      <c r="F7" s="37">
        <v>0</v>
      </c>
      <c r="G7" s="51">
        <v>519</v>
      </c>
      <c r="H7" s="51">
        <v>0</v>
      </c>
      <c r="I7" s="37">
        <v>68.97</v>
      </c>
      <c r="J7" s="37">
        <v>0</v>
      </c>
      <c r="K7" s="51">
        <v>48</v>
      </c>
      <c r="L7" s="51">
        <v>0</v>
      </c>
      <c r="M7" s="41">
        <v>14</v>
      </c>
      <c r="N7" s="38">
        <v>0</v>
      </c>
    </row>
    <row r="8" spans="1:14" ht="12">
      <c r="A8" s="34" t="s">
        <v>41</v>
      </c>
      <c r="B8" s="36" t="s">
        <v>150</v>
      </c>
      <c r="C8" s="51">
        <v>20</v>
      </c>
      <c r="D8" s="51">
        <v>0</v>
      </c>
      <c r="E8" s="41">
        <v>50</v>
      </c>
      <c r="F8" s="37">
        <v>0</v>
      </c>
      <c r="G8" s="51">
        <v>12</v>
      </c>
      <c r="H8" s="51">
        <v>0</v>
      </c>
      <c r="I8" s="41">
        <v>8</v>
      </c>
      <c r="J8" s="37">
        <v>0</v>
      </c>
      <c r="K8" s="51">
        <v>8</v>
      </c>
      <c r="L8" s="51">
        <v>0</v>
      </c>
      <c r="M8" s="41">
        <v>42</v>
      </c>
      <c r="N8" s="38">
        <v>0</v>
      </c>
    </row>
    <row r="9" spans="1:14" ht="12">
      <c r="A9" s="34" t="s">
        <v>44</v>
      </c>
      <c r="B9" s="36" t="s">
        <v>151</v>
      </c>
      <c r="C9" s="51">
        <v>144</v>
      </c>
      <c r="D9" s="51">
        <v>0</v>
      </c>
      <c r="E9" s="37">
        <v>118.03</v>
      </c>
      <c r="F9" s="37">
        <v>0</v>
      </c>
      <c r="G9" s="51">
        <v>79</v>
      </c>
      <c r="H9" s="51">
        <v>0</v>
      </c>
      <c r="I9" s="37">
        <v>60.03</v>
      </c>
      <c r="J9" s="37">
        <v>0</v>
      </c>
      <c r="K9" s="51">
        <v>65</v>
      </c>
      <c r="L9" s="51">
        <v>0</v>
      </c>
      <c r="M9" s="41">
        <v>58</v>
      </c>
      <c r="N9" s="38">
        <v>0</v>
      </c>
    </row>
    <row r="10" spans="1:14" ht="12">
      <c r="A10" s="34" t="s">
        <v>45</v>
      </c>
      <c r="B10" s="36" t="s">
        <v>152</v>
      </c>
      <c r="C10" s="51">
        <v>1079</v>
      </c>
      <c r="D10" s="51">
        <v>54</v>
      </c>
      <c r="E10" s="41">
        <v>1004.6</v>
      </c>
      <c r="F10" s="37">
        <v>23.8</v>
      </c>
      <c r="G10" s="51">
        <v>224</v>
      </c>
      <c r="H10" s="51">
        <v>54</v>
      </c>
      <c r="I10" s="37">
        <v>223.62</v>
      </c>
      <c r="J10" s="37">
        <v>23.8</v>
      </c>
      <c r="K10" s="51">
        <v>855</v>
      </c>
      <c r="L10" s="51">
        <v>0</v>
      </c>
      <c r="M10" s="37">
        <v>780.98</v>
      </c>
      <c r="N10" s="38">
        <v>0</v>
      </c>
    </row>
    <row r="11" spans="1:14" ht="12">
      <c r="A11" s="34" t="s">
        <v>46</v>
      </c>
      <c r="B11" s="36" t="s">
        <v>153</v>
      </c>
      <c r="C11" s="51">
        <v>101</v>
      </c>
      <c r="D11" s="51">
        <v>0</v>
      </c>
      <c r="E11" s="37">
        <v>111.69</v>
      </c>
      <c r="F11" s="37">
        <v>0</v>
      </c>
      <c r="G11" s="51">
        <v>96</v>
      </c>
      <c r="H11" s="51">
        <v>0</v>
      </c>
      <c r="I11" s="37">
        <v>71.69</v>
      </c>
      <c r="J11" s="37">
        <v>0</v>
      </c>
      <c r="K11" s="51">
        <v>5</v>
      </c>
      <c r="L11" s="51">
        <v>0</v>
      </c>
      <c r="M11" s="41">
        <v>40</v>
      </c>
      <c r="N11" s="38">
        <v>0</v>
      </c>
    </row>
    <row r="12" spans="1:14" ht="12">
      <c r="A12" s="34" t="s">
        <v>48</v>
      </c>
      <c r="B12" s="36" t="s">
        <v>154</v>
      </c>
      <c r="C12" s="51">
        <v>197</v>
      </c>
      <c r="D12" s="51">
        <v>63</v>
      </c>
      <c r="E12" s="37">
        <v>63.7</v>
      </c>
      <c r="F12" s="37">
        <v>32.04</v>
      </c>
      <c r="G12" s="51">
        <v>0</v>
      </c>
      <c r="H12" s="51">
        <v>0</v>
      </c>
      <c r="I12" s="37">
        <v>0</v>
      </c>
      <c r="J12" s="37">
        <v>0</v>
      </c>
      <c r="K12" s="51">
        <v>197</v>
      </c>
      <c r="L12" s="51">
        <v>63</v>
      </c>
      <c r="M12" s="37">
        <v>63.7</v>
      </c>
      <c r="N12" s="38">
        <v>32.04</v>
      </c>
    </row>
    <row r="13" spans="1:14" ht="12">
      <c r="A13" s="34" t="s">
        <v>52</v>
      </c>
      <c r="B13" s="36" t="s">
        <v>155</v>
      </c>
      <c r="C13" s="51">
        <v>363</v>
      </c>
      <c r="D13" s="51">
        <v>68</v>
      </c>
      <c r="E13" s="37">
        <v>119.74</v>
      </c>
      <c r="F13" s="37">
        <v>14.8</v>
      </c>
      <c r="G13" s="51">
        <v>0</v>
      </c>
      <c r="H13" s="51">
        <v>0</v>
      </c>
      <c r="I13" s="37">
        <v>0</v>
      </c>
      <c r="J13" s="37">
        <v>0</v>
      </c>
      <c r="K13" s="51">
        <v>363</v>
      </c>
      <c r="L13" s="51">
        <v>68</v>
      </c>
      <c r="M13" s="37">
        <v>119.74</v>
      </c>
      <c r="N13" s="38">
        <v>14.8</v>
      </c>
    </row>
    <row r="14" spans="1:14" ht="12">
      <c r="A14" s="34" t="s">
        <v>54</v>
      </c>
      <c r="B14" s="36" t="s">
        <v>156</v>
      </c>
      <c r="C14" s="51">
        <v>10</v>
      </c>
      <c r="D14" s="51">
        <v>0</v>
      </c>
      <c r="E14" s="41">
        <v>1</v>
      </c>
      <c r="F14" s="37">
        <v>0</v>
      </c>
      <c r="G14" s="51">
        <v>10</v>
      </c>
      <c r="H14" s="51">
        <v>0</v>
      </c>
      <c r="I14" s="41">
        <v>1</v>
      </c>
      <c r="J14" s="37">
        <v>0</v>
      </c>
      <c r="K14" s="51">
        <v>0</v>
      </c>
      <c r="L14" s="51">
        <v>0</v>
      </c>
      <c r="M14" s="37">
        <v>0</v>
      </c>
      <c r="N14" s="38">
        <v>0</v>
      </c>
    </row>
    <row r="15" spans="1:14" ht="12">
      <c r="A15" s="34" t="s">
        <v>57</v>
      </c>
      <c r="B15" s="36" t="s">
        <v>157</v>
      </c>
      <c r="C15" s="51">
        <v>202</v>
      </c>
      <c r="D15" s="51">
        <v>0</v>
      </c>
      <c r="E15" s="37">
        <v>61.35</v>
      </c>
      <c r="F15" s="37">
        <v>0</v>
      </c>
      <c r="G15" s="51">
        <v>202</v>
      </c>
      <c r="H15" s="51">
        <v>0</v>
      </c>
      <c r="I15" s="37">
        <v>61.35</v>
      </c>
      <c r="J15" s="37">
        <v>0</v>
      </c>
      <c r="K15" s="51">
        <v>0</v>
      </c>
      <c r="L15" s="51">
        <v>0</v>
      </c>
      <c r="M15" s="37">
        <v>0</v>
      </c>
      <c r="N15" s="38">
        <v>0</v>
      </c>
    </row>
    <row r="16" spans="1:14" ht="12">
      <c r="A16" s="34" t="s">
        <v>60</v>
      </c>
      <c r="B16" s="36" t="s">
        <v>99</v>
      </c>
      <c r="C16" s="51">
        <v>42</v>
      </c>
      <c r="D16" s="51">
        <v>0</v>
      </c>
      <c r="E16" s="41">
        <v>146</v>
      </c>
      <c r="F16" s="37">
        <v>0</v>
      </c>
      <c r="G16" s="51">
        <v>2</v>
      </c>
      <c r="H16" s="51">
        <v>0</v>
      </c>
      <c r="I16" s="41">
        <v>7</v>
      </c>
      <c r="J16" s="37">
        <v>0</v>
      </c>
      <c r="K16" s="51">
        <v>40</v>
      </c>
      <c r="L16" s="51">
        <v>0</v>
      </c>
      <c r="M16" s="41">
        <v>139</v>
      </c>
      <c r="N16" s="38">
        <v>0</v>
      </c>
    </row>
    <row r="17" spans="1:14" ht="12">
      <c r="A17" s="34" t="s">
        <v>62</v>
      </c>
      <c r="B17" s="36" t="s">
        <v>185</v>
      </c>
      <c r="C17" s="51">
        <v>45</v>
      </c>
      <c r="D17" s="51">
        <v>16</v>
      </c>
      <c r="E17" s="37">
        <v>6.17</v>
      </c>
      <c r="F17" s="41">
        <v>0.78</v>
      </c>
      <c r="G17" s="51">
        <v>0</v>
      </c>
      <c r="H17" s="51">
        <v>0</v>
      </c>
      <c r="I17" s="37">
        <v>0</v>
      </c>
      <c r="J17" s="37">
        <v>0</v>
      </c>
      <c r="K17" s="51">
        <v>45</v>
      </c>
      <c r="L17" s="51">
        <v>16</v>
      </c>
      <c r="M17" s="37">
        <v>6.17</v>
      </c>
      <c r="N17" s="38">
        <v>0.78</v>
      </c>
    </row>
    <row r="18" spans="1:14" ht="12">
      <c r="A18" s="34" t="s">
        <v>65</v>
      </c>
      <c r="B18" s="36" t="s">
        <v>158</v>
      </c>
      <c r="C18" s="51">
        <v>56</v>
      </c>
      <c r="D18" s="51">
        <v>6</v>
      </c>
      <c r="E18" s="37">
        <v>29.08</v>
      </c>
      <c r="F18" s="37">
        <v>8.58</v>
      </c>
      <c r="G18" s="51">
        <v>3</v>
      </c>
      <c r="H18" s="51">
        <v>0</v>
      </c>
      <c r="I18" s="37">
        <v>0.44</v>
      </c>
      <c r="J18" s="37">
        <v>0</v>
      </c>
      <c r="K18" s="51">
        <v>53</v>
      </c>
      <c r="L18" s="51">
        <v>6</v>
      </c>
      <c r="M18" s="37">
        <v>28.64</v>
      </c>
      <c r="N18" s="38">
        <v>8.58</v>
      </c>
    </row>
    <row r="19" spans="1:14" ht="12">
      <c r="A19" s="136" t="s">
        <v>68</v>
      </c>
      <c r="B19" s="137" t="s">
        <v>159</v>
      </c>
      <c r="C19" s="138">
        <f>SUM(C7:C18)</f>
        <v>2826</v>
      </c>
      <c r="D19" s="138">
        <f>SUM(D7:D18)</f>
        <v>207</v>
      </c>
      <c r="E19" s="139">
        <f aca="true" t="shared" si="0" ref="E19:N19">SUM(E7:E18)</f>
        <v>1794.33</v>
      </c>
      <c r="F19" s="139">
        <f t="shared" si="0"/>
        <v>80</v>
      </c>
      <c r="G19" s="138">
        <f t="shared" si="0"/>
        <v>1147</v>
      </c>
      <c r="H19" s="138">
        <f t="shared" si="0"/>
        <v>54</v>
      </c>
      <c r="I19" s="140">
        <f t="shared" si="0"/>
        <v>502.1</v>
      </c>
      <c r="J19" s="139">
        <f t="shared" si="0"/>
        <v>23.8</v>
      </c>
      <c r="K19" s="138">
        <f t="shared" si="0"/>
        <v>1679</v>
      </c>
      <c r="L19" s="138">
        <f t="shared" si="0"/>
        <v>153</v>
      </c>
      <c r="M19" s="140">
        <f t="shared" si="0"/>
        <v>1292.23</v>
      </c>
      <c r="N19" s="141">
        <f t="shared" si="0"/>
        <v>56.2</v>
      </c>
    </row>
    <row r="20" spans="1:14" ht="12">
      <c r="A20" s="34" t="s">
        <v>69</v>
      </c>
      <c r="B20" s="36" t="s">
        <v>186</v>
      </c>
      <c r="C20" s="51">
        <v>706</v>
      </c>
      <c r="D20" s="51" t="s">
        <v>21</v>
      </c>
      <c r="E20" s="37">
        <v>353.8</v>
      </c>
      <c r="F20" s="37" t="s">
        <v>21</v>
      </c>
      <c r="G20" s="51">
        <v>212</v>
      </c>
      <c r="H20" s="51" t="s">
        <v>21</v>
      </c>
      <c r="I20" s="37">
        <v>58.4</v>
      </c>
      <c r="J20" s="37" t="s">
        <v>21</v>
      </c>
      <c r="K20" s="51">
        <v>494</v>
      </c>
      <c r="L20" s="51" t="s">
        <v>21</v>
      </c>
      <c r="M20" s="37">
        <v>295.4</v>
      </c>
      <c r="N20" s="38" t="s">
        <v>21</v>
      </c>
    </row>
    <row r="21" spans="1:14" ht="12">
      <c r="A21" s="34" t="s">
        <v>93</v>
      </c>
      <c r="B21" s="36" t="s">
        <v>187</v>
      </c>
      <c r="C21" s="51">
        <v>41</v>
      </c>
      <c r="D21" s="51">
        <v>41</v>
      </c>
      <c r="E21" s="41">
        <v>2.35</v>
      </c>
      <c r="F21" s="41">
        <v>2.35</v>
      </c>
      <c r="G21" s="51">
        <v>26</v>
      </c>
      <c r="H21" s="51">
        <v>26</v>
      </c>
      <c r="I21" s="37">
        <v>0.3</v>
      </c>
      <c r="J21" s="37">
        <v>0.3</v>
      </c>
      <c r="K21" s="51">
        <v>15</v>
      </c>
      <c r="L21" s="51">
        <v>15</v>
      </c>
      <c r="M21" s="37">
        <v>2.05</v>
      </c>
      <c r="N21" s="38">
        <v>2.05</v>
      </c>
    </row>
    <row r="22" spans="1:14" ht="12">
      <c r="A22" s="136" t="s">
        <v>94</v>
      </c>
      <c r="B22" s="137" t="s">
        <v>202</v>
      </c>
      <c r="C22" s="138">
        <f aca="true" t="shared" si="1" ref="C22:N22">SUM(C20:C21)</f>
        <v>747</v>
      </c>
      <c r="D22" s="138">
        <f t="shared" si="1"/>
        <v>41</v>
      </c>
      <c r="E22" s="139">
        <f t="shared" si="1"/>
        <v>356.15</v>
      </c>
      <c r="F22" s="140">
        <f t="shared" si="1"/>
        <v>2.35</v>
      </c>
      <c r="G22" s="138">
        <f t="shared" si="1"/>
        <v>238</v>
      </c>
      <c r="H22" s="138">
        <f t="shared" si="1"/>
        <v>26</v>
      </c>
      <c r="I22" s="139">
        <f t="shared" si="1"/>
        <v>58.7</v>
      </c>
      <c r="J22" s="139">
        <f t="shared" si="1"/>
        <v>0.3</v>
      </c>
      <c r="K22" s="138">
        <f t="shared" si="1"/>
        <v>509</v>
      </c>
      <c r="L22" s="138">
        <f t="shared" si="1"/>
        <v>15</v>
      </c>
      <c r="M22" s="139">
        <f t="shared" si="1"/>
        <v>297.45</v>
      </c>
      <c r="N22" s="141">
        <f t="shared" si="1"/>
        <v>2.05</v>
      </c>
    </row>
    <row r="23" spans="1:14" ht="12.75" thickBot="1">
      <c r="A23" s="142" t="s">
        <v>95</v>
      </c>
      <c r="B23" s="143" t="s">
        <v>160</v>
      </c>
      <c r="C23" s="144">
        <f>SUM(C19-C22)</f>
        <v>2079</v>
      </c>
      <c r="D23" s="144" t="s">
        <v>21</v>
      </c>
      <c r="E23" s="145">
        <f aca="true" t="shared" si="2" ref="E23:M23">SUM(E19-E22)</f>
        <v>1438.18</v>
      </c>
      <c r="F23" s="144" t="s">
        <v>21</v>
      </c>
      <c r="G23" s="144">
        <f t="shared" si="2"/>
        <v>909</v>
      </c>
      <c r="H23" s="144" t="s">
        <v>21</v>
      </c>
      <c r="I23" s="145">
        <f t="shared" si="2"/>
        <v>443.4</v>
      </c>
      <c r="J23" s="144" t="s">
        <v>21</v>
      </c>
      <c r="K23" s="144">
        <f t="shared" si="2"/>
        <v>1170</v>
      </c>
      <c r="L23" s="144" t="s">
        <v>21</v>
      </c>
      <c r="M23" s="145">
        <f t="shared" si="2"/>
        <v>994.78</v>
      </c>
      <c r="N23" s="146" t="s">
        <v>21</v>
      </c>
    </row>
  </sheetData>
  <sheetProtection/>
  <mergeCells count="10">
    <mergeCell ref="A3:N3"/>
    <mergeCell ref="M1:N1"/>
    <mergeCell ref="A5:A6"/>
    <mergeCell ref="B5:B6"/>
    <mergeCell ref="C5:C6"/>
    <mergeCell ref="D5:D6"/>
    <mergeCell ref="E5:E6"/>
    <mergeCell ref="F5:F6"/>
    <mergeCell ref="G5:J5"/>
    <mergeCell ref="K5:N5"/>
  </mergeCells>
  <printOptions horizontalCentered="1"/>
  <pageMargins left="0.1968503937007874" right="0.1968503937007874" top="0.7874015748031497" bottom="0.984251968503937" header="0.5118110236220472" footer="0.5118110236220472"/>
  <pageSetup horizontalDpi="1200" verticalDpi="1200" orientation="landscape" paperSize="9" scale="98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60"/>
  <sheetViews>
    <sheetView showGridLines="0" view="pageBreakPreview" zoomScaleSheetLayoutView="100" zoomScalePageLayoutView="0" workbookViewId="0" topLeftCell="A1">
      <selection activeCell="I7" sqref="I7"/>
    </sheetView>
  </sheetViews>
  <sheetFormatPr defaultColWidth="9.00390625" defaultRowHeight="12"/>
  <cols>
    <col min="1" max="1" width="6.375" style="0" customWidth="1"/>
    <col min="2" max="2" width="23.375" style="0" bestFit="1" customWidth="1"/>
    <col min="3" max="3" width="15.625" style="0" customWidth="1"/>
    <col min="4" max="4" width="15.375" style="0" customWidth="1"/>
    <col min="5" max="5" width="16.625" style="0" customWidth="1"/>
    <col min="6" max="6" width="15.75390625" style="0" customWidth="1"/>
    <col min="7" max="7" width="24.375" style="0" customWidth="1"/>
    <col min="8" max="8" width="28.125" style="0" customWidth="1"/>
  </cols>
  <sheetData>
    <row r="1" spans="8:15" ht="15">
      <c r="H1" s="105" t="s">
        <v>120</v>
      </c>
      <c r="N1" s="206"/>
      <c r="O1" s="206"/>
    </row>
    <row r="3" spans="1:15" ht="15.75">
      <c r="A3" s="205" t="s">
        <v>188</v>
      </c>
      <c r="B3" s="205"/>
      <c r="C3" s="205"/>
      <c r="D3" s="205"/>
      <c r="E3" s="205"/>
      <c r="F3" s="205"/>
      <c r="G3" s="205"/>
      <c r="H3" s="205"/>
      <c r="I3" s="39"/>
      <c r="J3" s="39"/>
      <c r="K3" s="39"/>
      <c r="L3" s="39"/>
      <c r="M3" s="39"/>
      <c r="N3" s="39"/>
      <c r="O3" s="39"/>
    </row>
    <row r="4" spans="1:15" ht="16.5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8" ht="36" customHeight="1">
      <c r="A5" s="208" t="s">
        <v>98</v>
      </c>
      <c r="B5" s="210" t="s">
        <v>2</v>
      </c>
      <c r="C5" s="207" t="s">
        <v>111</v>
      </c>
      <c r="D5" s="207"/>
      <c r="E5" s="207" t="s">
        <v>112</v>
      </c>
      <c r="F5" s="207"/>
      <c r="G5" s="207" t="s">
        <v>189</v>
      </c>
      <c r="H5" s="213" t="s">
        <v>190</v>
      </c>
    </row>
    <row r="6" spans="1:8" ht="25.5">
      <c r="A6" s="209"/>
      <c r="B6" s="211"/>
      <c r="C6" s="114" t="s">
        <v>191</v>
      </c>
      <c r="D6" s="114" t="s">
        <v>192</v>
      </c>
      <c r="E6" s="114" t="s">
        <v>193</v>
      </c>
      <c r="F6" s="114" t="s">
        <v>192</v>
      </c>
      <c r="G6" s="212"/>
      <c r="H6" s="214"/>
    </row>
    <row r="7" spans="1:8" ht="12">
      <c r="A7" s="47" t="s">
        <v>92</v>
      </c>
      <c r="B7" s="115" t="s">
        <v>161</v>
      </c>
      <c r="C7" s="115"/>
      <c r="D7" s="115"/>
      <c r="E7" s="115"/>
      <c r="F7" s="115"/>
      <c r="G7" s="115"/>
      <c r="H7" s="116"/>
    </row>
    <row r="8" spans="1:8" ht="12">
      <c r="A8" s="43"/>
      <c r="B8" s="117" t="s">
        <v>162</v>
      </c>
      <c r="C8" s="118">
        <v>353.8</v>
      </c>
      <c r="D8" s="118">
        <v>2.35</v>
      </c>
      <c r="E8" s="118">
        <v>16860025</v>
      </c>
      <c r="F8" s="118">
        <v>2088213</v>
      </c>
      <c r="G8" s="118">
        <v>356.15</v>
      </c>
      <c r="H8" s="119">
        <v>18948238</v>
      </c>
    </row>
    <row r="9" spans="1:8" ht="12">
      <c r="A9" s="43"/>
      <c r="B9" s="22" t="s">
        <v>113</v>
      </c>
      <c r="C9" s="55"/>
      <c r="D9" s="55"/>
      <c r="E9" s="55"/>
      <c r="F9" s="55"/>
      <c r="G9" s="55"/>
      <c r="H9" s="56">
        <f>SUM(E9:F9)</f>
        <v>0</v>
      </c>
    </row>
    <row r="10" spans="1:8" ht="12">
      <c r="A10" s="43"/>
      <c r="B10" s="2" t="s">
        <v>163</v>
      </c>
      <c r="C10" s="57"/>
      <c r="D10" s="57"/>
      <c r="E10" s="57"/>
      <c r="F10" s="57"/>
      <c r="G10" s="55"/>
      <c r="H10" s="56">
        <f>SUM(E10:F10)</f>
        <v>0</v>
      </c>
    </row>
    <row r="11" spans="1:8" ht="12">
      <c r="A11" s="43"/>
      <c r="B11" s="40" t="s">
        <v>164</v>
      </c>
      <c r="C11" s="58">
        <v>9.24</v>
      </c>
      <c r="D11" s="58">
        <v>0.95</v>
      </c>
      <c r="E11" s="58">
        <v>8415554</v>
      </c>
      <c r="F11" s="58">
        <v>1652750</v>
      </c>
      <c r="G11" s="58">
        <v>10.19</v>
      </c>
      <c r="H11" s="56">
        <v>10068304</v>
      </c>
    </row>
    <row r="12" spans="1:8" ht="12">
      <c r="A12" s="43"/>
      <c r="B12" s="33" t="s">
        <v>165</v>
      </c>
      <c r="C12" s="53">
        <v>139</v>
      </c>
      <c r="D12" s="53">
        <v>0</v>
      </c>
      <c r="E12" s="53">
        <v>140000</v>
      </c>
      <c r="F12" s="53">
        <v>0</v>
      </c>
      <c r="G12" s="53">
        <v>139</v>
      </c>
      <c r="H12" s="56">
        <v>140000</v>
      </c>
    </row>
    <row r="13" spans="1:8" ht="12">
      <c r="A13" s="43"/>
      <c r="B13" s="22" t="s">
        <v>114</v>
      </c>
      <c r="C13" s="55"/>
      <c r="D13" s="55"/>
      <c r="E13" s="55"/>
      <c r="F13" s="55"/>
      <c r="G13" s="55"/>
      <c r="H13" s="56">
        <f>SUM(E13:F13)</f>
        <v>0</v>
      </c>
    </row>
    <row r="14" spans="1:8" ht="12">
      <c r="A14" s="43"/>
      <c r="B14" s="40" t="s">
        <v>166</v>
      </c>
      <c r="C14" s="58">
        <v>84.7</v>
      </c>
      <c r="D14" s="58">
        <v>1.1</v>
      </c>
      <c r="E14" s="58">
        <v>6842512</v>
      </c>
      <c r="F14" s="58">
        <v>426550</v>
      </c>
      <c r="G14" s="58">
        <v>85.8</v>
      </c>
      <c r="H14" s="56">
        <v>7269062</v>
      </c>
    </row>
    <row r="15" spans="1:8" ht="12">
      <c r="A15" s="43"/>
      <c r="B15" s="120" t="s">
        <v>167</v>
      </c>
      <c r="C15" s="121">
        <v>120.86</v>
      </c>
      <c r="D15" s="121">
        <v>0.3</v>
      </c>
      <c r="E15" s="121">
        <v>1461959</v>
      </c>
      <c r="F15" s="121">
        <v>8913</v>
      </c>
      <c r="G15" s="121">
        <v>121.16</v>
      </c>
      <c r="H15" s="184">
        <v>1470872</v>
      </c>
    </row>
    <row r="16" spans="1:8" ht="12">
      <c r="A16" s="43"/>
      <c r="B16" s="22" t="s">
        <v>115</v>
      </c>
      <c r="C16" s="55"/>
      <c r="D16" s="55"/>
      <c r="E16" s="55"/>
      <c r="F16" s="55"/>
      <c r="G16" s="57"/>
      <c r="H16" s="59"/>
    </row>
    <row r="17" spans="1:8" ht="12">
      <c r="A17" s="43"/>
      <c r="B17" s="40" t="s">
        <v>116</v>
      </c>
      <c r="C17" s="58">
        <v>66.15</v>
      </c>
      <c r="D17" s="58">
        <v>0</v>
      </c>
      <c r="E17" s="58">
        <v>567851</v>
      </c>
      <c r="F17" s="58">
        <v>0</v>
      </c>
      <c r="G17" s="58">
        <v>66.15</v>
      </c>
      <c r="H17" s="56">
        <v>567851</v>
      </c>
    </row>
    <row r="18" spans="1:8" ht="12">
      <c r="A18" s="43"/>
      <c r="B18" s="22" t="s">
        <v>168</v>
      </c>
      <c r="C18" s="53">
        <v>1.78</v>
      </c>
      <c r="D18" s="53">
        <v>0</v>
      </c>
      <c r="E18" s="53">
        <v>207457</v>
      </c>
      <c r="F18" s="53">
        <v>0</v>
      </c>
      <c r="G18" s="53">
        <v>1.78</v>
      </c>
      <c r="H18" s="60">
        <v>207457</v>
      </c>
    </row>
    <row r="19" spans="1:8" ht="12">
      <c r="A19" s="43"/>
      <c r="B19" s="22" t="s">
        <v>169</v>
      </c>
      <c r="C19" s="53">
        <v>4.81</v>
      </c>
      <c r="D19" s="53">
        <v>0.01</v>
      </c>
      <c r="E19" s="53">
        <v>126934</v>
      </c>
      <c r="F19" s="53">
        <v>587</v>
      </c>
      <c r="G19" s="53">
        <v>4.82</v>
      </c>
      <c r="H19" s="60">
        <v>127521</v>
      </c>
    </row>
    <row r="20" spans="1:8" ht="12">
      <c r="A20" s="43"/>
      <c r="B20" s="22" t="s">
        <v>170</v>
      </c>
      <c r="C20" s="53">
        <v>0.25</v>
      </c>
      <c r="D20" s="53">
        <v>0</v>
      </c>
      <c r="E20" s="53">
        <v>0</v>
      </c>
      <c r="F20" s="53">
        <v>0</v>
      </c>
      <c r="G20" s="53">
        <v>0.25</v>
      </c>
      <c r="H20" s="60">
        <v>0</v>
      </c>
    </row>
    <row r="21" spans="1:8" ht="12">
      <c r="A21" s="43"/>
      <c r="B21" s="22" t="s">
        <v>14</v>
      </c>
      <c r="C21" s="53">
        <v>13.81</v>
      </c>
      <c r="D21" s="53">
        <v>0.29</v>
      </c>
      <c r="E21" s="53">
        <v>552672</v>
      </c>
      <c r="F21" s="53">
        <v>8326</v>
      </c>
      <c r="G21" s="53">
        <v>14.1</v>
      </c>
      <c r="H21" s="60">
        <v>560998</v>
      </c>
    </row>
    <row r="22" spans="1:8" ht="12">
      <c r="A22" s="43"/>
      <c r="B22" s="22" t="s">
        <v>6</v>
      </c>
      <c r="C22" s="53">
        <v>0.07</v>
      </c>
      <c r="D22" s="53">
        <v>0</v>
      </c>
      <c r="E22" s="53">
        <v>0</v>
      </c>
      <c r="F22" s="53">
        <v>0</v>
      </c>
      <c r="G22" s="53">
        <v>0.07</v>
      </c>
      <c r="H22" s="60">
        <v>0</v>
      </c>
    </row>
    <row r="23" spans="1:8" ht="12">
      <c r="A23" s="43"/>
      <c r="B23" s="22" t="s">
        <v>10</v>
      </c>
      <c r="C23" s="53">
        <v>32.75</v>
      </c>
      <c r="D23" s="53">
        <v>0</v>
      </c>
      <c r="E23" s="53">
        <v>0</v>
      </c>
      <c r="F23" s="53">
        <v>0</v>
      </c>
      <c r="G23" s="53">
        <v>32.75</v>
      </c>
      <c r="H23" s="60">
        <f>SUM(E23:F23)</f>
        <v>0</v>
      </c>
    </row>
    <row r="24" spans="1:8" ht="12">
      <c r="A24" s="44"/>
      <c r="B24" s="40" t="s">
        <v>171</v>
      </c>
      <c r="C24" s="58">
        <v>1.24</v>
      </c>
      <c r="D24" s="58">
        <v>0</v>
      </c>
      <c r="E24" s="58">
        <v>7045</v>
      </c>
      <c r="F24" s="58">
        <v>0</v>
      </c>
      <c r="G24" s="58">
        <v>1.24</v>
      </c>
      <c r="H24" s="60">
        <f>SUM(E24:F24)</f>
        <v>7045</v>
      </c>
    </row>
    <row r="25" spans="1:8" ht="12">
      <c r="A25" s="43" t="s">
        <v>172</v>
      </c>
      <c r="B25" s="122" t="s">
        <v>173</v>
      </c>
      <c r="C25" s="123"/>
      <c r="D25" s="123"/>
      <c r="E25" s="123"/>
      <c r="F25" s="123"/>
      <c r="G25" s="123"/>
      <c r="H25" s="124"/>
    </row>
    <row r="26" spans="1:8" ht="12">
      <c r="A26" s="43"/>
      <c r="B26" s="117" t="s">
        <v>117</v>
      </c>
      <c r="C26" s="118">
        <v>779</v>
      </c>
      <c r="D26" s="118">
        <v>26</v>
      </c>
      <c r="E26" s="118">
        <v>12458725</v>
      </c>
      <c r="F26" s="118">
        <v>567060</v>
      </c>
      <c r="G26" s="118">
        <v>805</v>
      </c>
      <c r="H26" s="119">
        <f>SUM(H28:H29)</f>
        <v>13025785</v>
      </c>
    </row>
    <row r="27" spans="1:8" ht="12">
      <c r="A27" s="43"/>
      <c r="B27" s="22" t="s">
        <v>174</v>
      </c>
      <c r="C27" s="55"/>
      <c r="D27" s="55"/>
      <c r="E27" s="55"/>
      <c r="F27" s="55"/>
      <c r="G27" s="55"/>
      <c r="H27" s="59"/>
    </row>
    <row r="28" spans="1:8" ht="12">
      <c r="A28" s="43"/>
      <c r="B28" s="22" t="s">
        <v>175</v>
      </c>
      <c r="C28" s="58">
        <v>731</v>
      </c>
      <c r="D28" s="58">
        <v>25</v>
      </c>
      <c r="E28" s="58">
        <v>9545586</v>
      </c>
      <c r="F28" s="58">
        <v>558114</v>
      </c>
      <c r="G28" s="58">
        <v>756</v>
      </c>
      <c r="H28" s="56">
        <f>SUM(E28:F28)</f>
        <v>10103700</v>
      </c>
    </row>
    <row r="29" spans="1:8" ht="12">
      <c r="A29" s="44"/>
      <c r="B29" s="40" t="s">
        <v>176</v>
      </c>
      <c r="C29" s="58">
        <v>48</v>
      </c>
      <c r="D29" s="58">
        <v>1</v>
      </c>
      <c r="E29" s="58">
        <v>2913139</v>
      </c>
      <c r="F29" s="58">
        <v>8946</v>
      </c>
      <c r="G29" s="58">
        <v>49</v>
      </c>
      <c r="H29" s="56">
        <f>SUM(E29:F29)</f>
        <v>2922085</v>
      </c>
    </row>
    <row r="30" spans="1:8" ht="12">
      <c r="A30" s="61" t="s">
        <v>149</v>
      </c>
      <c r="B30" s="125" t="s">
        <v>177</v>
      </c>
      <c r="C30" s="126"/>
      <c r="D30" s="126"/>
      <c r="E30" s="126"/>
      <c r="F30" s="126"/>
      <c r="G30" s="126"/>
      <c r="H30" s="127"/>
    </row>
    <row r="31" spans="1:8" ht="12">
      <c r="A31" s="43"/>
      <c r="B31" s="128" t="s">
        <v>178</v>
      </c>
      <c r="C31" s="129">
        <f aca="true" t="shared" si="0" ref="C31:H31">SUM(C33:C34)</f>
        <v>25</v>
      </c>
      <c r="D31" s="129">
        <v>0</v>
      </c>
      <c r="E31" s="129">
        <v>829119</v>
      </c>
      <c r="F31" s="129">
        <v>0</v>
      </c>
      <c r="G31" s="129">
        <f t="shared" si="0"/>
        <v>25</v>
      </c>
      <c r="H31" s="130">
        <f t="shared" si="0"/>
        <v>829119</v>
      </c>
    </row>
    <row r="32" spans="1:8" ht="12">
      <c r="A32" s="43"/>
      <c r="B32" s="42" t="s">
        <v>113</v>
      </c>
      <c r="C32" s="54"/>
      <c r="D32" s="54"/>
      <c r="E32" s="62">
        <v>0</v>
      </c>
      <c r="F32" s="54"/>
      <c r="G32" s="54"/>
      <c r="H32" s="63"/>
    </row>
    <row r="33" spans="1:8" ht="12">
      <c r="A33" s="43"/>
      <c r="B33" s="46" t="s">
        <v>179</v>
      </c>
      <c r="C33" s="58">
        <v>5</v>
      </c>
      <c r="D33" s="58">
        <v>0</v>
      </c>
      <c r="E33" s="62">
        <v>295091</v>
      </c>
      <c r="F33" s="55">
        <v>0</v>
      </c>
      <c r="G33" s="55">
        <v>5</v>
      </c>
      <c r="H33" s="64">
        <f>SUM(E33:F33)</f>
        <v>295091</v>
      </c>
    </row>
    <row r="34" spans="1:8" ht="12.75" thickBot="1">
      <c r="A34" s="43"/>
      <c r="B34" s="46" t="s">
        <v>180</v>
      </c>
      <c r="C34" s="54">
        <v>20</v>
      </c>
      <c r="D34" s="54">
        <v>0</v>
      </c>
      <c r="E34" s="65">
        <v>534028</v>
      </c>
      <c r="F34" s="54">
        <v>0</v>
      </c>
      <c r="G34" s="54">
        <v>20</v>
      </c>
      <c r="H34" s="64">
        <f>SUM(E34:F34)</f>
        <v>534028</v>
      </c>
    </row>
    <row r="35" spans="1:8" ht="12.75" thickBot="1">
      <c r="A35" s="131" t="s">
        <v>85</v>
      </c>
      <c r="B35" s="132"/>
      <c r="C35" s="113">
        <v>352.18</v>
      </c>
      <c r="D35" s="113">
        <v>1.62</v>
      </c>
      <c r="E35" s="113">
        <f>SUM(E8+E26+E31)</f>
        <v>30147869</v>
      </c>
      <c r="F35" s="113">
        <f>SUM(F8+F26+F31)</f>
        <v>2655273</v>
      </c>
      <c r="G35" s="113">
        <f>SUM(G8)</f>
        <v>356.15</v>
      </c>
      <c r="H35" s="133">
        <f>SUM(H8+H26+H31)</f>
        <v>32803142</v>
      </c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8" ht="12">
      <c r="A58" s="1"/>
    </row>
    <row r="59" ht="12">
      <c r="A59" s="1"/>
    </row>
    <row r="60" ht="12">
      <c r="A60" s="1"/>
    </row>
  </sheetData>
  <sheetProtection/>
  <mergeCells count="8">
    <mergeCell ref="A3:H3"/>
    <mergeCell ref="N1:O1"/>
    <mergeCell ref="C5:D5"/>
    <mergeCell ref="E5:F5"/>
    <mergeCell ref="A5:A6"/>
    <mergeCell ref="B5:B6"/>
    <mergeCell ref="G5:G6"/>
    <mergeCell ref="H5:H6"/>
  </mergeCells>
  <printOptions horizontalCentered="1"/>
  <pageMargins left="0.3937007874015748" right="0.3937007874015748" top="0.787401574803149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21"/>
  <sheetViews>
    <sheetView showGridLines="0" view="pageBreakPreview" zoomScaleSheetLayoutView="100" zoomScalePageLayoutView="0" workbookViewId="0" topLeftCell="A1">
      <selection activeCell="I7" sqref="I7"/>
    </sheetView>
  </sheetViews>
  <sheetFormatPr defaultColWidth="9.00390625" defaultRowHeight="12"/>
  <cols>
    <col min="2" max="2" width="7.75390625" style="0" customWidth="1"/>
    <col min="3" max="3" width="13.75390625" style="0" customWidth="1"/>
    <col min="4" max="4" width="9.25390625" style="0" bestFit="1" customWidth="1"/>
    <col min="5" max="5" width="11.625" style="0" customWidth="1"/>
    <col min="6" max="6" width="9.25390625" style="0" bestFit="1" customWidth="1"/>
    <col min="7" max="7" width="10.875" style="0" customWidth="1"/>
    <col min="8" max="8" width="11.875" style="0" customWidth="1"/>
    <col min="9" max="11" width="9.25390625" style="0" bestFit="1" customWidth="1"/>
    <col min="12" max="12" width="12.25390625" style="0" customWidth="1"/>
    <col min="13" max="13" width="13.875" style="0" customWidth="1"/>
  </cols>
  <sheetData>
    <row r="1" spans="12:13" ht="15">
      <c r="L1" s="196" t="s">
        <v>119</v>
      </c>
      <c r="M1" s="196"/>
    </row>
    <row r="3" spans="1:14" ht="15.75">
      <c r="A3" s="205" t="s">
        <v>194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39"/>
    </row>
    <row r="4" ht="12.75" thickBot="1"/>
    <row r="5" spans="1:13" ht="21" customHeight="1">
      <c r="A5" s="208" t="s">
        <v>3</v>
      </c>
      <c r="B5" s="210"/>
      <c r="C5" s="219" t="s">
        <v>12</v>
      </c>
      <c r="D5" s="220"/>
      <c r="E5" s="220"/>
      <c r="F5" s="220"/>
      <c r="G5" s="220"/>
      <c r="H5" s="220"/>
      <c r="I5" s="220"/>
      <c r="J5" s="220"/>
      <c r="K5" s="220"/>
      <c r="L5" s="221"/>
      <c r="M5" s="222" t="s">
        <v>85</v>
      </c>
    </row>
    <row r="6" spans="1:13" ht="36.75" thickBot="1">
      <c r="A6" s="217"/>
      <c r="B6" s="218"/>
      <c r="C6" s="106" t="s">
        <v>14</v>
      </c>
      <c r="D6" s="107" t="s">
        <v>4</v>
      </c>
      <c r="E6" s="107" t="s">
        <v>5</v>
      </c>
      <c r="F6" s="107" t="s">
        <v>6</v>
      </c>
      <c r="G6" s="106" t="s">
        <v>109</v>
      </c>
      <c r="H6" s="107" t="s">
        <v>7</v>
      </c>
      <c r="I6" s="106" t="s">
        <v>8</v>
      </c>
      <c r="J6" s="107" t="s">
        <v>9</v>
      </c>
      <c r="K6" s="106" t="s">
        <v>10</v>
      </c>
      <c r="L6" s="106" t="s">
        <v>11</v>
      </c>
      <c r="M6" s="223"/>
    </row>
    <row r="7" spans="1:13" ht="12">
      <c r="A7" s="229" t="s">
        <v>31</v>
      </c>
      <c r="B7" s="230"/>
      <c r="C7" s="52">
        <v>44.57</v>
      </c>
      <c r="D7" s="52">
        <v>13.5</v>
      </c>
      <c r="E7" s="52">
        <v>12.45</v>
      </c>
      <c r="F7" s="52">
        <v>1</v>
      </c>
      <c r="G7" s="52">
        <v>0</v>
      </c>
      <c r="H7" s="52">
        <v>0</v>
      </c>
      <c r="I7" s="52">
        <v>0.34</v>
      </c>
      <c r="J7" s="52">
        <v>29.46</v>
      </c>
      <c r="K7" s="52">
        <v>0</v>
      </c>
      <c r="L7" s="52">
        <v>10.69</v>
      </c>
      <c r="M7" s="108">
        <f>SUM(C7:L7)</f>
        <v>112.01</v>
      </c>
    </row>
    <row r="8" spans="1:13" ht="12">
      <c r="A8" s="215" t="s">
        <v>29</v>
      </c>
      <c r="B8" s="216"/>
      <c r="C8" s="53">
        <v>10.07</v>
      </c>
      <c r="D8" s="53">
        <v>0.32</v>
      </c>
      <c r="E8" s="53">
        <v>2</v>
      </c>
      <c r="F8" s="53">
        <v>3.87</v>
      </c>
      <c r="G8" s="53">
        <v>0</v>
      </c>
      <c r="H8" s="53">
        <v>0</v>
      </c>
      <c r="I8" s="53">
        <v>2.05</v>
      </c>
      <c r="J8" s="53">
        <v>26.64</v>
      </c>
      <c r="K8" s="53">
        <v>0</v>
      </c>
      <c r="L8" s="53">
        <v>1.03</v>
      </c>
      <c r="M8" s="109">
        <f aca="true" t="shared" si="0" ref="M8:M19">SUM(C8:L8)</f>
        <v>45.98</v>
      </c>
    </row>
    <row r="9" spans="1:13" ht="12">
      <c r="A9" s="215" t="s">
        <v>26</v>
      </c>
      <c r="B9" s="216"/>
      <c r="C9" s="53">
        <v>5</v>
      </c>
      <c r="D9" s="53">
        <v>0</v>
      </c>
      <c r="E9" s="53">
        <v>5</v>
      </c>
      <c r="F9" s="53">
        <v>1</v>
      </c>
      <c r="G9" s="53">
        <v>41</v>
      </c>
      <c r="H9" s="53">
        <v>0</v>
      </c>
      <c r="I9" s="53">
        <v>8.8</v>
      </c>
      <c r="J9" s="53">
        <v>13.5</v>
      </c>
      <c r="K9" s="53">
        <v>16</v>
      </c>
      <c r="L9" s="53">
        <v>0</v>
      </c>
      <c r="M9" s="110">
        <f t="shared" si="0"/>
        <v>90.3</v>
      </c>
    </row>
    <row r="10" spans="1:13" ht="12">
      <c r="A10" s="215" t="s">
        <v>27</v>
      </c>
      <c r="B10" s="216"/>
      <c r="C10" s="53">
        <v>0.39</v>
      </c>
      <c r="D10" s="53">
        <v>0</v>
      </c>
      <c r="E10" s="53">
        <v>2.63</v>
      </c>
      <c r="F10" s="53">
        <v>0.13</v>
      </c>
      <c r="G10" s="53">
        <v>0</v>
      </c>
      <c r="H10" s="53">
        <v>0</v>
      </c>
      <c r="I10" s="53">
        <v>1.28</v>
      </c>
      <c r="J10" s="53">
        <v>15.67</v>
      </c>
      <c r="K10" s="53">
        <v>0</v>
      </c>
      <c r="L10" s="53">
        <v>0.69</v>
      </c>
      <c r="M10" s="110">
        <f t="shared" si="0"/>
        <v>20.79</v>
      </c>
    </row>
    <row r="11" spans="1:13" ht="12">
      <c r="A11" s="215" t="s">
        <v>32</v>
      </c>
      <c r="B11" s="216"/>
      <c r="C11" s="53">
        <v>0</v>
      </c>
      <c r="D11" s="53">
        <v>2.5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6</v>
      </c>
      <c r="K11" s="53">
        <v>0</v>
      </c>
      <c r="L11" s="53">
        <v>0</v>
      </c>
      <c r="M11" s="110">
        <f t="shared" si="0"/>
        <v>8.5</v>
      </c>
    </row>
    <row r="12" spans="1:13" ht="12">
      <c r="A12" s="215" t="s">
        <v>30</v>
      </c>
      <c r="B12" s="216"/>
      <c r="C12" s="53">
        <v>0</v>
      </c>
      <c r="D12" s="53">
        <v>0</v>
      </c>
      <c r="E12" s="53">
        <v>0</v>
      </c>
      <c r="F12" s="53">
        <v>1</v>
      </c>
      <c r="G12" s="53">
        <v>0</v>
      </c>
      <c r="H12" s="53">
        <v>0</v>
      </c>
      <c r="I12" s="53">
        <v>0.64</v>
      </c>
      <c r="J12" s="53">
        <v>2.11</v>
      </c>
      <c r="K12" s="53">
        <v>0</v>
      </c>
      <c r="L12" s="53">
        <v>0</v>
      </c>
      <c r="M12" s="110">
        <f t="shared" si="0"/>
        <v>3.75</v>
      </c>
    </row>
    <row r="13" spans="1:13" ht="12">
      <c r="A13" s="215" t="s">
        <v>34</v>
      </c>
      <c r="B13" s="216"/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0.3</v>
      </c>
      <c r="J13" s="53">
        <v>0</v>
      </c>
      <c r="K13" s="53">
        <v>0</v>
      </c>
      <c r="L13" s="53">
        <v>0</v>
      </c>
      <c r="M13" s="110">
        <f t="shared" si="0"/>
        <v>0.3</v>
      </c>
    </row>
    <row r="14" spans="1:13" ht="12">
      <c r="A14" s="215" t="s">
        <v>23</v>
      </c>
      <c r="B14" s="216"/>
      <c r="C14" s="53">
        <v>1.1</v>
      </c>
      <c r="D14" s="53">
        <v>0</v>
      </c>
      <c r="E14" s="53">
        <v>0.38</v>
      </c>
      <c r="F14" s="53">
        <v>0</v>
      </c>
      <c r="G14" s="53">
        <v>0</v>
      </c>
      <c r="H14" s="53">
        <v>0</v>
      </c>
      <c r="I14" s="53">
        <v>0.32</v>
      </c>
      <c r="J14" s="53">
        <v>6.01</v>
      </c>
      <c r="K14" s="53">
        <v>46</v>
      </c>
      <c r="L14" s="53">
        <v>0</v>
      </c>
      <c r="M14" s="110">
        <f t="shared" si="0"/>
        <v>53.81</v>
      </c>
    </row>
    <row r="15" spans="1:13" ht="12">
      <c r="A15" s="215" t="s">
        <v>25</v>
      </c>
      <c r="B15" s="216"/>
      <c r="C15" s="53">
        <v>2.38</v>
      </c>
      <c r="D15" s="53">
        <v>0</v>
      </c>
      <c r="E15" s="53">
        <v>0.56</v>
      </c>
      <c r="F15" s="53">
        <v>2</v>
      </c>
      <c r="G15" s="53">
        <v>0</v>
      </c>
      <c r="H15" s="53">
        <v>0</v>
      </c>
      <c r="I15" s="53">
        <v>0.27</v>
      </c>
      <c r="J15" s="53">
        <v>6.23</v>
      </c>
      <c r="K15" s="53">
        <v>0</v>
      </c>
      <c r="L15" s="53">
        <v>0</v>
      </c>
      <c r="M15" s="110">
        <f t="shared" si="0"/>
        <v>11.44</v>
      </c>
    </row>
    <row r="16" spans="1:13" ht="12">
      <c r="A16" s="215" t="s">
        <v>33</v>
      </c>
      <c r="B16" s="216"/>
      <c r="C16" s="53">
        <v>1.06</v>
      </c>
      <c r="D16" s="53">
        <v>2</v>
      </c>
      <c r="E16" s="53">
        <v>0</v>
      </c>
      <c r="F16" s="53">
        <v>1</v>
      </c>
      <c r="G16" s="53">
        <v>0</v>
      </c>
      <c r="H16" s="53">
        <v>0</v>
      </c>
      <c r="I16" s="53">
        <v>0</v>
      </c>
      <c r="J16" s="53">
        <v>1.4</v>
      </c>
      <c r="K16" s="53">
        <v>0</v>
      </c>
      <c r="L16" s="53">
        <v>0</v>
      </c>
      <c r="M16" s="110">
        <f t="shared" si="0"/>
        <v>5.46</v>
      </c>
    </row>
    <row r="17" spans="1:13" ht="12">
      <c r="A17" s="215" t="s">
        <v>24</v>
      </c>
      <c r="B17" s="216"/>
      <c r="C17" s="53">
        <v>0.32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139.53</v>
      </c>
      <c r="J17" s="53">
        <v>5.94</v>
      </c>
      <c r="K17" s="53">
        <v>0</v>
      </c>
      <c r="L17" s="53">
        <v>0</v>
      </c>
      <c r="M17" s="110">
        <f t="shared" si="0"/>
        <v>145.79</v>
      </c>
    </row>
    <row r="18" spans="1:13" ht="12">
      <c r="A18" s="215" t="s">
        <v>28</v>
      </c>
      <c r="B18" s="216"/>
      <c r="C18" s="53">
        <v>2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0.56</v>
      </c>
      <c r="J18" s="53">
        <v>0.38</v>
      </c>
      <c r="K18" s="53">
        <v>0</v>
      </c>
      <c r="L18" s="53">
        <v>0</v>
      </c>
      <c r="M18" s="110">
        <f t="shared" si="0"/>
        <v>2.94</v>
      </c>
    </row>
    <row r="19" spans="1:13" ht="12.75" thickBot="1">
      <c r="A19" s="224" t="s">
        <v>182</v>
      </c>
      <c r="B19" s="225"/>
      <c r="C19" s="54">
        <v>503.79</v>
      </c>
      <c r="D19" s="54">
        <v>198.47</v>
      </c>
      <c r="E19" s="54">
        <v>168</v>
      </c>
      <c r="F19" s="54">
        <v>12</v>
      </c>
      <c r="G19" s="54">
        <v>0</v>
      </c>
      <c r="H19" s="54">
        <v>335.16</v>
      </c>
      <c r="I19" s="54">
        <v>2.62</v>
      </c>
      <c r="J19" s="54">
        <v>71.22</v>
      </c>
      <c r="K19" s="54">
        <v>0</v>
      </c>
      <c r="L19" s="54">
        <v>2</v>
      </c>
      <c r="M19" s="111">
        <f t="shared" si="0"/>
        <v>1293.26</v>
      </c>
    </row>
    <row r="20" spans="1:13" ht="12.75" thickBot="1">
      <c r="A20" s="226" t="s">
        <v>85</v>
      </c>
      <c r="B20" s="227"/>
      <c r="C20" s="112">
        <f>SUM(C7:C19)</f>
        <v>570.68</v>
      </c>
      <c r="D20" s="112">
        <f aca="true" t="shared" si="1" ref="D20:L20">SUM(D7:D19)</f>
        <v>216.79</v>
      </c>
      <c r="E20" s="112">
        <f t="shared" si="1"/>
        <v>191.02</v>
      </c>
      <c r="F20" s="112">
        <f t="shared" si="1"/>
        <v>22</v>
      </c>
      <c r="G20" s="112">
        <f t="shared" si="1"/>
        <v>41</v>
      </c>
      <c r="H20" s="112">
        <f t="shared" si="1"/>
        <v>335.16</v>
      </c>
      <c r="I20" s="112">
        <f t="shared" si="1"/>
        <v>156.71</v>
      </c>
      <c r="J20" s="112">
        <f t="shared" si="1"/>
        <v>184.56</v>
      </c>
      <c r="K20" s="112">
        <f t="shared" si="1"/>
        <v>62</v>
      </c>
      <c r="L20" s="112">
        <f t="shared" si="1"/>
        <v>14.41</v>
      </c>
      <c r="M20" s="113">
        <f>SUM(M7:M19)</f>
        <v>1794.33</v>
      </c>
    </row>
    <row r="21" spans="1:2" ht="12">
      <c r="A21" s="228"/>
      <c r="B21" s="228"/>
    </row>
  </sheetData>
  <sheetProtection/>
  <mergeCells count="20">
    <mergeCell ref="A19:B19"/>
    <mergeCell ref="A20:B20"/>
    <mergeCell ref="A21:B21"/>
    <mergeCell ref="A7:B7"/>
    <mergeCell ref="A8:B8"/>
    <mergeCell ref="A9:B9"/>
    <mergeCell ref="A10:B10"/>
    <mergeCell ref="A11:B11"/>
    <mergeCell ref="A12:B12"/>
    <mergeCell ref="A13:B13"/>
    <mergeCell ref="A18:B18"/>
    <mergeCell ref="A14:B14"/>
    <mergeCell ref="A15:B15"/>
    <mergeCell ref="A16:B16"/>
    <mergeCell ref="A17:B17"/>
    <mergeCell ref="L1:M1"/>
    <mergeCell ref="A3:M3"/>
    <mergeCell ref="A5:B6"/>
    <mergeCell ref="C5:L5"/>
    <mergeCell ref="M5:M6"/>
  </mergeCells>
  <printOptions horizontalCentered="1"/>
  <pageMargins left="0.7874015748031497" right="0.7874015748031497" top="0.7874015748031497" bottom="0.984251968503937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21"/>
  <sheetViews>
    <sheetView showGridLines="0" view="pageBreakPreview" zoomScaleSheetLayoutView="100" zoomScalePageLayoutView="0" workbookViewId="0" topLeftCell="A1">
      <selection activeCell="I7" sqref="I7:J7"/>
    </sheetView>
  </sheetViews>
  <sheetFormatPr defaultColWidth="9.00390625" defaultRowHeight="12"/>
  <sheetData>
    <row r="1" spans="13:14" ht="15">
      <c r="M1" s="196" t="s">
        <v>110</v>
      </c>
      <c r="N1" s="196"/>
    </row>
    <row r="3" spans="1:15" ht="15.75">
      <c r="A3" s="205" t="s">
        <v>195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39"/>
    </row>
    <row r="5" ht="12.75" thickBot="1"/>
    <row r="6" spans="1:14" ht="22.5" customHeight="1">
      <c r="A6" s="232" t="s">
        <v>13</v>
      </c>
      <c r="B6" s="233"/>
      <c r="C6" s="203" t="s">
        <v>181</v>
      </c>
      <c r="D6" s="194"/>
      <c r="E6" s="194"/>
      <c r="F6" s="194"/>
      <c r="G6" s="194"/>
      <c r="H6" s="194"/>
      <c r="I6" s="194"/>
      <c r="J6" s="194"/>
      <c r="K6" s="194"/>
      <c r="L6" s="195"/>
      <c r="M6" s="233" t="s">
        <v>85</v>
      </c>
      <c r="N6" s="236"/>
    </row>
    <row r="7" spans="1:14" ht="26.25" customHeight="1" thickBot="1">
      <c r="A7" s="234"/>
      <c r="B7" s="235"/>
      <c r="C7" s="235" t="s">
        <v>14</v>
      </c>
      <c r="D7" s="235"/>
      <c r="E7" s="235" t="s">
        <v>15</v>
      </c>
      <c r="F7" s="235"/>
      <c r="G7" s="235" t="s">
        <v>16</v>
      </c>
      <c r="H7" s="235"/>
      <c r="I7" s="235" t="s">
        <v>108</v>
      </c>
      <c r="J7" s="235"/>
      <c r="K7" s="235" t="s">
        <v>17</v>
      </c>
      <c r="L7" s="235"/>
      <c r="M7" s="235"/>
      <c r="N7" s="237"/>
    </row>
    <row r="8" spans="1:14" ht="12">
      <c r="A8" s="229" t="s">
        <v>31</v>
      </c>
      <c r="B8" s="230"/>
      <c r="C8" s="231">
        <v>30</v>
      </c>
      <c r="D8" s="231"/>
      <c r="E8" s="231" t="s">
        <v>82</v>
      </c>
      <c r="F8" s="231"/>
      <c r="G8" s="231">
        <v>4</v>
      </c>
      <c r="H8" s="231"/>
      <c r="I8" s="231">
        <v>4</v>
      </c>
      <c r="J8" s="231"/>
      <c r="K8" s="231">
        <v>6</v>
      </c>
      <c r="L8" s="231"/>
      <c r="M8" s="239">
        <f>SUM(C8:L8)</f>
        <v>44</v>
      </c>
      <c r="N8" s="240"/>
    </row>
    <row r="9" spans="1:14" ht="12">
      <c r="A9" s="215" t="s">
        <v>33</v>
      </c>
      <c r="B9" s="216"/>
      <c r="C9" s="238">
        <v>1</v>
      </c>
      <c r="D9" s="238"/>
      <c r="E9" s="238" t="s">
        <v>82</v>
      </c>
      <c r="F9" s="238"/>
      <c r="G9" s="238">
        <v>1</v>
      </c>
      <c r="H9" s="238"/>
      <c r="I9" s="238">
        <v>2</v>
      </c>
      <c r="J9" s="238"/>
      <c r="K9" s="238">
        <v>1</v>
      </c>
      <c r="L9" s="238"/>
      <c r="M9" s="241">
        <f aca="true" t="shared" si="0" ref="M9:M20">SUM(C9:L9)</f>
        <v>5</v>
      </c>
      <c r="N9" s="242"/>
    </row>
    <row r="10" spans="1:14" ht="12">
      <c r="A10" s="215" t="s">
        <v>24</v>
      </c>
      <c r="B10" s="216"/>
      <c r="C10" s="238">
        <v>1</v>
      </c>
      <c r="D10" s="238"/>
      <c r="E10" s="238" t="s">
        <v>82</v>
      </c>
      <c r="F10" s="238"/>
      <c r="G10" s="238">
        <v>1</v>
      </c>
      <c r="H10" s="238"/>
      <c r="I10" s="238">
        <v>1</v>
      </c>
      <c r="J10" s="238"/>
      <c r="K10" s="238" t="s">
        <v>82</v>
      </c>
      <c r="L10" s="238"/>
      <c r="M10" s="241">
        <f t="shared" si="0"/>
        <v>3</v>
      </c>
      <c r="N10" s="242"/>
    </row>
    <row r="11" spans="1:14" ht="12">
      <c r="A11" s="215" t="s">
        <v>25</v>
      </c>
      <c r="B11" s="216"/>
      <c r="C11" s="238">
        <v>1</v>
      </c>
      <c r="D11" s="238"/>
      <c r="E11" s="238" t="s">
        <v>82</v>
      </c>
      <c r="F11" s="238"/>
      <c r="G11" s="238">
        <v>1</v>
      </c>
      <c r="H11" s="238"/>
      <c r="I11" s="238">
        <v>1</v>
      </c>
      <c r="J11" s="238"/>
      <c r="K11" s="238">
        <v>1</v>
      </c>
      <c r="L11" s="238"/>
      <c r="M11" s="241">
        <f t="shared" si="0"/>
        <v>4</v>
      </c>
      <c r="N11" s="242"/>
    </row>
    <row r="12" spans="1:14" ht="12">
      <c r="A12" s="215" t="s">
        <v>23</v>
      </c>
      <c r="B12" s="216"/>
      <c r="C12" s="238" t="s">
        <v>82</v>
      </c>
      <c r="D12" s="238"/>
      <c r="E12" s="238" t="s">
        <v>82</v>
      </c>
      <c r="F12" s="238"/>
      <c r="G12" s="238" t="s">
        <v>82</v>
      </c>
      <c r="H12" s="238"/>
      <c r="I12" s="238" t="s">
        <v>82</v>
      </c>
      <c r="J12" s="238"/>
      <c r="K12" s="238">
        <v>1</v>
      </c>
      <c r="L12" s="238"/>
      <c r="M12" s="241">
        <f t="shared" si="0"/>
        <v>1</v>
      </c>
      <c r="N12" s="242"/>
    </row>
    <row r="13" spans="1:14" ht="12">
      <c r="A13" s="215" t="s">
        <v>34</v>
      </c>
      <c r="B13" s="216"/>
      <c r="C13" s="238" t="s">
        <v>82</v>
      </c>
      <c r="D13" s="238"/>
      <c r="E13" s="238" t="s">
        <v>82</v>
      </c>
      <c r="F13" s="238"/>
      <c r="G13" s="238" t="s">
        <v>82</v>
      </c>
      <c r="H13" s="238"/>
      <c r="I13" s="238">
        <v>1</v>
      </c>
      <c r="J13" s="238"/>
      <c r="K13" s="238" t="s">
        <v>82</v>
      </c>
      <c r="L13" s="238"/>
      <c r="M13" s="241">
        <f t="shared" si="0"/>
        <v>1</v>
      </c>
      <c r="N13" s="242"/>
    </row>
    <row r="14" spans="1:14" ht="12">
      <c r="A14" s="215" t="s">
        <v>30</v>
      </c>
      <c r="B14" s="216"/>
      <c r="C14" s="238" t="s">
        <v>82</v>
      </c>
      <c r="D14" s="238"/>
      <c r="E14" s="238" t="s">
        <v>82</v>
      </c>
      <c r="F14" s="238"/>
      <c r="G14" s="238">
        <v>1</v>
      </c>
      <c r="H14" s="238"/>
      <c r="I14" s="238">
        <v>1</v>
      </c>
      <c r="J14" s="238"/>
      <c r="K14" s="238">
        <v>1</v>
      </c>
      <c r="L14" s="238"/>
      <c r="M14" s="241">
        <f t="shared" si="0"/>
        <v>3</v>
      </c>
      <c r="N14" s="242"/>
    </row>
    <row r="15" spans="1:14" ht="12">
      <c r="A15" s="215" t="s">
        <v>29</v>
      </c>
      <c r="B15" s="216"/>
      <c r="C15" s="238" t="s">
        <v>82</v>
      </c>
      <c r="D15" s="238"/>
      <c r="E15" s="238" t="s">
        <v>82</v>
      </c>
      <c r="F15" s="238"/>
      <c r="G15" s="238">
        <v>5</v>
      </c>
      <c r="H15" s="238"/>
      <c r="I15" s="238">
        <v>1</v>
      </c>
      <c r="J15" s="238"/>
      <c r="K15" s="238">
        <v>1</v>
      </c>
      <c r="L15" s="238"/>
      <c r="M15" s="241">
        <f t="shared" si="0"/>
        <v>7</v>
      </c>
      <c r="N15" s="242"/>
    </row>
    <row r="16" spans="1:14" ht="12">
      <c r="A16" s="215" t="s">
        <v>32</v>
      </c>
      <c r="B16" s="216"/>
      <c r="C16" s="238">
        <v>1</v>
      </c>
      <c r="D16" s="238"/>
      <c r="E16" s="238" t="s">
        <v>82</v>
      </c>
      <c r="F16" s="238"/>
      <c r="G16" s="238" t="s">
        <v>82</v>
      </c>
      <c r="H16" s="238"/>
      <c r="I16" s="238" t="s">
        <v>82</v>
      </c>
      <c r="J16" s="238"/>
      <c r="K16" s="238" t="s">
        <v>82</v>
      </c>
      <c r="L16" s="238"/>
      <c r="M16" s="241">
        <f t="shared" si="0"/>
        <v>1</v>
      </c>
      <c r="N16" s="242"/>
    </row>
    <row r="17" spans="1:14" ht="12">
      <c r="A17" s="215" t="s">
        <v>26</v>
      </c>
      <c r="B17" s="216"/>
      <c r="C17" s="238" t="s">
        <v>82</v>
      </c>
      <c r="D17" s="238"/>
      <c r="E17" s="238" t="s">
        <v>82</v>
      </c>
      <c r="F17" s="238"/>
      <c r="G17" s="238">
        <v>2</v>
      </c>
      <c r="H17" s="238"/>
      <c r="I17" s="238">
        <v>2</v>
      </c>
      <c r="J17" s="238"/>
      <c r="K17" s="238">
        <v>1</v>
      </c>
      <c r="L17" s="238"/>
      <c r="M17" s="241">
        <f t="shared" si="0"/>
        <v>5</v>
      </c>
      <c r="N17" s="242"/>
    </row>
    <row r="18" spans="1:14" ht="12">
      <c r="A18" s="215" t="s">
        <v>27</v>
      </c>
      <c r="B18" s="216"/>
      <c r="C18" s="238" t="s">
        <v>82</v>
      </c>
      <c r="D18" s="238"/>
      <c r="E18" s="238" t="s">
        <v>82</v>
      </c>
      <c r="F18" s="238"/>
      <c r="G18" s="238">
        <v>1</v>
      </c>
      <c r="H18" s="238"/>
      <c r="I18" s="238">
        <v>2</v>
      </c>
      <c r="J18" s="238"/>
      <c r="K18" s="238">
        <v>2</v>
      </c>
      <c r="L18" s="238"/>
      <c r="M18" s="241">
        <f t="shared" si="0"/>
        <v>5</v>
      </c>
      <c r="N18" s="242"/>
    </row>
    <row r="19" spans="1:14" ht="12">
      <c r="A19" s="215" t="s">
        <v>28</v>
      </c>
      <c r="B19" s="216"/>
      <c r="C19" s="238">
        <v>1</v>
      </c>
      <c r="D19" s="238"/>
      <c r="E19" s="238" t="s">
        <v>82</v>
      </c>
      <c r="F19" s="238"/>
      <c r="G19" s="238" t="s">
        <v>82</v>
      </c>
      <c r="H19" s="238"/>
      <c r="I19" s="238" t="s">
        <v>82</v>
      </c>
      <c r="J19" s="238"/>
      <c r="K19" s="238" t="s">
        <v>82</v>
      </c>
      <c r="L19" s="238"/>
      <c r="M19" s="241">
        <f t="shared" si="0"/>
        <v>1</v>
      </c>
      <c r="N19" s="242"/>
    </row>
    <row r="20" spans="1:14" ht="12.75" thickBot="1">
      <c r="A20" s="224" t="s">
        <v>182</v>
      </c>
      <c r="B20" s="225"/>
      <c r="C20" s="247">
        <v>194</v>
      </c>
      <c r="D20" s="247"/>
      <c r="E20" s="247">
        <v>26</v>
      </c>
      <c r="F20" s="247"/>
      <c r="G20" s="247">
        <v>19</v>
      </c>
      <c r="H20" s="247"/>
      <c r="I20" s="247">
        <v>47</v>
      </c>
      <c r="J20" s="247"/>
      <c r="K20" s="247">
        <v>17</v>
      </c>
      <c r="L20" s="247"/>
      <c r="M20" s="248">
        <f t="shared" si="0"/>
        <v>303</v>
      </c>
      <c r="N20" s="249"/>
    </row>
    <row r="21" spans="1:14" ht="12.75" thickBot="1">
      <c r="A21" s="226" t="s">
        <v>85</v>
      </c>
      <c r="B21" s="227"/>
      <c r="C21" s="243">
        <f>SUM(C8:D20)</f>
        <v>229</v>
      </c>
      <c r="D21" s="244"/>
      <c r="E21" s="243">
        <f>SUM(E8:F20)</f>
        <v>26</v>
      </c>
      <c r="F21" s="244"/>
      <c r="G21" s="243">
        <f>SUM(G8:H20)</f>
        <v>35</v>
      </c>
      <c r="H21" s="244"/>
      <c r="I21" s="243">
        <f>SUM(I8:J20)</f>
        <v>62</v>
      </c>
      <c r="J21" s="244"/>
      <c r="K21" s="243">
        <f>SUM(K8:L20)</f>
        <v>31</v>
      </c>
      <c r="L21" s="244"/>
      <c r="M21" s="245">
        <f>SUM(M8:N20)</f>
        <v>383</v>
      </c>
      <c r="N21" s="246"/>
    </row>
  </sheetData>
  <sheetProtection/>
  <mergeCells count="108">
    <mergeCell ref="K18:L18"/>
    <mergeCell ref="M18:N18"/>
    <mergeCell ref="K19:L19"/>
    <mergeCell ref="M19:N19"/>
    <mergeCell ref="C20:D20"/>
    <mergeCell ref="E20:F20"/>
    <mergeCell ref="M20:N20"/>
    <mergeCell ref="C19:D19"/>
    <mergeCell ref="G21:H21"/>
    <mergeCell ref="I21:J21"/>
    <mergeCell ref="G20:H20"/>
    <mergeCell ref="I20:J20"/>
    <mergeCell ref="E19:F19"/>
    <mergeCell ref="C21:D21"/>
    <mergeCell ref="E21:F21"/>
    <mergeCell ref="I17:J17"/>
    <mergeCell ref="G16:H16"/>
    <mergeCell ref="I16:J16"/>
    <mergeCell ref="K21:L21"/>
    <mergeCell ref="M21:N21"/>
    <mergeCell ref="C18:D18"/>
    <mergeCell ref="E18:F18"/>
    <mergeCell ref="G18:H18"/>
    <mergeCell ref="I18:J18"/>
    <mergeCell ref="K20:L20"/>
    <mergeCell ref="C15:D15"/>
    <mergeCell ref="E15:F15"/>
    <mergeCell ref="M15:N15"/>
    <mergeCell ref="G19:H19"/>
    <mergeCell ref="I19:J19"/>
    <mergeCell ref="C16:D16"/>
    <mergeCell ref="E16:F16"/>
    <mergeCell ref="C17:D17"/>
    <mergeCell ref="E17:F17"/>
    <mergeCell ref="G17:H17"/>
    <mergeCell ref="C13:D13"/>
    <mergeCell ref="E13:F13"/>
    <mergeCell ref="K17:L17"/>
    <mergeCell ref="M17:N17"/>
    <mergeCell ref="C14:D14"/>
    <mergeCell ref="E14:F14"/>
    <mergeCell ref="G14:H14"/>
    <mergeCell ref="I14:J14"/>
    <mergeCell ref="K16:L16"/>
    <mergeCell ref="M16:N16"/>
    <mergeCell ref="G15:H15"/>
    <mergeCell ref="I15:J15"/>
    <mergeCell ref="K14:L14"/>
    <mergeCell ref="M14:N14"/>
    <mergeCell ref="K15:L15"/>
    <mergeCell ref="E11:F11"/>
    <mergeCell ref="K11:L11"/>
    <mergeCell ref="M11:N11"/>
    <mergeCell ref="G13:H13"/>
    <mergeCell ref="I13:J13"/>
    <mergeCell ref="M13:N13"/>
    <mergeCell ref="C10:D10"/>
    <mergeCell ref="E10:F10"/>
    <mergeCell ref="G10:H10"/>
    <mergeCell ref="I10:J10"/>
    <mergeCell ref="K12:L12"/>
    <mergeCell ref="M12:N12"/>
    <mergeCell ref="C11:D11"/>
    <mergeCell ref="K10:L10"/>
    <mergeCell ref="M10:N10"/>
    <mergeCell ref="C9:D9"/>
    <mergeCell ref="E9:F9"/>
    <mergeCell ref="G9:H9"/>
    <mergeCell ref="I9:J9"/>
    <mergeCell ref="E8:F8"/>
    <mergeCell ref="K13:L13"/>
    <mergeCell ref="G12:H12"/>
    <mergeCell ref="I12:J12"/>
    <mergeCell ref="C12:D12"/>
    <mergeCell ref="E12:F12"/>
    <mergeCell ref="M1:N1"/>
    <mergeCell ref="G11:H11"/>
    <mergeCell ref="I11:J11"/>
    <mergeCell ref="M8:N8"/>
    <mergeCell ref="K9:L9"/>
    <mergeCell ref="M9:N9"/>
    <mergeCell ref="G8:H8"/>
    <mergeCell ref="I8:J8"/>
    <mergeCell ref="K8:L8"/>
    <mergeCell ref="A6:B7"/>
    <mergeCell ref="C6:L6"/>
    <mergeCell ref="M6:N7"/>
    <mergeCell ref="C7:D7"/>
    <mergeCell ref="E7:F7"/>
    <mergeCell ref="G7:H7"/>
    <mergeCell ref="I7:J7"/>
    <mergeCell ref="K7:L7"/>
    <mergeCell ref="A19:B19"/>
    <mergeCell ref="A20:B20"/>
    <mergeCell ref="A14:B14"/>
    <mergeCell ref="A15:B15"/>
    <mergeCell ref="A16:B16"/>
    <mergeCell ref="A17:B17"/>
    <mergeCell ref="C8:D8"/>
    <mergeCell ref="A21:B21"/>
    <mergeCell ref="A3:N3"/>
    <mergeCell ref="A8:B8"/>
    <mergeCell ref="A9:B9"/>
    <mergeCell ref="A10:B10"/>
    <mergeCell ref="A11:B11"/>
    <mergeCell ref="A12:B12"/>
    <mergeCell ref="A13:B13"/>
    <mergeCell ref="A18:B18"/>
  </mergeCells>
  <printOptions horizontalCentered="1"/>
  <pageMargins left="0.3937007874015748" right="0.3937007874015748" top="0.7874015748031497" bottom="0.984251968503937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71"/>
  <sheetViews>
    <sheetView showGridLines="0" view="pageBreakPreview" zoomScaleSheetLayoutView="100" zoomScalePageLayoutView="0" workbookViewId="0" topLeftCell="A10">
      <selection activeCell="J10" sqref="J10"/>
    </sheetView>
  </sheetViews>
  <sheetFormatPr defaultColWidth="10.00390625" defaultRowHeight="12"/>
  <cols>
    <col min="1" max="1" width="3.875" style="103" customWidth="1"/>
    <col min="2" max="2" width="25.875" style="103" bestFit="1" customWidth="1"/>
    <col min="3" max="3" width="6.375" style="103" bestFit="1" customWidth="1"/>
    <col min="4" max="4" width="10.875" style="103" bestFit="1" customWidth="1"/>
    <col min="5" max="5" width="16.75390625" style="103" bestFit="1" customWidth="1"/>
    <col min="6" max="6" width="17.00390625" style="103" customWidth="1"/>
    <col min="7" max="7" width="17.375" style="103" bestFit="1" customWidth="1"/>
    <col min="8" max="16384" width="10.00390625" style="103" customWidth="1"/>
  </cols>
  <sheetData>
    <row r="1" spans="6:7" ht="15">
      <c r="F1" s="70"/>
      <c r="G1" s="147" t="s">
        <v>122</v>
      </c>
    </row>
    <row r="2" spans="1:7" ht="15.75">
      <c r="A2" s="256" t="s">
        <v>35</v>
      </c>
      <c r="B2" s="256"/>
      <c r="C2" s="256"/>
      <c r="D2" s="256"/>
      <c r="E2" s="256"/>
      <c r="F2" s="256"/>
      <c r="G2" s="256"/>
    </row>
    <row r="3" spans="1:7" ht="14.25" customHeight="1">
      <c r="A3" s="256" t="s">
        <v>213</v>
      </c>
      <c r="B3" s="257"/>
      <c r="C3" s="257"/>
      <c r="D3" s="257"/>
      <c r="E3" s="257"/>
      <c r="F3" s="257"/>
      <c r="G3" s="257"/>
    </row>
    <row r="4" ht="14.25" customHeight="1">
      <c r="C4" s="70"/>
    </row>
    <row r="5" spans="1:7" ht="14.25" customHeight="1" thickBot="1">
      <c r="A5" s="25"/>
      <c r="B5" s="26"/>
      <c r="C5" s="26"/>
      <c r="D5" s="26"/>
      <c r="E5" s="26"/>
      <c r="F5" s="26"/>
      <c r="G5" s="26"/>
    </row>
    <row r="6" spans="1:7" ht="12.75">
      <c r="A6" s="258" t="s">
        <v>22</v>
      </c>
      <c r="B6" s="258" t="s">
        <v>37</v>
      </c>
      <c r="C6" s="258" t="s">
        <v>38</v>
      </c>
      <c r="D6" s="182" t="s">
        <v>123</v>
      </c>
      <c r="E6" s="182" t="s">
        <v>36</v>
      </c>
      <c r="F6" s="182" t="s">
        <v>124</v>
      </c>
      <c r="G6" s="182" t="s">
        <v>36</v>
      </c>
    </row>
    <row r="7" spans="1:7" ht="12.75">
      <c r="A7" s="259"/>
      <c r="B7" s="259"/>
      <c r="C7" s="259"/>
      <c r="D7" s="183" t="s">
        <v>125</v>
      </c>
      <c r="E7" s="183" t="s">
        <v>126</v>
      </c>
      <c r="F7" s="183" t="s">
        <v>127</v>
      </c>
      <c r="G7" s="183" t="s">
        <v>128</v>
      </c>
    </row>
    <row r="8" spans="1:7" ht="12.75">
      <c r="A8" s="259"/>
      <c r="B8" s="259"/>
      <c r="C8" s="259"/>
      <c r="D8" s="183" t="s">
        <v>142</v>
      </c>
      <c r="E8" s="183" t="s">
        <v>129</v>
      </c>
      <c r="F8" s="183" t="s">
        <v>130</v>
      </c>
      <c r="G8" s="183" t="s">
        <v>131</v>
      </c>
    </row>
    <row r="9" spans="1:7" ht="13.5" thickBot="1">
      <c r="A9" s="260"/>
      <c r="B9" s="260"/>
      <c r="C9" s="260"/>
      <c r="D9" s="75"/>
      <c r="E9" s="75"/>
      <c r="F9" s="75" t="s">
        <v>132</v>
      </c>
      <c r="G9" s="75"/>
    </row>
    <row r="10" spans="1:7" ht="12.75">
      <c r="A10" s="185" t="s">
        <v>96</v>
      </c>
      <c r="B10" s="85" t="s">
        <v>133</v>
      </c>
      <c r="C10" s="250" t="s">
        <v>40</v>
      </c>
      <c r="D10" s="252">
        <v>1438.18</v>
      </c>
      <c r="E10" s="254">
        <v>172061236.55</v>
      </c>
      <c r="F10" s="72">
        <v>32362602</v>
      </c>
      <c r="G10" s="261">
        <f>SUM(E10+F10+F11)</f>
        <v>202224058.55</v>
      </c>
    </row>
    <row r="11" spans="1:7" ht="13.5" thickBot="1">
      <c r="A11" s="75">
        <v>1</v>
      </c>
      <c r="B11" s="186" t="s">
        <v>87</v>
      </c>
      <c r="C11" s="251"/>
      <c r="D11" s="253"/>
      <c r="E11" s="255"/>
      <c r="F11" s="187">
        <v>-2199780</v>
      </c>
      <c r="G11" s="262"/>
    </row>
    <row r="12" spans="1:7" ht="12.75">
      <c r="A12" s="258">
        <v>2</v>
      </c>
      <c r="B12" s="74" t="s">
        <v>211</v>
      </c>
      <c r="C12" s="71" t="s">
        <v>42</v>
      </c>
      <c r="D12" s="252">
        <f>SUM(D14+D22)</f>
        <v>1715</v>
      </c>
      <c r="E12" s="254">
        <f>SUM(E14+E22)</f>
        <v>293214243.19</v>
      </c>
      <c r="F12" s="72">
        <f>SUM(F14+F22)</f>
        <v>98097580.63</v>
      </c>
      <c r="G12" s="261">
        <f>SUM(E12+F12+F13)</f>
        <v>345208270.61</v>
      </c>
    </row>
    <row r="13" spans="1:7" ht="13.5" thickBot="1">
      <c r="A13" s="260"/>
      <c r="B13" s="76" t="s">
        <v>100</v>
      </c>
      <c r="C13" s="73" t="s">
        <v>43</v>
      </c>
      <c r="D13" s="293"/>
      <c r="E13" s="255"/>
      <c r="F13" s="188">
        <f>SUM(F15+F23)</f>
        <v>-46103553.21</v>
      </c>
      <c r="G13" s="262"/>
    </row>
    <row r="14" spans="1:7" ht="12.75">
      <c r="A14" s="259">
        <v>3</v>
      </c>
      <c r="B14" s="306" t="s">
        <v>212</v>
      </c>
      <c r="C14" s="308" t="s">
        <v>42</v>
      </c>
      <c r="D14" s="294">
        <f>SUM(D16:D21)</f>
        <v>717</v>
      </c>
      <c r="E14" s="290">
        <f>SUM(E16:E21)</f>
        <v>124508812.01</v>
      </c>
      <c r="F14" s="77">
        <f>SUM(F16+F18+F20)</f>
        <v>14675974.48</v>
      </c>
      <c r="G14" s="261">
        <f>SUM(E14+F14+F15)</f>
        <v>133110123.71</v>
      </c>
    </row>
    <row r="15" spans="1:7" ht="12.75">
      <c r="A15" s="305"/>
      <c r="B15" s="307"/>
      <c r="C15" s="309"/>
      <c r="D15" s="295"/>
      <c r="E15" s="291"/>
      <c r="F15" s="77">
        <f>SUM(F17+F19+F21)</f>
        <v>-6074662.78</v>
      </c>
      <c r="G15" s="292"/>
    </row>
    <row r="16" spans="1:7" ht="12.75">
      <c r="A16" s="268"/>
      <c r="B16" s="300" t="s">
        <v>101</v>
      </c>
      <c r="C16" s="269" t="s">
        <v>42</v>
      </c>
      <c r="D16" s="265">
        <v>296</v>
      </c>
      <c r="E16" s="272">
        <v>56414739.01</v>
      </c>
      <c r="F16" s="79">
        <v>3826590.04</v>
      </c>
      <c r="G16" s="302">
        <f>SUM(E16+F16+F17)</f>
        <v>58728857.63</v>
      </c>
    </row>
    <row r="17" spans="1:7" ht="12.75">
      <c r="A17" s="268"/>
      <c r="B17" s="301"/>
      <c r="C17" s="271"/>
      <c r="D17" s="267"/>
      <c r="E17" s="273"/>
      <c r="F17" s="80">
        <v>-1512471.42</v>
      </c>
      <c r="G17" s="303"/>
    </row>
    <row r="18" spans="1:7" ht="12.75">
      <c r="A18" s="268"/>
      <c r="B18" s="300" t="s">
        <v>102</v>
      </c>
      <c r="C18" s="269" t="s">
        <v>42</v>
      </c>
      <c r="D18" s="265">
        <v>414</v>
      </c>
      <c r="E18" s="272">
        <v>67839499.23</v>
      </c>
      <c r="F18" s="79">
        <v>10784533.11</v>
      </c>
      <c r="G18" s="263">
        <f>SUM(E18+F18+F19)</f>
        <v>74207497.85</v>
      </c>
    </row>
    <row r="19" spans="1:7" ht="12.75">
      <c r="A19" s="268"/>
      <c r="B19" s="301"/>
      <c r="C19" s="271"/>
      <c r="D19" s="267"/>
      <c r="E19" s="273"/>
      <c r="F19" s="79">
        <v>-4416534.49</v>
      </c>
      <c r="G19" s="264"/>
    </row>
    <row r="20" spans="1:7" ht="12.75">
      <c r="A20" s="268"/>
      <c r="B20" s="304" t="s">
        <v>103</v>
      </c>
      <c r="C20" s="270" t="s">
        <v>42</v>
      </c>
      <c r="D20" s="266">
        <v>7</v>
      </c>
      <c r="E20" s="272">
        <v>254573.77</v>
      </c>
      <c r="F20" s="80">
        <v>64851.33</v>
      </c>
      <c r="G20" s="296">
        <f>SUM(E20+F20+F21)</f>
        <v>173768.23</v>
      </c>
    </row>
    <row r="21" spans="1:7" ht="12.75">
      <c r="A21" s="279"/>
      <c r="B21" s="301"/>
      <c r="C21" s="271"/>
      <c r="D21" s="267"/>
      <c r="E21" s="273"/>
      <c r="F21" s="80">
        <v>-145656.87</v>
      </c>
      <c r="G21" s="264"/>
    </row>
    <row r="22" spans="1:7" ht="12.75">
      <c r="A22" s="310">
        <v>4</v>
      </c>
      <c r="B22" s="189" t="s">
        <v>104</v>
      </c>
      <c r="C22" s="311" t="s">
        <v>43</v>
      </c>
      <c r="D22" s="286">
        <f>SUM(D24+D28)</f>
        <v>998</v>
      </c>
      <c r="E22" s="299">
        <f>SUM(E24:E29)</f>
        <v>168705431.18</v>
      </c>
      <c r="F22" s="81">
        <f>SUM(F24+F26+F28)</f>
        <v>83421606.15</v>
      </c>
      <c r="G22" s="297">
        <f>SUM(E22+F22+F23)</f>
        <v>212098146.9</v>
      </c>
    </row>
    <row r="23" spans="1:7" ht="12.75">
      <c r="A23" s="305"/>
      <c r="B23" s="190" t="s">
        <v>203</v>
      </c>
      <c r="C23" s="309"/>
      <c r="D23" s="287"/>
      <c r="E23" s="291"/>
      <c r="F23" s="77">
        <f>SUM(F25+F27+F29)</f>
        <v>-40028890.43</v>
      </c>
      <c r="G23" s="298"/>
    </row>
    <row r="24" spans="1:7" ht="12.75">
      <c r="A24" s="268"/>
      <c r="B24" s="192" t="s">
        <v>204</v>
      </c>
      <c r="C24" s="269" t="s">
        <v>43</v>
      </c>
      <c r="D24" s="265">
        <v>9</v>
      </c>
      <c r="E24" s="272">
        <v>7347455.54</v>
      </c>
      <c r="F24" s="79">
        <v>505412.24</v>
      </c>
      <c r="G24" s="263">
        <f>SUM(E24+F24+F25)</f>
        <v>7852867.78</v>
      </c>
    </row>
    <row r="25" spans="1:7" ht="12.75">
      <c r="A25" s="268"/>
      <c r="B25" s="83"/>
      <c r="C25" s="271"/>
      <c r="D25" s="267"/>
      <c r="E25" s="273"/>
      <c r="F25" s="80"/>
      <c r="G25" s="264"/>
    </row>
    <row r="26" spans="1:7" ht="12.75">
      <c r="A26" s="78"/>
      <c r="B26" s="82" t="s">
        <v>134</v>
      </c>
      <c r="C26" s="269" t="s">
        <v>43</v>
      </c>
      <c r="D26" s="312">
        <v>98.97</v>
      </c>
      <c r="E26" s="272">
        <v>36273871.38</v>
      </c>
      <c r="F26" s="79">
        <v>22887997.55</v>
      </c>
      <c r="G26" s="263">
        <f>SUM(E26+F26+F27)</f>
        <v>59143080.09</v>
      </c>
    </row>
    <row r="27" spans="1:7" ht="12.75">
      <c r="A27" s="78"/>
      <c r="B27" s="83"/>
      <c r="C27" s="271"/>
      <c r="D27" s="313"/>
      <c r="E27" s="273"/>
      <c r="F27" s="80">
        <v>-18788.84</v>
      </c>
      <c r="G27" s="264"/>
    </row>
    <row r="28" spans="1:7" ht="12.75">
      <c r="A28" s="268"/>
      <c r="B28" s="192" t="s">
        <v>205</v>
      </c>
      <c r="C28" s="269" t="s">
        <v>43</v>
      </c>
      <c r="D28" s="265">
        <v>989</v>
      </c>
      <c r="E28" s="272">
        <v>125084104.26</v>
      </c>
      <c r="F28" s="80">
        <v>60028196.36</v>
      </c>
      <c r="G28" s="263">
        <f>SUM(E28+F28+F29)</f>
        <v>145102199.03</v>
      </c>
    </row>
    <row r="29" spans="1:7" ht="13.5" thickBot="1">
      <c r="A29" s="268"/>
      <c r="B29" s="82" t="s">
        <v>135</v>
      </c>
      <c r="C29" s="270"/>
      <c r="D29" s="266"/>
      <c r="E29" s="273"/>
      <c r="F29" s="191">
        <v>-40010101.59</v>
      </c>
      <c r="G29" s="296"/>
    </row>
    <row r="30" spans="1:7" ht="12.75">
      <c r="A30" s="258">
        <v>5</v>
      </c>
      <c r="B30" s="74" t="s">
        <v>206</v>
      </c>
      <c r="C30" s="71" t="s">
        <v>50</v>
      </c>
      <c r="D30" s="280">
        <f>SUM(D32:D45)</f>
        <v>1167</v>
      </c>
      <c r="E30" s="254">
        <f>SUM(E32:E45)</f>
        <v>15578806.53</v>
      </c>
      <c r="F30" s="72">
        <f>SUM(F32+F34+F36+F38+F40+F42+F44)</f>
        <v>1456709.51</v>
      </c>
      <c r="G30" s="274">
        <f>SUM(E30+F30+F31)</f>
        <v>16675541.84</v>
      </c>
    </row>
    <row r="31" spans="1:7" ht="13.5" thickBot="1">
      <c r="A31" s="260"/>
      <c r="B31" s="76" t="s">
        <v>47</v>
      </c>
      <c r="C31" s="73" t="s">
        <v>67</v>
      </c>
      <c r="D31" s="281"/>
      <c r="E31" s="255"/>
      <c r="F31" s="188">
        <f>SUM(F33+F35+F37+F39+F41+F43+F45)</f>
        <v>-359974.2</v>
      </c>
      <c r="G31" s="277"/>
    </row>
    <row r="32" spans="1:7" ht="12.75">
      <c r="A32" s="268">
        <v>6</v>
      </c>
      <c r="B32" s="82" t="s">
        <v>49</v>
      </c>
      <c r="C32" s="270" t="s">
        <v>50</v>
      </c>
      <c r="D32" s="266">
        <v>36</v>
      </c>
      <c r="E32" s="282">
        <v>2131577.86</v>
      </c>
      <c r="F32" s="80"/>
      <c r="G32" s="296">
        <f>SUM(E32+F32+F33)</f>
        <v>2083220.22</v>
      </c>
    </row>
    <row r="33" spans="1:7" ht="12.75">
      <c r="A33" s="279"/>
      <c r="B33" s="83" t="s">
        <v>51</v>
      </c>
      <c r="C33" s="271"/>
      <c r="D33" s="267"/>
      <c r="E33" s="273"/>
      <c r="F33" s="80">
        <v>-48357.64</v>
      </c>
      <c r="G33" s="264"/>
    </row>
    <row r="34" spans="1:7" ht="12.75">
      <c r="A34" s="278">
        <v>7</v>
      </c>
      <c r="B34" s="192" t="s">
        <v>207</v>
      </c>
      <c r="C34" s="269" t="s">
        <v>53</v>
      </c>
      <c r="D34" s="265">
        <v>512</v>
      </c>
      <c r="E34" s="282">
        <v>5447601.51</v>
      </c>
      <c r="F34" s="79">
        <v>152222.09</v>
      </c>
      <c r="G34" s="263">
        <f>SUM(E34+F34+F35)</f>
        <v>5435038.05</v>
      </c>
    </row>
    <row r="35" spans="1:7" ht="12.75">
      <c r="A35" s="279"/>
      <c r="B35" s="83" t="s">
        <v>143</v>
      </c>
      <c r="C35" s="271"/>
      <c r="D35" s="267"/>
      <c r="E35" s="273"/>
      <c r="F35" s="80">
        <v>-164785.55</v>
      </c>
      <c r="G35" s="264"/>
    </row>
    <row r="36" spans="1:7" ht="12.75">
      <c r="A36" s="278">
        <v>8</v>
      </c>
      <c r="B36" s="82" t="s">
        <v>105</v>
      </c>
      <c r="C36" s="269" t="s">
        <v>55</v>
      </c>
      <c r="D36" s="265">
        <v>44</v>
      </c>
      <c r="E36" s="282">
        <v>559888.37</v>
      </c>
      <c r="F36" s="79">
        <v>95195.75</v>
      </c>
      <c r="G36" s="263">
        <f>SUM(E36+F36+F37)</f>
        <v>635568.02</v>
      </c>
    </row>
    <row r="37" spans="1:7" ht="12.75">
      <c r="A37" s="279"/>
      <c r="B37" s="83" t="s">
        <v>56</v>
      </c>
      <c r="C37" s="271"/>
      <c r="D37" s="267"/>
      <c r="E37" s="273"/>
      <c r="F37" s="80">
        <v>-19516.1</v>
      </c>
      <c r="G37" s="264"/>
    </row>
    <row r="38" spans="1:7" ht="12.75">
      <c r="A38" s="278">
        <v>9</v>
      </c>
      <c r="B38" s="300" t="s">
        <v>58</v>
      </c>
      <c r="C38" s="269" t="s">
        <v>59</v>
      </c>
      <c r="D38" s="265">
        <v>124</v>
      </c>
      <c r="E38" s="282">
        <v>3212261.85</v>
      </c>
      <c r="F38" s="79">
        <v>941791.95</v>
      </c>
      <c r="G38" s="263">
        <f>SUM(E38+F38+F39)</f>
        <v>4144737.12</v>
      </c>
    </row>
    <row r="39" spans="1:7" ht="12.75">
      <c r="A39" s="279"/>
      <c r="B39" s="301"/>
      <c r="C39" s="271"/>
      <c r="D39" s="267"/>
      <c r="E39" s="273"/>
      <c r="F39" s="80">
        <v>-9316.68</v>
      </c>
      <c r="G39" s="264"/>
    </row>
    <row r="40" spans="1:7" ht="12.75">
      <c r="A40" s="278">
        <v>10</v>
      </c>
      <c r="B40" s="82" t="s">
        <v>106</v>
      </c>
      <c r="C40" s="269" t="s">
        <v>61</v>
      </c>
      <c r="D40" s="265">
        <v>37</v>
      </c>
      <c r="E40" s="282">
        <v>2373293.58</v>
      </c>
      <c r="F40" s="79">
        <v>121215.57</v>
      </c>
      <c r="G40" s="263">
        <f>SUM(E40+F40+F41)</f>
        <v>2494509.15</v>
      </c>
    </row>
    <row r="41" spans="1:7" ht="12.75">
      <c r="A41" s="279"/>
      <c r="B41" s="83" t="s">
        <v>107</v>
      </c>
      <c r="C41" s="271"/>
      <c r="D41" s="267"/>
      <c r="E41" s="273"/>
      <c r="F41" s="80"/>
      <c r="G41" s="264"/>
    </row>
    <row r="42" spans="1:7" ht="12.75">
      <c r="A42" s="278">
        <v>11</v>
      </c>
      <c r="B42" s="192" t="s">
        <v>208</v>
      </c>
      <c r="C42" s="269" t="s">
        <v>63</v>
      </c>
      <c r="D42" s="265">
        <v>414</v>
      </c>
      <c r="E42" s="282">
        <v>1854183.36</v>
      </c>
      <c r="F42" s="79">
        <v>146284.15</v>
      </c>
      <c r="G42" s="263">
        <f>SUM(E42+F42+F43)</f>
        <v>1882469.28</v>
      </c>
    </row>
    <row r="43" spans="1:7" ht="12.75">
      <c r="A43" s="279"/>
      <c r="B43" s="83" t="s">
        <v>64</v>
      </c>
      <c r="C43" s="271"/>
      <c r="D43" s="267"/>
      <c r="E43" s="273"/>
      <c r="F43" s="80">
        <v>-117998.23</v>
      </c>
      <c r="G43" s="264"/>
    </row>
    <row r="44" spans="1:7" ht="12.75">
      <c r="A44" s="278">
        <v>12</v>
      </c>
      <c r="B44" s="300" t="s">
        <v>66</v>
      </c>
      <c r="C44" s="269" t="s">
        <v>67</v>
      </c>
      <c r="D44" s="265">
        <v>0</v>
      </c>
      <c r="E44" s="282">
        <v>0</v>
      </c>
      <c r="F44" s="79">
        <v>0</v>
      </c>
      <c r="G44" s="263">
        <f>SUM(E44+F44+F45)</f>
        <v>0</v>
      </c>
    </row>
    <row r="45" spans="1:7" ht="13.5" thickBot="1">
      <c r="A45" s="268"/>
      <c r="B45" s="304"/>
      <c r="C45" s="270"/>
      <c r="D45" s="266"/>
      <c r="E45" s="282"/>
      <c r="F45" s="191">
        <v>0</v>
      </c>
      <c r="G45" s="296"/>
    </row>
    <row r="46" spans="1:7" ht="13.5" thickBot="1">
      <c r="A46" s="84" t="s">
        <v>97</v>
      </c>
      <c r="B46" s="85" t="s">
        <v>144</v>
      </c>
      <c r="C46" s="250"/>
      <c r="D46" s="284">
        <v>230574</v>
      </c>
      <c r="E46" s="254">
        <v>16193702</v>
      </c>
      <c r="F46" s="72">
        <v>4363550</v>
      </c>
      <c r="G46" s="288">
        <f>SUM(E46+F46+F47)</f>
        <v>20557252</v>
      </c>
    </row>
    <row r="47" spans="1:7" ht="13.5" thickBot="1">
      <c r="A47" s="75">
        <v>13</v>
      </c>
      <c r="B47" s="86" t="s">
        <v>209</v>
      </c>
      <c r="C47" s="251"/>
      <c r="D47" s="285"/>
      <c r="E47" s="255"/>
      <c r="F47" s="188"/>
      <c r="G47" s="289"/>
    </row>
    <row r="48" spans="1:7" ht="12.75">
      <c r="A48" s="258" t="s">
        <v>21</v>
      </c>
      <c r="B48" s="258" t="s">
        <v>136</v>
      </c>
      <c r="C48" s="87" t="s">
        <v>86</v>
      </c>
      <c r="D48" s="88">
        <f>SUM(D26)</f>
        <v>98.97</v>
      </c>
      <c r="E48" s="283">
        <f>SUM(E10+E12+E30+E46)</f>
        <v>497047988.27</v>
      </c>
      <c r="F48" s="89">
        <f>SUM(F10+F12+F30+F46)</f>
        <v>136280442.14</v>
      </c>
      <c r="G48" s="274">
        <f>SUM(E48+F48+F50)</f>
        <v>584665123</v>
      </c>
    </row>
    <row r="49" spans="1:7" ht="12.75">
      <c r="A49" s="259"/>
      <c r="B49" s="259"/>
      <c r="C49" s="90" t="s">
        <v>137</v>
      </c>
      <c r="D49" s="91">
        <f>SUM(D10:D11)</f>
        <v>1438.18</v>
      </c>
      <c r="E49" s="275"/>
      <c r="F49" s="92">
        <v>0</v>
      </c>
      <c r="G49" s="275"/>
    </row>
    <row r="50" spans="1:7" ht="13.5" thickBot="1">
      <c r="A50" s="260"/>
      <c r="B50" s="260"/>
      <c r="C50" s="93" t="s">
        <v>210</v>
      </c>
      <c r="D50" s="94">
        <f>SUM(D14+D24+D28+D30+D46)</f>
        <v>233456</v>
      </c>
      <c r="E50" s="276"/>
      <c r="F50" s="181">
        <f>SUM(F11+F13+F31+F47)</f>
        <v>-48663307.41</v>
      </c>
      <c r="G50" s="276"/>
    </row>
    <row r="51" spans="1:7" ht="12.75">
      <c r="A51" s="104"/>
      <c r="B51" s="104"/>
      <c r="C51" s="104"/>
      <c r="D51" s="104"/>
      <c r="E51" s="104"/>
      <c r="F51" s="104"/>
      <c r="G51" s="104"/>
    </row>
    <row r="52" spans="1:7" ht="12.75">
      <c r="A52" s="104"/>
      <c r="B52" s="104"/>
      <c r="C52" s="104"/>
      <c r="D52" s="104"/>
      <c r="E52" s="104"/>
      <c r="F52" s="104"/>
      <c r="G52" s="104"/>
    </row>
    <row r="53" spans="1:7" ht="12.75">
      <c r="A53" s="104"/>
      <c r="B53" s="104"/>
      <c r="C53" s="104"/>
      <c r="D53" s="104"/>
      <c r="E53" s="104"/>
      <c r="F53" s="104"/>
      <c r="G53" s="104"/>
    </row>
    <row r="54" spans="1:7" ht="12.75">
      <c r="A54" s="104"/>
      <c r="B54" s="104"/>
      <c r="C54" s="104"/>
      <c r="D54" s="104"/>
      <c r="E54" s="104"/>
      <c r="F54" s="104"/>
      <c r="G54" s="104"/>
    </row>
    <row r="55" spans="1:7" ht="12.75">
      <c r="A55" s="104"/>
      <c r="B55" s="104"/>
      <c r="C55" s="104"/>
      <c r="D55" s="104"/>
      <c r="E55" s="104"/>
      <c r="F55" s="104"/>
      <c r="G55" s="104"/>
    </row>
    <row r="56" spans="1:7" ht="12.75">
      <c r="A56" s="104"/>
      <c r="B56" s="104"/>
      <c r="C56" s="104"/>
      <c r="D56" s="104"/>
      <c r="E56" s="104"/>
      <c r="F56" s="104"/>
      <c r="G56" s="104"/>
    </row>
    <row r="57" spans="1:7" ht="12.75">
      <c r="A57" s="104"/>
      <c r="B57" s="104"/>
      <c r="C57" s="104"/>
      <c r="D57" s="104"/>
      <c r="E57" s="104"/>
      <c r="F57" s="104"/>
      <c r="G57" s="104"/>
    </row>
    <row r="58" spans="1:7" ht="12.75">
      <c r="A58" s="104"/>
      <c r="B58" s="104"/>
      <c r="C58" s="104"/>
      <c r="D58" s="104"/>
      <c r="E58" s="104"/>
      <c r="F58" s="104"/>
      <c r="G58" s="104"/>
    </row>
    <row r="59" spans="1:7" ht="12.75">
      <c r="A59" s="104"/>
      <c r="B59" s="104"/>
      <c r="C59" s="104"/>
      <c r="D59" s="104"/>
      <c r="E59" s="104"/>
      <c r="F59" s="104"/>
      <c r="G59" s="104"/>
    </row>
    <row r="60" spans="1:7" ht="12.75">
      <c r="A60" s="104"/>
      <c r="B60" s="104"/>
      <c r="C60" s="104"/>
      <c r="D60" s="104"/>
      <c r="E60" s="104"/>
      <c r="F60" s="104"/>
      <c r="G60" s="104"/>
    </row>
    <row r="61" spans="1:7" ht="12.75">
      <c r="A61" s="104"/>
      <c r="B61" s="104"/>
      <c r="C61" s="104"/>
      <c r="D61" s="104"/>
      <c r="E61" s="104"/>
      <c r="F61" s="104"/>
      <c r="G61" s="104"/>
    </row>
    <row r="62" spans="1:7" ht="12.75">
      <c r="A62" s="104"/>
      <c r="B62" s="104"/>
      <c r="C62" s="104"/>
      <c r="D62" s="104"/>
      <c r="E62" s="104"/>
      <c r="F62" s="104"/>
      <c r="G62" s="104"/>
    </row>
    <row r="63" spans="1:7" ht="12.75">
      <c r="A63" s="104"/>
      <c r="B63" s="104"/>
      <c r="C63" s="104"/>
      <c r="D63" s="104"/>
      <c r="E63" s="104"/>
      <c r="F63" s="104"/>
      <c r="G63" s="104"/>
    </row>
    <row r="64" spans="1:7" ht="12.75">
      <c r="A64" s="104"/>
      <c r="B64" s="104"/>
      <c r="C64" s="104"/>
      <c r="D64" s="104"/>
      <c r="E64" s="104"/>
      <c r="F64" s="104"/>
      <c r="G64" s="104"/>
    </row>
    <row r="65" spans="1:7" ht="12.75">
      <c r="A65" s="104"/>
      <c r="B65" s="104"/>
      <c r="C65" s="104"/>
      <c r="D65" s="104"/>
      <c r="E65" s="104"/>
      <c r="F65" s="104"/>
      <c r="G65" s="104"/>
    </row>
    <row r="66" spans="1:7" ht="12.75">
      <c r="A66" s="104"/>
      <c r="B66" s="104"/>
      <c r="C66" s="104"/>
      <c r="D66" s="104"/>
      <c r="E66" s="104"/>
      <c r="F66" s="104"/>
      <c r="G66" s="104"/>
    </row>
    <row r="67" spans="1:7" ht="12.75">
      <c r="A67" s="104"/>
      <c r="B67" s="104"/>
      <c r="C67" s="104"/>
      <c r="D67" s="104"/>
      <c r="E67" s="104"/>
      <c r="F67" s="104"/>
      <c r="G67" s="104"/>
    </row>
    <row r="68" spans="1:7" ht="12.75">
      <c r="A68" s="104"/>
      <c r="B68" s="104"/>
      <c r="C68" s="104"/>
      <c r="D68" s="104"/>
      <c r="E68" s="104"/>
      <c r="F68" s="104"/>
      <c r="G68" s="104"/>
    </row>
    <row r="69" spans="1:7" ht="12.75">
      <c r="A69" s="104"/>
      <c r="B69" s="104"/>
      <c r="C69" s="104"/>
      <c r="D69" s="104"/>
      <c r="E69" s="104"/>
      <c r="F69" s="104"/>
      <c r="G69" s="104"/>
    </row>
    <row r="70" spans="1:7" ht="12.75">
      <c r="A70" s="104"/>
      <c r="B70" s="104"/>
      <c r="C70" s="104"/>
      <c r="D70" s="104"/>
      <c r="E70" s="104"/>
      <c r="F70" s="104"/>
      <c r="G70" s="104"/>
    </row>
    <row r="71" spans="1:7" ht="12.75">
      <c r="A71" s="104"/>
      <c r="B71" s="104"/>
      <c r="C71" s="104"/>
      <c r="D71" s="104"/>
      <c r="E71" s="104"/>
      <c r="F71" s="104"/>
      <c r="G71" s="104"/>
    </row>
  </sheetData>
  <sheetProtection/>
  <mergeCells count="105">
    <mergeCell ref="D44:D45"/>
    <mergeCell ref="E42:E43"/>
    <mergeCell ref="C40:C41"/>
    <mergeCell ref="D40:D41"/>
    <mergeCell ref="E40:E41"/>
    <mergeCell ref="A44:A45"/>
    <mergeCell ref="A42:A43"/>
    <mergeCell ref="C42:C43"/>
    <mergeCell ref="D42:D43"/>
    <mergeCell ref="B44:B45"/>
    <mergeCell ref="C44:C45"/>
    <mergeCell ref="D34:D35"/>
    <mergeCell ref="E34:E35"/>
    <mergeCell ref="G34:G35"/>
    <mergeCell ref="E44:E45"/>
    <mergeCell ref="G40:G41"/>
    <mergeCell ref="G36:G37"/>
    <mergeCell ref="G44:G45"/>
    <mergeCell ref="G42:G43"/>
    <mergeCell ref="E38:E39"/>
    <mergeCell ref="G32:G33"/>
    <mergeCell ref="D24:D25"/>
    <mergeCell ref="G38:G39"/>
    <mergeCell ref="C32:C33"/>
    <mergeCell ref="A38:A39"/>
    <mergeCell ref="B38:B39"/>
    <mergeCell ref="C38:C39"/>
    <mergeCell ref="A34:A35"/>
    <mergeCell ref="C34:C35"/>
    <mergeCell ref="D38:D39"/>
    <mergeCell ref="A22:A23"/>
    <mergeCell ref="C22:C23"/>
    <mergeCell ref="D26:D27"/>
    <mergeCell ref="E26:E27"/>
    <mergeCell ref="A36:A37"/>
    <mergeCell ref="C36:C37"/>
    <mergeCell ref="E36:E37"/>
    <mergeCell ref="G12:G13"/>
    <mergeCell ref="A20:A21"/>
    <mergeCell ref="B20:B21"/>
    <mergeCell ref="C20:C21"/>
    <mergeCell ref="A16:A17"/>
    <mergeCell ref="A18:A19"/>
    <mergeCell ref="G18:G19"/>
    <mergeCell ref="A14:A15"/>
    <mergeCell ref="B14:B15"/>
    <mergeCell ref="C14:C15"/>
    <mergeCell ref="B16:B17"/>
    <mergeCell ref="C16:C17"/>
    <mergeCell ref="E20:E21"/>
    <mergeCell ref="G16:G17"/>
    <mergeCell ref="B18:B19"/>
    <mergeCell ref="C18:C19"/>
    <mergeCell ref="D18:D19"/>
    <mergeCell ref="E18:E19"/>
    <mergeCell ref="G20:G21"/>
    <mergeCell ref="G46:G47"/>
    <mergeCell ref="E14:E15"/>
    <mergeCell ref="G14:G15"/>
    <mergeCell ref="D12:D13"/>
    <mergeCell ref="E12:E13"/>
    <mergeCell ref="D14:D15"/>
    <mergeCell ref="G28:G29"/>
    <mergeCell ref="G22:G23"/>
    <mergeCell ref="E22:E23"/>
    <mergeCell ref="E24:E25"/>
    <mergeCell ref="A12:A13"/>
    <mergeCell ref="A48:A50"/>
    <mergeCell ref="B48:B50"/>
    <mergeCell ref="E48:E50"/>
    <mergeCell ref="C46:C47"/>
    <mergeCell ref="D46:D47"/>
    <mergeCell ref="E46:E47"/>
    <mergeCell ref="D16:D17"/>
    <mergeCell ref="E16:E17"/>
    <mergeCell ref="D22:D23"/>
    <mergeCell ref="G48:G50"/>
    <mergeCell ref="G30:G31"/>
    <mergeCell ref="A40:A41"/>
    <mergeCell ref="A30:A31"/>
    <mergeCell ref="D30:D31"/>
    <mergeCell ref="E30:E31"/>
    <mergeCell ref="A32:A33"/>
    <mergeCell ref="D32:D33"/>
    <mergeCell ref="E32:E33"/>
    <mergeCell ref="D36:D37"/>
    <mergeCell ref="G24:G25"/>
    <mergeCell ref="D28:D29"/>
    <mergeCell ref="D20:D21"/>
    <mergeCell ref="A28:A29"/>
    <mergeCell ref="C28:C29"/>
    <mergeCell ref="A24:A25"/>
    <mergeCell ref="C24:C25"/>
    <mergeCell ref="C26:C27"/>
    <mergeCell ref="E28:E29"/>
    <mergeCell ref="G26:G27"/>
    <mergeCell ref="C10:C11"/>
    <mergeCell ref="D10:D11"/>
    <mergeCell ref="E10:E11"/>
    <mergeCell ref="A2:G2"/>
    <mergeCell ref="A3:G3"/>
    <mergeCell ref="A6:A9"/>
    <mergeCell ref="B6:B9"/>
    <mergeCell ref="C6:C9"/>
    <mergeCell ref="G10:G11"/>
  </mergeCells>
  <printOptions horizontalCentered="1"/>
  <pageMargins left="0.7874015748031497" right="0.3937007874015748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27"/>
  <sheetViews>
    <sheetView showGridLines="0" view="pageBreakPreview" zoomScaleSheetLayoutView="100" zoomScalePageLayoutView="0" workbookViewId="0" topLeftCell="A4">
      <selection activeCell="I7" sqref="I7"/>
    </sheetView>
  </sheetViews>
  <sheetFormatPr defaultColWidth="9.00390625" defaultRowHeight="12"/>
  <cols>
    <col min="1" max="1" width="6.00390625" style="4" customWidth="1"/>
    <col min="2" max="2" width="50.125" style="4" customWidth="1"/>
    <col min="3" max="3" width="15.875" style="4" customWidth="1"/>
    <col min="4" max="4" width="15.375" style="4" customWidth="1"/>
    <col min="5" max="5" width="18.25390625" style="4" customWidth="1"/>
    <col min="6" max="6" width="15.375" style="4" customWidth="1"/>
    <col min="7" max="7" width="17.75390625" style="4" customWidth="1"/>
    <col min="8" max="16384" width="9.125" style="4" customWidth="1"/>
  </cols>
  <sheetData>
    <row r="1" spans="1:5" s="48" customFormat="1" ht="13.5" customHeight="1">
      <c r="A1" s="4"/>
      <c r="B1" s="4"/>
      <c r="C1" s="4"/>
      <c r="D1" s="4"/>
      <c r="E1" s="148" t="s">
        <v>118</v>
      </c>
    </row>
    <row r="2" s="48" customFormat="1" ht="12"/>
    <row r="3" s="48" customFormat="1" ht="12"/>
    <row r="4" s="48" customFormat="1" ht="12"/>
    <row r="5" s="48" customFormat="1" ht="12"/>
    <row r="6" s="48" customFormat="1" ht="12"/>
    <row r="7" spans="1:8" ht="15.75">
      <c r="A7"/>
      <c r="B7"/>
      <c r="C7"/>
      <c r="D7"/>
      <c r="E7"/>
      <c r="F7" s="3"/>
      <c r="G7" s="3"/>
      <c r="H7" s="3"/>
    </row>
    <row r="8" spans="1:8" ht="18">
      <c r="A8" s="314" t="s">
        <v>70</v>
      </c>
      <c r="B8" s="314"/>
      <c r="C8" s="314"/>
      <c r="D8" s="314"/>
      <c r="E8" s="314"/>
      <c r="F8" s="8"/>
      <c r="G8" s="8"/>
      <c r="H8" s="8"/>
    </row>
    <row r="9" spans="1:5" ht="15.75">
      <c r="A9" s="193" t="s">
        <v>88</v>
      </c>
      <c r="B9" s="193"/>
      <c r="C9" s="193"/>
      <c r="D9" s="193"/>
      <c r="E9" s="193"/>
    </row>
    <row r="10" spans="1:5" ht="15.75">
      <c r="A10" s="193" t="s">
        <v>1</v>
      </c>
      <c r="B10" s="193"/>
      <c r="C10" s="193"/>
      <c r="D10" s="193"/>
      <c r="E10" s="193"/>
    </row>
    <row r="11" spans="1:5" ht="12">
      <c r="A11"/>
      <c r="B11"/>
      <c r="C11"/>
      <c r="D11"/>
      <c r="E11"/>
    </row>
    <row r="12" spans="1:7" ht="12">
      <c r="A12"/>
      <c r="B12"/>
      <c r="C12"/>
      <c r="D12" s="149"/>
      <c r="E12"/>
      <c r="F12" s="5"/>
      <c r="G12" s="5"/>
    </row>
    <row r="13" spans="1:7" ht="15.75">
      <c r="A13"/>
      <c r="B13"/>
      <c r="C13"/>
      <c r="D13"/>
      <c r="E13"/>
      <c r="F13" s="9"/>
      <c r="G13" s="9"/>
    </row>
    <row r="14" spans="1:5" ht="12">
      <c r="A14"/>
      <c r="B14"/>
      <c r="C14"/>
      <c r="D14"/>
      <c r="E14"/>
    </row>
    <row r="15" spans="1:5" ht="12.75" thickBot="1">
      <c r="A15"/>
      <c r="B15"/>
      <c r="C15"/>
      <c r="D15"/>
      <c r="E15"/>
    </row>
    <row r="16" spans="1:5" ht="45.75" thickBot="1">
      <c r="A16" s="96" t="s">
        <v>22</v>
      </c>
      <c r="B16" s="97" t="s">
        <v>37</v>
      </c>
      <c r="C16" s="98" t="s">
        <v>18</v>
      </c>
      <c r="D16" s="98" t="s">
        <v>71</v>
      </c>
      <c r="E16" s="99" t="s">
        <v>36</v>
      </c>
    </row>
    <row r="17" spans="1:5" ht="12.75" thickBot="1">
      <c r="A17" s="95">
        <v>1</v>
      </c>
      <c r="B17" s="100">
        <v>2</v>
      </c>
      <c r="C17" s="101">
        <v>3</v>
      </c>
      <c r="D17" s="101">
        <v>4</v>
      </c>
      <c r="E17" s="102">
        <v>5</v>
      </c>
    </row>
    <row r="18" spans="1:5" ht="14.25">
      <c r="A18" s="17" t="s">
        <v>39</v>
      </c>
      <c r="B18" s="15" t="s">
        <v>72</v>
      </c>
      <c r="C18" s="12">
        <v>30267</v>
      </c>
      <c r="D18" s="13">
        <v>50</v>
      </c>
      <c r="E18" s="14">
        <f>C18*D18</f>
        <v>1513350</v>
      </c>
    </row>
    <row r="19" spans="1:5" ht="14.25">
      <c r="A19" s="10" t="s">
        <v>41</v>
      </c>
      <c r="B19" s="15" t="s">
        <v>73</v>
      </c>
      <c r="C19" s="315">
        <v>13985</v>
      </c>
      <c r="D19" s="315">
        <v>500</v>
      </c>
      <c r="E19" s="317">
        <f>C19*D19</f>
        <v>6992500</v>
      </c>
    </row>
    <row r="20" spans="1:5" ht="16.5" customHeight="1">
      <c r="A20" s="11"/>
      <c r="B20" s="16" t="s">
        <v>74</v>
      </c>
      <c r="C20" s="316"/>
      <c r="D20" s="316"/>
      <c r="E20" s="318"/>
    </row>
    <row r="21" spans="1:5" ht="14.25">
      <c r="A21" s="24" t="s">
        <v>44</v>
      </c>
      <c r="B21" s="15" t="s">
        <v>75</v>
      </c>
      <c r="C21" s="13">
        <v>51637</v>
      </c>
      <c r="D21" s="13">
        <v>96</v>
      </c>
      <c r="E21" s="14">
        <f>C21*D21</f>
        <v>4957152</v>
      </c>
    </row>
    <row r="22" spans="1:5" ht="14.25">
      <c r="A22" s="24" t="s">
        <v>45</v>
      </c>
      <c r="B22" s="29" t="s">
        <v>84</v>
      </c>
      <c r="C22" s="30">
        <v>800</v>
      </c>
      <c r="D22" s="30">
        <v>500</v>
      </c>
      <c r="E22" s="31">
        <f>C22*D22</f>
        <v>400000</v>
      </c>
    </row>
    <row r="23" spans="1:5" ht="14.25">
      <c r="A23" s="24" t="s">
        <v>46</v>
      </c>
      <c r="B23" s="29" t="s">
        <v>19</v>
      </c>
      <c r="C23" s="30">
        <v>133785</v>
      </c>
      <c r="D23" s="30">
        <v>50</v>
      </c>
      <c r="E23" s="31">
        <f>C23*D23</f>
        <v>6689250</v>
      </c>
    </row>
    <row r="24" spans="1:5" ht="15" thickBot="1">
      <c r="A24" s="50" t="s">
        <v>48</v>
      </c>
      <c r="B24" s="16" t="s">
        <v>145</v>
      </c>
      <c r="C24" s="27">
        <v>100</v>
      </c>
      <c r="D24" s="27">
        <v>50</v>
      </c>
      <c r="E24" s="28">
        <f>C24*D24</f>
        <v>5000</v>
      </c>
    </row>
    <row r="25" spans="1:5" ht="12">
      <c r="A25" s="150"/>
      <c r="B25" s="151"/>
      <c r="C25" s="152"/>
      <c r="D25" s="152"/>
      <c r="E25" s="153"/>
    </row>
    <row r="26" spans="1:5" ht="15.75">
      <c r="A26" s="154"/>
      <c r="B26" s="18" t="s">
        <v>183</v>
      </c>
      <c r="C26" s="19">
        <f>SUM(C18:C24)</f>
        <v>230574</v>
      </c>
      <c r="D26" s="20" t="s">
        <v>21</v>
      </c>
      <c r="E26" s="21">
        <f>SUM(E18:E24)</f>
        <v>20557252</v>
      </c>
    </row>
    <row r="27" spans="1:5" ht="12.75" thickBot="1">
      <c r="A27" s="155"/>
      <c r="B27" s="156"/>
      <c r="C27" s="157"/>
      <c r="D27" s="157"/>
      <c r="E27" s="158"/>
    </row>
  </sheetData>
  <sheetProtection/>
  <mergeCells count="6">
    <mergeCell ref="A8:E8"/>
    <mergeCell ref="A9:E9"/>
    <mergeCell ref="A10:E10"/>
    <mergeCell ref="C19:C20"/>
    <mergeCell ref="D19:D20"/>
    <mergeCell ref="E19:E20"/>
  </mergeCells>
  <printOptions horizontalCentered="1"/>
  <pageMargins left="0.7874015748031497" right="0.3937007874015748" top="0.7874015748031497" bottom="0.984251968503937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21"/>
  <sheetViews>
    <sheetView showGridLines="0"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"/>
  <cols>
    <col min="1" max="2" width="4.875" style="0" customWidth="1"/>
    <col min="3" max="3" width="7.00390625" style="0" customWidth="1"/>
    <col min="4" max="4" width="6.875" style="0" customWidth="1"/>
    <col min="5" max="5" width="32.125" style="0" customWidth="1"/>
    <col min="6" max="6" width="12.625" style="0" customWidth="1"/>
    <col min="7" max="7" width="24.25390625" style="0" customWidth="1"/>
  </cols>
  <sheetData>
    <row r="1" ht="15">
      <c r="G1" s="148" t="s">
        <v>83</v>
      </c>
    </row>
    <row r="7" spans="1:7" ht="18">
      <c r="A7" s="314" t="s">
        <v>76</v>
      </c>
      <c r="B7" s="314"/>
      <c r="C7" s="314"/>
      <c r="D7" s="314"/>
      <c r="E7" s="314"/>
      <c r="F7" s="314"/>
      <c r="G7" s="314"/>
    </row>
    <row r="8" spans="1:7" ht="18">
      <c r="A8" s="314" t="s">
        <v>138</v>
      </c>
      <c r="B8" s="314"/>
      <c r="C8" s="314"/>
      <c r="D8" s="314"/>
      <c r="E8" s="314"/>
      <c r="F8" s="314"/>
      <c r="G8" s="314"/>
    </row>
    <row r="9" spans="1:7" ht="10.5" customHeight="1">
      <c r="A9" s="7"/>
      <c r="B9" s="7"/>
      <c r="C9" s="7"/>
      <c r="D9" s="7"/>
      <c r="E9" s="7"/>
      <c r="F9" s="7"/>
      <c r="G9" s="7"/>
    </row>
    <row r="10" spans="1:7" ht="15.75">
      <c r="A10" s="193" t="s">
        <v>0</v>
      </c>
      <c r="B10" s="193"/>
      <c r="C10" s="193"/>
      <c r="D10" s="193"/>
      <c r="E10" s="193"/>
      <c r="F10" s="193"/>
      <c r="G10" s="193"/>
    </row>
    <row r="11" spans="1:7" ht="15.75">
      <c r="A11" s="3"/>
      <c r="B11" s="6"/>
      <c r="C11" s="6"/>
      <c r="D11" s="45"/>
      <c r="E11" s="6"/>
      <c r="F11" s="6"/>
      <c r="G11" s="6"/>
    </row>
    <row r="14" ht="18.75" customHeight="1" thickBot="1">
      <c r="G14" s="23" t="s">
        <v>20</v>
      </c>
    </row>
    <row r="15" spans="1:7" s="4" customFormat="1" ht="19.5" customHeight="1">
      <c r="A15" s="159" t="s">
        <v>77</v>
      </c>
      <c r="B15" s="319" t="s">
        <v>139</v>
      </c>
      <c r="C15" s="320"/>
      <c r="D15" s="320"/>
      <c r="E15" s="320"/>
      <c r="F15" s="321"/>
      <c r="G15" s="160" t="s">
        <v>140</v>
      </c>
    </row>
    <row r="16" spans="1:7" s="4" customFormat="1" ht="12.75" thickBot="1">
      <c r="A16" s="161">
        <v>1</v>
      </c>
      <c r="B16" s="68">
        <v>2</v>
      </c>
      <c r="C16" s="69"/>
      <c r="D16" s="69"/>
      <c r="E16" s="69"/>
      <c r="F16" s="69"/>
      <c r="G16" s="162">
        <v>3</v>
      </c>
    </row>
    <row r="17" spans="1:7" s="4" customFormat="1" ht="18" customHeight="1">
      <c r="A17" s="163" t="s">
        <v>39</v>
      </c>
      <c r="B17" s="164" t="s">
        <v>78</v>
      </c>
      <c r="C17" s="165"/>
      <c r="D17" s="166"/>
      <c r="E17" s="166"/>
      <c r="F17" s="166"/>
      <c r="G17" s="167">
        <v>1519955.38</v>
      </c>
    </row>
    <row r="18" spans="1:7" s="4" customFormat="1" ht="18" customHeight="1">
      <c r="A18" s="168" t="s">
        <v>41</v>
      </c>
      <c r="B18" s="169" t="s">
        <v>79</v>
      </c>
      <c r="C18" s="170"/>
      <c r="D18" s="171"/>
      <c r="E18" s="172"/>
      <c r="F18" s="171"/>
      <c r="G18" s="173">
        <v>799761.21</v>
      </c>
    </row>
    <row r="19" spans="1:7" s="4" customFormat="1" ht="18" customHeight="1">
      <c r="A19" s="168" t="s">
        <v>44</v>
      </c>
      <c r="B19" s="169" t="s">
        <v>80</v>
      </c>
      <c r="C19" s="170"/>
      <c r="D19" s="171"/>
      <c r="E19" s="171"/>
      <c r="F19" s="171"/>
      <c r="G19" s="173">
        <v>2659180.27</v>
      </c>
    </row>
    <row r="20" spans="1:7" s="4" customFormat="1" ht="18" customHeight="1" thickBot="1">
      <c r="A20" s="174" t="s">
        <v>45</v>
      </c>
      <c r="B20" s="175" t="s">
        <v>81</v>
      </c>
      <c r="C20" s="176"/>
      <c r="D20" s="177"/>
      <c r="E20" s="177"/>
      <c r="F20" s="177"/>
      <c r="G20" s="178">
        <v>220432.98</v>
      </c>
    </row>
    <row r="21" spans="1:7" s="4" customFormat="1" ht="25.5" customHeight="1" thickBot="1">
      <c r="A21" s="179" t="s">
        <v>21</v>
      </c>
      <c r="B21" s="322" t="s">
        <v>141</v>
      </c>
      <c r="C21" s="323"/>
      <c r="D21" s="323"/>
      <c r="E21" s="323"/>
      <c r="F21" s="324"/>
      <c r="G21" s="180">
        <f>SUM(G17:G20)</f>
        <v>5199329.84</v>
      </c>
    </row>
  </sheetData>
  <sheetProtection/>
  <mergeCells count="5">
    <mergeCell ref="B15:F15"/>
    <mergeCell ref="B21:F21"/>
    <mergeCell ref="A10:G10"/>
    <mergeCell ref="A7:G7"/>
    <mergeCell ref="A8:G8"/>
  </mergeCells>
  <printOptions horizontalCentered="1"/>
  <pageMargins left="0.7874015748031497" right="0.62992125984251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2009-11-13T08:42:14Z</cp:lastPrinted>
  <dcterms:created xsi:type="dcterms:W3CDTF">2001-05-16T07:18:04Z</dcterms:created>
  <dcterms:modified xsi:type="dcterms:W3CDTF">2009-12-15T08:46:59Z</dcterms:modified>
  <cp:category/>
  <cp:version/>
  <cp:contentType/>
  <cp:contentStatus/>
</cp:coreProperties>
</file>