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5-dotacje dla zakł. budż." sheetId="1" r:id="rId1"/>
  </sheets>
  <definedNames>
    <definedName name="_xlnm.Print_Area" localSheetId="0">'5-dotacje dla zakł. budż.'!$A$1:$L$103</definedName>
  </definedNames>
  <calcPr fullCalcOnLoad="1" fullPrecision="0"/>
</workbook>
</file>

<file path=xl/sharedStrings.xml><?xml version="1.0" encoding="utf-8"?>
<sst xmlns="http://schemas.openxmlformats.org/spreadsheetml/2006/main" count="73" uniqueCount="71">
  <si>
    <t xml:space="preserve">      Załącznik nr 5
      do Uchwały Nr XIX/142/04 
      Rady Miejskiej w Policach 
      z dnia 9 marca 2004 roku</t>
  </si>
  <si>
    <t>(w zł)</t>
  </si>
  <si>
    <t>Dział</t>
  </si>
  <si>
    <t>RAZEM</t>
  </si>
  <si>
    <t>Rozdział</t>
  </si>
  <si>
    <t>Plan przychodów i wydatków oraz planowane dotacje dla zakładów budżetowych w 2004 ROKU</t>
  </si>
  <si>
    <t>Wydatki</t>
  </si>
  <si>
    <t>z tego:</t>
  </si>
  <si>
    <t>dotacje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</si>
  <si>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</si>
  <si>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</si>
  <si>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</si>
  <si>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</si>
  <si>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</si>
  <si>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</si>
  <si>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</si>
  <si>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</si>
  <si>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</si>
  <si>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</si>
  <si>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</si>
  <si>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</si>
  <si>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</si>
  <si>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</si>
  <si>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</si>
  <si>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zakładu budżetowego</t>
  </si>
  <si>
    <t>Szkoła Podstawowa nr 1 w Policach</t>
  </si>
  <si>
    <t>Szkoła Podstawowa nr 2 w Policach</t>
  </si>
  <si>
    <t>Szkoła Podstawowa nr 3 w Policach</t>
  </si>
  <si>
    <t>Szkoła Podstawowa nr 6 w Policach</t>
  </si>
  <si>
    <t>Szkoła Podstawowa nr 8 w Policach</t>
  </si>
  <si>
    <t>Szkoła Podstawowa w Tanowie</t>
  </si>
  <si>
    <t>Szkoła Podstawowa w Trzebieży</t>
  </si>
  <si>
    <t>Zakład Gospodarki Komunalnej i Mieszkaniowej w Policach</t>
  </si>
  <si>
    <t>Zakład Wodociągów i Kanalizacji w Policach</t>
  </si>
  <si>
    <t>Zakład Odzysku i Składowania Odpadów Komunalnych w Leśnie Górnym</t>
  </si>
  <si>
    <t>Gimnazjum nr 1 w Policach</t>
  </si>
  <si>
    <t>Gimnazjum nr 2 w Policach</t>
  </si>
  <si>
    <t>Gimnazjum nr 3 w Policach</t>
  </si>
  <si>
    <t>Gimnazjum w Trzebieży</t>
  </si>
  <si>
    <t>Żłobek Miejski</t>
  </si>
  <si>
    <t>RAZEM ZAKŁADY BUDŻETOWE</t>
  </si>
  <si>
    <t>Przedszkole Publiczne nr 11 w Policach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</si>
  <si>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</si>
  <si>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</si>
  <si>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</si>
  <si>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</si>
  <si>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</si>
  <si>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</si>
  <si>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</si>
  <si>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</si>
  <si>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</si>
  <si>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</si>
  <si>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</si>
  <si>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</si>
  <si>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</si>
  <si>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</si>
  <si>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</si>
  <si>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</si>
  <si>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</si>
  <si>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</si>
  <si>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na inwestycje z budżetu</t>
  </si>
  <si>
    <t>na inwestycje z GFOŚiGW</t>
  </si>
  <si>
    <t>Gimnazja zbiorczo, w tym:</t>
  </si>
  <si>
    <t>Przedszkola zbiorczo, w tym:</t>
  </si>
  <si>
    <t>podmiotowa z budżetu na wydatki bieżące</t>
  </si>
  <si>
    <t>przedmiotowa z budżetu na wydatki bieżące</t>
  </si>
  <si>
    <t>Przychody</t>
  </si>
  <si>
    <t>własne</t>
  </si>
  <si>
    <t>24.</t>
  </si>
  <si>
    <t>Gimnazjum nr 4 w Policach</t>
  </si>
  <si>
    <t>25.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</si>
</sst>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167" fontId="7" fillId="0" borderId="13" xfId="0" applyNumberFormat="1" applyFont="1" applyBorder="1" applyAlignment="1">
      <alignment horizontal="right" vertical="center" wrapText="1"/>
    </xf>
    <xf numFmtId="167" fontId="7" fillId="0" borderId="1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7" fontId="7" fillId="2" borderId="15" xfId="0" applyNumberFormat="1" applyFont="1" applyFill="1" applyBorder="1" applyAlignment="1">
      <alignment horizontal="right" vertical="center" wrapText="1"/>
    </xf>
    <xf numFmtId="167" fontId="7" fillId="2" borderId="16" xfId="0" applyNumberFormat="1" applyFont="1" applyFill="1" applyBorder="1" applyAlignment="1">
      <alignment horizontal="right" vertical="center" wrapText="1"/>
    </xf>
    <xf numFmtId="167" fontId="7" fillId="2" borderId="17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right" vertical="center" wrapText="1"/>
    </xf>
    <xf numFmtId="167" fontId="7" fillId="2" borderId="19" xfId="0" applyNumberFormat="1" applyFont="1" applyFill="1" applyBorder="1" applyAlignment="1">
      <alignment horizontal="right" vertical="center" wrapText="1"/>
    </xf>
    <xf numFmtId="167" fontId="7" fillId="2" borderId="20" xfId="0" applyNumberFormat="1" applyFont="1" applyFill="1" applyBorder="1" applyAlignment="1">
      <alignment horizontal="right" vertical="center" wrapText="1"/>
    </xf>
    <xf numFmtId="167" fontId="7" fillId="2" borderId="21" xfId="0" applyNumberFormat="1" applyFont="1" applyFill="1" applyBorder="1" applyAlignment="1">
      <alignment horizontal="right" vertical="center" wrapText="1"/>
    </xf>
    <xf numFmtId="167" fontId="7" fillId="2" borderId="22" xfId="0" applyNumberFormat="1" applyFont="1" applyFill="1" applyBorder="1" applyAlignment="1">
      <alignment horizontal="right" vertical="center" wrapText="1"/>
    </xf>
    <xf numFmtId="167" fontId="7" fillId="2" borderId="23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7" fontId="7" fillId="0" borderId="21" xfId="0" applyNumberFormat="1" applyFont="1" applyBorder="1" applyAlignment="1">
      <alignment horizontal="right" vertical="center" wrapText="1"/>
    </xf>
    <xf numFmtId="167" fontId="7" fillId="0" borderId="24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7" fontId="7" fillId="2" borderId="14" xfId="0" applyNumberFormat="1" applyFont="1" applyFill="1" applyBorder="1" applyAlignment="1">
      <alignment horizontal="right" vertical="center" wrapText="1"/>
    </xf>
    <xf numFmtId="167" fontId="7" fillId="2" borderId="2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7" fillId="0" borderId="5" xfId="0" applyNumberFormat="1" applyFont="1" applyBorder="1" applyAlignment="1">
      <alignment horizontal="right" vertical="center" wrapText="1"/>
    </xf>
    <xf numFmtId="0" fontId="8" fillId="0" borderId="26" xfId="15" applyNumberFormat="1" applyFont="1" applyBorder="1" applyAlignment="1">
      <alignment horizontal="center" vertical="center"/>
    </xf>
    <xf numFmtId="0" fontId="8" fillId="0" borderId="27" xfId="15" applyNumberFormat="1" applyFont="1" applyBorder="1" applyAlignment="1">
      <alignment horizontal="center" vertical="center"/>
    </xf>
    <xf numFmtId="0" fontId="8" fillId="0" borderId="28" xfId="15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167" fontId="7" fillId="0" borderId="28" xfId="15" applyNumberFormat="1" applyFont="1" applyBorder="1" applyAlignment="1">
      <alignment horizontal="right" vertical="center" wrapText="1"/>
    </xf>
    <xf numFmtId="167" fontId="7" fillId="0" borderId="28" xfId="15" applyNumberFormat="1" applyFont="1" applyFill="1" applyBorder="1" applyAlignment="1">
      <alignment horizontal="right" vertical="center" wrapText="1"/>
    </xf>
    <xf numFmtId="167" fontId="7" fillId="0" borderId="29" xfId="0" applyNumberFormat="1" applyFont="1" applyBorder="1" applyAlignment="1">
      <alignment horizontal="right" vertical="center" wrapText="1"/>
    </xf>
    <xf numFmtId="167" fontId="7" fillId="0" borderId="3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right" vertical="center" wrapText="1"/>
    </xf>
    <xf numFmtId="167" fontId="7" fillId="0" borderId="32" xfId="0" applyNumberFormat="1" applyFont="1" applyBorder="1" applyAlignment="1">
      <alignment horizontal="right" vertical="center" wrapText="1"/>
    </xf>
    <xf numFmtId="167" fontId="0" fillId="0" borderId="2" xfId="0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7" fontId="0" fillId="0" borderId="3" xfId="0" applyNumberFormat="1" applyFont="1" applyBorder="1" applyAlignment="1">
      <alignment horizontal="right" vertical="center" wrapText="1"/>
    </xf>
    <xf numFmtId="167" fontId="0" fillId="0" borderId="30" xfId="15" applyNumberFormat="1" applyFont="1" applyBorder="1" applyAlignment="1">
      <alignment horizontal="right" vertical="center" wrapText="1"/>
    </xf>
    <xf numFmtId="167" fontId="7" fillId="0" borderId="9" xfId="0" applyNumberFormat="1" applyFont="1" applyBorder="1" applyAlignment="1">
      <alignment horizontal="right" vertical="center" wrapText="1"/>
    </xf>
    <xf numFmtId="167" fontId="0" fillId="0" borderId="35" xfId="0" applyNumberFormat="1" applyFont="1" applyBorder="1" applyAlignment="1">
      <alignment horizontal="right" vertical="center" wrapText="1"/>
    </xf>
    <xf numFmtId="167" fontId="0" fillId="0" borderId="31" xfId="15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7" fontId="7" fillId="0" borderId="26" xfId="0" applyNumberFormat="1" applyFont="1" applyBorder="1" applyAlignment="1">
      <alignment horizontal="right" vertical="center" wrapText="1"/>
    </xf>
    <xf numFmtId="167" fontId="7" fillId="0" borderId="36" xfId="15" applyNumberFormat="1" applyFont="1" applyBorder="1" applyAlignment="1">
      <alignment horizontal="right" vertical="center" wrapText="1"/>
    </xf>
    <xf numFmtId="167" fontId="7" fillId="2" borderId="37" xfId="0" applyNumberFormat="1" applyFont="1" applyFill="1" applyBorder="1" applyAlignment="1">
      <alignment horizontal="right" vertical="center" wrapText="1"/>
    </xf>
    <xf numFmtId="167" fontId="7" fillId="2" borderId="38" xfId="0" applyNumberFormat="1" applyFont="1" applyFill="1" applyBorder="1" applyAlignment="1">
      <alignment horizontal="right" vertical="center" wrapText="1"/>
    </xf>
    <xf numFmtId="167" fontId="7" fillId="2" borderId="39" xfId="0" applyNumberFormat="1" applyFont="1" applyFill="1" applyBorder="1" applyAlignment="1">
      <alignment horizontal="right" vertical="center" wrapText="1"/>
    </xf>
    <xf numFmtId="167" fontId="7" fillId="2" borderId="40" xfId="0" applyNumberFormat="1" applyFont="1" applyFill="1" applyBorder="1" applyAlignment="1">
      <alignment horizontal="right" vertical="center" wrapText="1"/>
    </xf>
    <xf numFmtId="167" fontId="7" fillId="2" borderId="33" xfId="0" applyNumberFormat="1" applyFont="1" applyFill="1" applyBorder="1" applyAlignment="1">
      <alignment horizontal="right" vertical="center" wrapText="1"/>
    </xf>
    <xf numFmtId="167" fontId="7" fillId="2" borderId="41" xfId="0" applyNumberFormat="1" applyFont="1" applyFill="1" applyBorder="1" applyAlignment="1">
      <alignment horizontal="right" vertical="center" wrapText="1"/>
    </xf>
    <xf numFmtId="167" fontId="7" fillId="2" borderId="42" xfId="0" applyNumberFormat="1" applyFont="1" applyFill="1" applyBorder="1" applyAlignment="1">
      <alignment horizontal="right" vertical="center" wrapText="1"/>
    </xf>
    <xf numFmtId="167" fontId="7" fillId="0" borderId="18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42" xfId="0" applyNumberFormat="1" applyFont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right" vertical="center" wrapText="1"/>
    </xf>
    <xf numFmtId="167" fontId="7" fillId="0" borderId="33" xfId="0" applyNumberFormat="1" applyFont="1" applyBorder="1" applyAlignment="1">
      <alignment horizontal="right" vertical="center" wrapText="1"/>
    </xf>
    <xf numFmtId="0" fontId="8" fillId="0" borderId="43" xfId="15" applyNumberFormat="1" applyFont="1" applyBorder="1" applyAlignment="1">
      <alignment horizontal="center" vertical="center"/>
    </xf>
    <xf numFmtId="0" fontId="8" fillId="0" borderId="26" xfId="15" applyNumberFormat="1" applyFont="1" applyBorder="1" applyAlignment="1">
      <alignment horizontal="center" vertical="center" wrapText="1"/>
    </xf>
    <xf numFmtId="0" fontId="8" fillId="0" borderId="27" xfId="15" applyNumberFormat="1" applyFont="1" applyBorder="1" applyAlignment="1">
      <alignment horizontal="center" vertical="center" wrapText="1"/>
    </xf>
    <xf numFmtId="0" fontId="8" fillId="0" borderId="36" xfId="15" applyNumberFormat="1" applyFont="1" applyBorder="1" applyAlignment="1">
      <alignment horizontal="center" vertical="center" wrapText="1"/>
    </xf>
    <xf numFmtId="167" fontId="7" fillId="2" borderId="44" xfId="0" applyNumberFormat="1" applyFont="1" applyFill="1" applyBorder="1" applyAlignment="1">
      <alignment horizontal="right" vertical="center" wrapText="1"/>
    </xf>
    <xf numFmtId="167" fontId="7" fillId="2" borderId="32" xfId="0" applyNumberFormat="1" applyFont="1" applyFill="1" applyBorder="1" applyAlignment="1">
      <alignment horizontal="right" vertical="center" wrapText="1"/>
    </xf>
    <xf numFmtId="167" fontId="7" fillId="2" borderId="29" xfId="0" applyNumberFormat="1" applyFont="1" applyFill="1" applyBorder="1" applyAlignment="1">
      <alignment horizontal="right" vertical="center" wrapText="1"/>
    </xf>
    <xf numFmtId="167" fontId="7" fillId="0" borderId="19" xfId="0" applyNumberFormat="1" applyFont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7" fillId="2" borderId="5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center"/>
    </xf>
    <xf numFmtId="167" fontId="7" fillId="0" borderId="26" xfId="0" applyNumberFormat="1" applyFont="1" applyFill="1" applyBorder="1" applyAlignment="1">
      <alignment horizontal="right" vertical="center" wrapText="1"/>
    </xf>
    <xf numFmtId="167" fontId="7" fillId="0" borderId="27" xfId="15" applyNumberFormat="1" applyFont="1" applyFill="1" applyBorder="1" applyAlignment="1">
      <alignment horizontal="right" vertical="center" wrapText="1"/>
    </xf>
    <xf numFmtId="167" fontId="7" fillId="0" borderId="36" xfId="15" applyNumberFormat="1" applyFont="1" applyFill="1" applyBorder="1" applyAlignment="1">
      <alignment horizontal="right" vertical="center" wrapText="1"/>
    </xf>
    <xf numFmtId="167" fontId="7" fillId="0" borderId="45" xfId="0" applyNumberFormat="1" applyFont="1" applyBorder="1" applyAlignment="1">
      <alignment horizontal="right" vertical="center" wrapText="1"/>
    </xf>
    <xf numFmtId="167" fontId="7" fillId="0" borderId="46" xfId="0" applyNumberFormat="1" applyFont="1" applyBorder="1" applyAlignment="1">
      <alignment horizontal="right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167" fontId="7" fillId="0" borderId="47" xfId="0" applyNumberFormat="1" applyFont="1" applyBorder="1" applyAlignment="1">
      <alignment horizontal="right" vertical="center" wrapText="1"/>
    </xf>
    <xf numFmtId="167" fontId="7" fillId="0" borderId="43" xfId="15" applyNumberFormat="1" applyFont="1" applyBorder="1" applyAlignment="1">
      <alignment horizontal="right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7" fontId="0" fillId="0" borderId="33" xfId="15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7" fontId="0" fillId="0" borderId="2" xfId="0" applyNumberFormat="1" applyFont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top" wrapText="1"/>
    </xf>
    <xf numFmtId="0" fontId="0" fillId="2" borderId="49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48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center" vertical="top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2" borderId="48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/>
    </xf>
    <xf numFmtId="0" fontId="7" fillId="2" borderId="52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showGridLines="0" tabSelected="1" view="pageBreakPreview" zoomScaleSheetLayoutView="100" workbookViewId="0" topLeftCell="C1">
      <selection activeCell="G6" sqref="G6:G7"/>
    </sheetView>
  </sheetViews>
  <sheetFormatPr defaultColWidth="9.00390625" defaultRowHeight="12"/>
  <cols>
    <col min="1" max="1" width="7.75390625" style="1" bestFit="1" customWidth="1"/>
    <col min="2" max="2" width="34.625" style="1" customWidth="1"/>
    <col min="3" max="4" width="9.375" style="1" bestFit="1" customWidth="1"/>
    <col min="5" max="5" width="13.625" style="1" customWidth="1"/>
    <col min="6" max="8" width="12.375" style="1" customWidth="1"/>
    <col min="9" max="9" width="12.75390625" style="1" customWidth="1"/>
    <col min="10" max="10" width="11.375" style="1" bestFit="1" customWidth="1"/>
    <col min="11" max="11" width="12.00390625" style="1" customWidth="1"/>
    <col min="12" max="12" width="14.125" style="1" bestFit="1" customWidth="1"/>
    <col min="13" max="16384" width="9.125" style="1" customWidth="1"/>
  </cols>
  <sheetData>
    <row r="1" spans="11:12" ht="49.5" customHeight="1">
      <c r="K1" s="139" t="s">
        <v>0</v>
      </c>
      <c r="L1" s="139"/>
    </row>
    <row r="3" spans="1:12" ht="15.75">
      <c r="A3" s="134" t="s">
        <v>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ht="12.75" thickBot="1">
      <c r="L4" s="122" t="s">
        <v>1</v>
      </c>
    </row>
    <row r="5" spans="1:12" ht="12">
      <c r="A5" s="137" t="s">
        <v>9</v>
      </c>
      <c r="B5" s="141" t="s">
        <v>24</v>
      </c>
      <c r="C5" s="137" t="s">
        <v>2</v>
      </c>
      <c r="D5" s="141" t="s">
        <v>4</v>
      </c>
      <c r="E5" s="143" t="s">
        <v>66</v>
      </c>
      <c r="F5" s="146" t="s">
        <v>7</v>
      </c>
      <c r="G5" s="146"/>
      <c r="H5" s="138"/>
      <c r="I5" s="138"/>
      <c r="J5" s="138"/>
      <c r="K5" s="147"/>
      <c r="L5" s="148" t="s">
        <v>6</v>
      </c>
    </row>
    <row r="6" spans="1:12" ht="12">
      <c r="A6" s="140"/>
      <c r="B6" s="142"/>
      <c r="C6" s="140"/>
      <c r="D6" s="142"/>
      <c r="E6" s="144"/>
      <c r="F6" s="151" t="s">
        <v>67</v>
      </c>
      <c r="G6" s="151" t="s">
        <v>8</v>
      </c>
      <c r="H6" s="153" t="s">
        <v>7</v>
      </c>
      <c r="I6" s="154"/>
      <c r="J6" s="154"/>
      <c r="K6" s="155"/>
      <c r="L6" s="149"/>
    </row>
    <row r="7" spans="1:12" ht="48">
      <c r="A7" s="140"/>
      <c r="B7" s="142"/>
      <c r="C7" s="140"/>
      <c r="D7" s="142"/>
      <c r="E7" s="145"/>
      <c r="F7" s="152"/>
      <c r="G7" s="152"/>
      <c r="H7" s="20" t="s">
        <v>64</v>
      </c>
      <c r="I7" s="6" t="s">
        <v>65</v>
      </c>
      <c r="J7" s="6" t="s">
        <v>60</v>
      </c>
      <c r="K7" s="21" t="s">
        <v>61</v>
      </c>
      <c r="L7" s="150"/>
    </row>
    <row r="8" spans="1:12" s="123" customFormat="1" ht="12.75" thickBot="1">
      <c r="A8" s="22">
        <v>1</v>
      </c>
      <c r="B8" s="23">
        <v>2</v>
      </c>
      <c r="C8" s="22">
        <v>3</v>
      </c>
      <c r="D8" s="23">
        <v>4</v>
      </c>
      <c r="E8" s="22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5">
        <v>11</v>
      </c>
      <c r="L8" s="69">
        <v>12</v>
      </c>
    </row>
    <row r="9" spans="1:12" ht="12">
      <c r="A9" s="169" t="s">
        <v>10</v>
      </c>
      <c r="B9" s="187" t="s">
        <v>33</v>
      </c>
      <c r="C9" s="181" t="s">
        <v>3</v>
      </c>
      <c r="D9" s="182"/>
      <c r="E9" s="70">
        <f aca="true" t="shared" si="0" ref="E9:L9">SUM(E10:E14)</f>
        <v>9654305</v>
      </c>
      <c r="F9" s="71">
        <f t="shared" si="0"/>
        <v>9654305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118">
        <f t="shared" si="0"/>
        <v>0</v>
      </c>
      <c r="L9" s="63">
        <f t="shared" si="0"/>
        <v>9648875</v>
      </c>
    </row>
    <row r="10" spans="1:12" ht="12">
      <c r="A10" s="161"/>
      <c r="B10" s="188"/>
      <c r="C10" s="3">
        <v>400</v>
      </c>
      <c r="D10" s="27">
        <v>40002</v>
      </c>
      <c r="E10" s="72">
        <f>SUM(F10:G10)</f>
        <v>5255655</v>
      </c>
      <c r="F10" s="5">
        <v>5255655</v>
      </c>
      <c r="G10" s="5">
        <f>SUM(H10:K10)</f>
        <v>0</v>
      </c>
      <c r="H10" s="5">
        <v>0</v>
      </c>
      <c r="I10" s="5">
        <v>0</v>
      </c>
      <c r="J10" s="5">
        <v>0</v>
      </c>
      <c r="K10" s="15">
        <v>0</v>
      </c>
      <c r="L10" s="73">
        <v>5248998</v>
      </c>
    </row>
    <row r="11" spans="1:12" ht="12">
      <c r="A11" s="161"/>
      <c r="B11" s="188"/>
      <c r="C11" s="3">
        <v>600</v>
      </c>
      <c r="D11" s="74">
        <v>60014</v>
      </c>
      <c r="E11" s="72">
        <f>SUM(F11:G11)</f>
        <v>100543</v>
      </c>
      <c r="F11" s="5">
        <v>100543</v>
      </c>
      <c r="G11" s="5">
        <f>SUM(H11:K11)</f>
        <v>0</v>
      </c>
      <c r="H11" s="5">
        <v>0</v>
      </c>
      <c r="I11" s="5">
        <v>0</v>
      </c>
      <c r="J11" s="5">
        <v>0</v>
      </c>
      <c r="K11" s="15">
        <v>0</v>
      </c>
      <c r="L11" s="73">
        <v>96668</v>
      </c>
    </row>
    <row r="12" spans="1:12" ht="12">
      <c r="A12" s="161"/>
      <c r="B12" s="188"/>
      <c r="C12" s="3">
        <v>600</v>
      </c>
      <c r="D12" s="74">
        <v>60016</v>
      </c>
      <c r="E12" s="72">
        <f>SUM(F12:G12)</f>
        <v>80453</v>
      </c>
      <c r="F12" s="5">
        <v>80453</v>
      </c>
      <c r="G12" s="5">
        <f>SUM(H12:K12)</f>
        <v>0</v>
      </c>
      <c r="H12" s="5">
        <v>0</v>
      </c>
      <c r="I12" s="5">
        <v>0</v>
      </c>
      <c r="J12" s="5">
        <v>0</v>
      </c>
      <c r="K12" s="15">
        <v>0</v>
      </c>
      <c r="L12" s="73">
        <v>77351</v>
      </c>
    </row>
    <row r="13" spans="1:12" ht="12">
      <c r="A13" s="161"/>
      <c r="B13" s="188"/>
      <c r="C13" s="3">
        <v>900</v>
      </c>
      <c r="D13" s="74">
        <v>90001</v>
      </c>
      <c r="E13" s="72">
        <f>SUM(F13:G13)</f>
        <v>4040100</v>
      </c>
      <c r="F13" s="5">
        <v>4040100</v>
      </c>
      <c r="G13" s="5">
        <f>SUM(H13:K13)</f>
        <v>0</v>
      </c>
      <c r="H13" s="5">
        <v>0</v>
      </c>
      <c r="I13" s="5">
        <v>0</v>
      </c>
      <c r="J13" s="5">
        <v>0</v>
      </c>
      <c r="K13" s="15">
        <v>0</v>
      </c>
      <c r="L13" s="73">
        <v>4044698</v>
      </c>
    </row>
    <row r="14" spans="1:12" ht="12.75" thickBot="1">
      <c r="A14" s="164"/>
      <c r="B14" s="189"/>
      <c r="C14" s="4">
        <v>900</v>
      </c>
      <c r="D14" s="75">
        <v>90095</v>
      </c>
      <c r="E14" s="76">
        <f>SUM(F14:G14)</f>
        <v>177554</v>
      </c>
      <c r="F14" s="9">
        <v>177554</v>
      </c>
      <c r="G14" s="5">
        <f>SUM(H14:K14)</f>
        <v>0</v>
      </c>
      <c r="H14" s="9">
        <v>0</v>
      </c>
      <c r="I14" s="9">
        <v>0</v>
      </c>
      <c r="J14" s="9">
        <v>0</v>
      </c>
      <c r="K14" s="16">
        <v>0</v>
      </c>
      <c r="L14" s="77">
        <v>181160</v>
      </c>
    </row>
    <row r="15" spans="1:12" ht="12">
      <c r="A15" s="183" t="s">
        <v>11</v>
      </c>
      <c r="B15" s="184" t="s">
        <v>32</v>
      </c>
      <c r="C15" s="181" t="s">
        <v>3</v>
      </c>
      <c r="D15" s="182"/>
      <c r="E15" s="70">
        <f aca="true" t="shared" si="1" ref="E15:L15">SUM(E16:E21)</f>
        <v>14339000</v>
      </c>
      <c r="F15" s="26">
        <f t="shared" si="1"/>
        <v>11642100</v>
      </c>
      <c r="G15" s="26">
        <f t="shared" si="1"/>
        <v>2696900</v>
      </c>
      <c r="H15" s="26">
        <f t="shared" si="1"/>
        <v>0</v>
      </c>
      <c r="I15" s="26">
        <f t="shared" si="1"/>
        <v>1982000</v>
      </c>
      <c r="J15" s="26">
        <f t="shared" si="1"/>
        <v>384900</v>
      </c>
      <c r="K15" s="17">
        <f t="shared" si="1"/>
        <v>330000</v>
      </c>
      <c r="L15" s="63">
        <f t="shared" si="1"/>
        <v>14339000</v>
      </c>
    </row>
    <row r="16" spans="1:12" ht="12">
      <c r="A16" s="135"/>
      <c r="B16" s="185"/>
      <c r="C16" s="3">
        <v>700</v>
      </c>
      <c r="D16" s="27">
        <v>70001</v>
      </c>
      <c r="E16" s="72">
        <f aca="true" t="shared" si="2" ref="E16:E22">SUM(F16:G16)</f>
        <v>11645600</v>
      </c>
      <c r="F16" s="5">
        <v>9080700</v>
      </c>
      <c r="G16" s="5">
        <f aca="true" t="shared" si="3" ref="G16:G22">SUM(H16:K16)</f>
        <v>2564900</v>
      </c>
      <c r="H16" s="5">
        <v>0</v>
      </c>
      <c r="I16" s="5">
        <v>1850000</v>
      </c>
      <c r="J16" s="5">
        <v>384900</v>
      </c>
      <c r="K16" s="15">
        <v>330000</v>
      </c>
      <c r="L16" s="73">
        <v>11645600</v>
      </c>
    </row>
    <row r="17" spans="1:12" ht="12">
      <c r="A17" s="135"/>
      <c r="B17" s="185"/>
      <c r="C17" s="3">
        <v>700</v>
      </c>
      <c r="D17" s="27">
        <v>70095</v>
      </c>
      <c r="E17" s="72">
        <f t="shared" si="2"/>
        <v>424200</v>
      </c>
      <c r="F17" s="5">
        <v>424200</v>
      </c>
      <c r="G17" s="5">
        <f t="shared" si="3"/>
        <v>0</v>
      </c>
      <c r="H17" s="5">
        <v>0</v>
      </c>
      <c r="I17" s="5">
        <v>0</v>
      </c>
      <c r="J17" s="5">
        <v>0</v>
      </c>
      <c r="K17" s="15">
        <v>0</v>
      </c>
      <c r="L17" s="73">
        <v>424200</v>
      </c>
    </row>
    <row r="18" spans="1:12" ht="12">
      <c r="A18" s="135"/>
      <c r="B18" s="185"/>
      <c r="C18" s="3">
        <v>900</v>
      </c>
      <c r="D18" s="27">
        <v>90003</v>
      </c>
      <c r="E18" s="72">
        <f t="shared" si="2"/>
        <v>190000</v>
      </c>
      <c r="F18" s="5">
        <v>190000</v>
      </c>
      <c r="G18" s="5">
        <f t="shared" si="3"/>
        <v>0</v>
      </c>
      <c r="H18" s="5">
        <v>0</v>
      </c>
      <c r="I18" s="5">
        <v>0</v>
      </c>
      <c r="J18" s="5">
        <v>0</v>
      </c>
      <c r="K18" s="15">
        <v>0</v>
      </c>
      <c r="L18" s="73">
        <v>190000</v>
      </c>
    </row>
    <row r="19" spans="1:12" ht="12">
      <c r="A19" s="135"/>
      <c r="B19" s="185"/>
      <c r="C19" s="3">
        <v>900</v>
      </c>
      <c r="D19" s="27">
        <v>90015</v>
      </c>
      <c r="E19" s="72">
        <f t="shared" si="2"/>
        <v>1248500</v>
      </c>
      <c r="F19" s="5">
        <v>1248500</v>
      </c>
      <c r="G19" s="5">
        <f t="shared" si="3"/>
        <v>0</v>
      </c>
      <c r="H19" s="5">
        <v>0</v>
      </c>
      <c r="I19" s="5">
        <v>0</v>
      </c>
      <c r="J19" s="5">
        <v>0</v>
      </c>
      <c r="K19" s="15">
        <v>0</v>
      </c>
      <c r="L19" s="73">
        <v>1248500</v>
      </c>
    </row>
    <row r="20" spans="1:12" ht="12">
      <c r="A20" s="135"/>
      <c r="B20" s="185"/>
      <c r="C20" s="3">
        <v>900</v>
      </c>
      <c r="D20" s="27">
        <v>90095</v>
      </c>
      <c r="E20" s="72">
        <f t="shared" si="2"/>
        <v>695400</v>
      </c>
      <c r="F20" s="5">
        <v>563400</v>
      </c>
      <c r="G20" s="5">
        <f t="shared" si="3"/>
        <v>132000</v>
      </c>
      <c r="H20" s="5">
        <v>0</v>
      </c>
      <c r="I20" s="5">
        <v>132000</v>
      </c>
      <c r="J20" s="5">
        <v>0</v>
      </c>
      <c r="K20" s="15">
        <v>0</v>
      </c>
      <c r="L20" s="73">
        <v>695400</v>
      </c>
    </row>
    <row r="21" spans="1:12" ht="12.75" thickBot="1">
      <c r="A21" s="136"/>
      <c r="B21" s="186"/>
      <c r="C21" s="4">
        <v>926</v>
      </c>
      <c r="D21" s="68">
        <v>92601</v>
      </c>
      <c r="E21" s="79">
        <f t="shared" si="2"/>
        <v>135300</v>
      </c>
      <c r="F21" s="8">
        <v>135300</v>
      </c>
      <c r="G21" s="8">
        <f t="shared" si="3"/>
        <v>0</v>
      </c>
      <c r="H21" s="8">
        <v>0</v>
      </c>
      <c r="I21" s="8">
        <v>0</v>
      </c>
      <c r="J21" s="5">
        <v>0</v>
      </c>
      <c r="K21" s="15">
        <v>0</v>
      </c>
      <c r="L21" s="80">
        <v>135300</v>
      </c>
    </row>
    <row r="22" spans="1:12" ht="46.5" customHeight="1" thickBot="1">
      <c r="A22" s="81" t="s">
        <v>12</v>
      </c>
      <c r="B22" s="82" t="s">
        <v>34</v>
      </c>
      <c r="C22" s="83">
        <v>900</v>
      </c>
      <c r="D22" s="84">
        <v>90002</v>
      </c>
      <c r="E22" s="85">
        <f t="shared" si="2"/>
        <v>1570500</v>
      </c>
      <c r="F22" s="61">
        <v>1450500</v>
      </c>
      <c r="G22" s="61">
        <f t="shared" si="3"/>
        <v>120000</v>
      </c>
      <c r="H22" s="61">
        <v>0</v>
      </c>
      <c r="I22" s="61">
        <v>0</v>
      </c>
      <c r="J22" s="61">
        <v>0</v>
      </c>
      <c r="K22" s="119">
        <v>120000</v>
      </c>
      <c r="L22" s="86">
        <v>1555800</v>
      </c>
    </row>
    <row r="23" spans="1:12" ht="13.5" customHeight="1">
      <c r="A23" s="156"/>
      <c r="B23" s="13" t="s">
        <v>59</v>
      </c>
      <c r="C23" s="14"/>
      <c r="D23" s="28"/>
      <c r="E23" s="87">
        <f aca="true" t="shared" si="4" ref="E23:L24">SUM(E27,E30,E34,E38,E42,E45,E49)</f>
        <v>14334573</v>
      </c>
      <c r="F23" s="29">
        <f t="shared" si="4"/>
        <v>256497</v>
      </c>
      <c r="G23" s="30">
        <f t="shared" si="4"/>
        <v>14078076</v>
      </c>
      <c r="H23" s="29">
        <f t="shared" si="4"/>
        <v>14078076</v>
      </c>
      <c r="I23" s="30">
        <f t="shared" si="4"/>
        <v>0</v>
      </c>
      <c r="J23" s="29">
        <f t="shared" si="4"/>
        <v>0</v>
      </c>
      <c r="K23" s="31">
        <f t="shared" si="4"/>
        <v>0</v>
      </c>
      <c r="L23" s="88">
        <f t="shared" si="4"/>
        <v>14337439</v>
      </c>
    </row>
    <row r="24" spans="1:12" ht="13.5" customHeight="1">
      <c r="A24" s="157"/>
      <c r="B24" s="158"/>
      <c r="C24" s="32">
        <v>801</v>
      </c>
      <c r="D24" s="33">
        <v>80101</v>
      </c>
      <c r="E24" s="89">
        <f t="shared" si="4"/>
        <v>14021073</v>
      </c>
      <c r="F24" s="34">
        <f t="shared" si="4"/>
        <v>256497</v>
      </c>
      <c r="G24" s="35">
        <f t="shared" si="4"/>
        <v>13764576</v>
      </c>
      <c r="H24" s="34">
        <f t="shared" si="4"/>
        <v>13764576</v>
      </c>
      <c r="I24" s="35">
        <f t="shared" si="4"/>
        <v>0</v>
      </c>
      <c r="J24" s="34">
        <f t="shared" si="4"/>
        <v>0</v>
      </c>
      <c r="K24" s="36">
        <f t="shared" si="4"/>
        <v>0</v>
      </c>
      <c r="L24" s="91">
        <f t="shared" si="4"/>
        <v>14016873</v>
      </c>
    </row>
    <row r="25" spans="1:12" ht="13.5" customHeight="1">
      <c r="A25" s="157"/>
      <c r="B25" s="159"/>
      <c r="C25" s="32">
        <v>801</v>
      </c>
      <c r="D25" s="33">
        <v>80104</v>
      </c>
      <c r="E25" s="92">
        <f aca="true" t="shared" si="5" ref="E25:L25">SUM(E32,E40,E47,E51)</f>
        <v>230000</v>
      </c>
      <c r="F25" s="34">
        <f t="shared" si="5"/>
        <v>0</v>
      </c>
      <c r="G25" s="35">
        <f t="shared" si="5"/>
        <v>230000</v>
      </c>
      <c r="H25" s="34">
        <f t="shared" si="5"/>
        <v>230000</v>
      </c>
      <c r="I25" s="35">
        <f t="shared" si="5"/>
        <v>0</v>
      </c>
      <c r="J25" s="34">
        <f t="shared" si="5"/>
        <v>0</v>
      </c>
      <c r="K25" s="36">
        <f t="shared" si="5"/>
        <v>0</v>
      </c>
      <c r="L25" s="91">
        <f t="shared" si="5"/>
        <v>236480</v>
      </c>
    </row>
    <row r="26" spans="1:12" ht="13.5" customHeight="1">
      <c r="A26" s="157"/>
      <c r="B26" s="159"/>
      <c r="C26" s="32">
        <v>801</v>
      </c>
      <c r="D26" s="33">
        <v>80146</v>
      </c>
      <c r="E26" s="92">
        <f aca="true" t="shared" si="6" ref="E26:L26">SUM(E29,E33,E36,E41,E44,E48,E52)</f>
        <v>83500</v>
      </c>
      <c r="F26" s="37">
        <f t="shared" si="6"/>
        <v>0</v>
      </c>
      <c r="G26" s="38">
        <f t="shared" si="6"/>
        <v>83500</v>
      </c>
      <c r="H26" s="37">
        <f t="shared" si="6"/>
        <v>83500</v>
      </c>
      <c r="I26" s="38">
        <f t="shared" si="6"/>
        <v>0</v>
      </c>
      <c r="J26" s="37">
        <f t="shared" si="6"/>
        <v>0</v>
      </c>
      <c r="K26" s="39">
        <f t="shared" si="6"/>
        <v>0</v>
      </c>
      <c r="L26" s="93">
        <f t="shared" si="6"/>
        <v>84086</v>
      </c>
    </row>
    <row r="27" spans="1:12" ht="13.5" customHeight="1">
      <c r="A27" s="160" t="s">
        <v>13</v>
      </c>
      <c r="B27" s="11" t="s">
        <v>25</v>
      </c>
      <c r="C27" s="40"/>
      <c r="D27" s="41"/>
      <c r="E27" s="94">
        <f aca="true" t="shared" si="7" ref="E27:L27">SUM(E28:E29)</f>
        <v>1602244</v>
      </c>
      <c r="F27" s="42">
        <f t="shared" si="7"/>
        <v>15800</v>
      </c>
      <c r="G27" s="42">
        <f t="shared" si="7"/>
        <v>1586444</v>
      </c>
      <c r="H27" s="42">
        <f t="shared" si="7"/>
        <v>1586444</v>
      </c>
      <c r="I27" s="42">
        <f t="shared" si="7"/>
        <v>0</v>
      </c>
      <c r="J27" s="42">
        <f t="shared" si="7"/>
        <v>0</v>
      </c>
      <c r="K27" s="43">
        <f t="shared" si="7"/>
        <v>0</v>
      </c>
      <c r="L27" s="96">
        <f t="shared" si="7"/>
        <v>1619344</v>
      </c>
    </row>
    <row r="28" spans="1:12" ht="13.5" customHeight="1">
      <c r="A28" s="161"/>
      <c r="B28" s="162"/>
      <c r="C28" s="124">
        <v>801</v>
      </c>
      <c r="D28" s="125">
        <v>80101</v>
      </c>
      <c r="E28" s="72">
        <f>SUM(F28:G28)</f>
        <v>1593144</v>
      </c>
      <c r="F28" s="5">
        <v>15800</v>
      </c>
      <c r="G28" s="5">
        <f>SUM(H28:K28)</f>
        <v>1577344</v>
      </c>
      <c r="H28" s="5">
        <v>1577344</v>
      </c>
      <c r="I28" s="5">
        <v>0</v>
      </c>
      <c r="J28" s="5">
        <v>0</v>
      </c>
      <c r="K28" s="15">
        <v>0</v>
      </c>
      <c r="L28" s="73">
        <v>1610144</v>
      </c>
    </row>
    <row r="29" spans="1:12" ht="13.5" customHeight="1">
      <c r="A29" s="161"/>
      <c r="B29" s="163"/>
      <c r="C29" s="124">
        <v>801</v>
      </c>
      <c r="D29" s="125">
        <v>80146</v>
      </c>
      <c r="E29" s="72">
        <f>SUM(F29:G29)</f>
        <v>9100</v>
      </c>
      <c r="F29" s="5">
        <v>0</v>
      </c>
      <c r="G29" s="5">
        <f>SUM(H29:K29)</f>
        <v>9100</v>
      </c>
      <c r="H29" s="5">
        <v>9100</v>
      </c>
      <c r="I29" s="5">
        <v>0</v>
      </c>
      <c r="J29" s="5">
        <v>0</v>
      </c>
      <c r="K29" s="15">
        <v>0</v>
      </c>
      <c r="L29" s="73">
        <v>9200</v>
      </c>
    </row>
    <row r="30" spans="1:12" ht="13.5" customHeight="1">
      <c r="A30" s="160" t="s">
        <v>14</v>
      </c>
      <c r="B30" s="11" t="s">
        <v>26</v>
      </c>
      <c r="C30" s="40"/>
      <c r="D30" s="41"/>
      <c r="E30" s="97">
        <f aca="true" t="shared" si="8" ref="E30:L30">SUM(E31:E33)</f>
        <v>1048056</v>
      </c>
      <c r="F30" s="44">
        <f t="shared" si="8"/>
        <v>22600</v>
      </c>
      <c r="G30" s="44">
        <f t="shared" si="8"/>
        <v>1025456</v>
      </c>
      <c r="H30" s="44">
        <f t="shared" si="8"/>
        <v>1025456</v>
      </c>
      <c r="I30" s="44">
        <f t="shared" si="8"/>
        <v>0</v>
      </c>
      <c r="J30" s="44">
        <f t="shared" si="8"/>
        <v>0</v>
      </c>
      <c r="K30" s="18">
        <f t="shared" si="8"/>
        <v>0</v>
      </c>
      <c r="L30" s="98">
        <f t="shared" si="8"/>
        <v>1049056</v>
      </c>
    </row>
    <row r="31" spans="1:12" ht="13.5" customHeight="1">
      <c r="A31" s="161"/>
      <c r="B31" s="166"/>
      <c r="C31" s="124">
        <v>801</v>
      </c>
      <c r="D31" s="125">
        <v>80101</v>
      </c>
      <c r="E31" s="72">
        <f>SUM(F31:G31)</f>
        <v>965456</v>
      </c>
      <c r="F31" s="5">
        <v>22600</v>
      </c>
      <c r="G31" s="5">
        <f>SUM(H31:K31)</f>
        <v>942856</v>
      </c>
      <c r="H31" s="5">
        <v>942856</v>
      </c>
      <c r="I31" s="5">
        <v>0</v>
      </c>
      <c r="J31" s="5">
        <v>0</v>
      </c>
      <c r="K31" s="15">
        <v>0</v>
      </c>
      <c r="L31" s="73">
        <v>967456</v>
      </c>
    </row>
    <row r="32" spans="1:12" ht="13.5" customHeight="1">
      <c r="A32" s="161"/>
      <c r="B32" s="167"/>
      <c r="C32" s="124">
        <v>801</v>
      </c>
      <c r="D32" s="125">
        <v>80104</v>
      </c>
      <c r="E32" s="72">
        <f>SUM(F32:G32)</f>
        <v>66000</v>
      </c>
      <c r="F32" s="5">
        <v>0</v>
      </c>
      <c r="G32" s="5">
        <f>SUM(H32:K32)</f>
        <v>66000</v>
      </c>
      <c r="H32" s="5">
        <v>66000</v>
      </c>
      <c r="I32" s="5">
        <v>0</v>
      </c>
      <c r="J32" s="5">
        <v>0</v>
      </c>
      <c r="K32" s="15">
        <v>0</v>
      </c>
      <c r="L32" s="73">
        <v>65000</v>
      </c>
    </row>
    <row r="33" spans="1:12" ht="13.5" customHeight="1">
      <c r="A33" s="161"/>
      <c r="B33" s="167"/>
      <c r="C33" s="124">
        <v>801</v>
      </c>
      <c r="D33" s="125">
        <v>80146</v>
      </c>
      <c r="E33" s="72">
        <f>SUM(F33:G33)</f>
        <v>16600</v>
      </c>
      <c r="F33" s="5">
        <v>0</v>
      </c>
      <c r="G33" s="5">
        <f>SUM(H33:K33)</f>
        <v>16600</v>
      </c>
      <c r="H33" s="5">
        <v>16600</v>
      </c>
      <c r="I33" s="5">
        <v>0</v>
      </c>
      <c r="J33" s="5">
        <v>0</v>
      </c>
      <c r="K33" s="15">
        <v>0</v>
      </c>
      <c r="L33" s="73">
        <v>16600</v>
      </c>
    </row>
    <row r="34" spans="1:12" ht="13.5" customHeight="1">
      <c r="A34" s="160" t="s">
        <v>15</v>
      </c>
      <c r="B34" s="11" t="s">
        <v>27</v>
      </c>
      <c r="C34" s="40"/>
      <c r="D34" s="41"/>
      <c r="E34" s="97">
        <f aca="true" t="shared" si="9" ref="E34:L34">SUM(E35:E36)</f>
        <v>2255888</v>
      </c>
      <c r="F34" s="44">
        <f t="shared" si="9"/>
        <v>32500</v>
      </c>
      <c r="G34" s="44">
        <f t="shared" si="9"/>
        <v>2223388</v>
      </c>
      <c r="H34" s="44">
        <f t="shared" si="9"/>
        <v>2223388</v>
      </c>
      <c r="I34" s="44">
        <f t="shared" si="9"/>
        <v>0</v>
      </c>
      <c r="J34" s="44">
        <f t="shared" si="9"/>
        <v>0</v>
      </c>
      <c r="K34" s="18">
        <f t="shared" si="9"/>
        <v>0</v>
      </c>
      <c r="L34" s="98">
        <f t="shared" si="9"/>
        <v>2255888</v>
      </c>
    </row>
    <row r="35" spans="1:12" ht="13.5" customHeight="1">
      <c r="A35" s="161"/>
      <c r="B35" s="162"/>
      <c r="C35" s="124">
        <v>801</v>
      </c>
      <c r="D35" s="125">
        <v>80101</v>
      </c>
      <c r="E35" s="72">
        <f>SUM(F35:G35)</f>
        <v>2236988</v>
      </c>
      <c r="F35" s="5">
        <v>32500</v>
      </c>
      <c r="G35" s="5">
        <f>SUM(H35:K35)</f>
        <v>2204488</v>
      </c>
      <c r="H35" s="5">
        <v>2204488</v>
      </c>
      <c r="I35" s="5">
        <v>0</v>
      </c>
      <c r="J35" s="5">
        <v>0</v>
      </c>
      <c r="K35" s="15">
        <v>0</v>
      </c>
      <c r="L35" s="73">
        <v>2236988</v>
      </c>
    </row>
    <row r="36" spans="1:12" ht="13.5" customHeight="1" thickBot="1">
      <c r="A36" s="164"/>
      <c r="B36" s="165"/>
      <c r="C36" s="126">
        <v>801</v>
      </c>
      <c r="D36" s="127">
        <v>80146</v>
      </c>
      <c r="E36" s="76">
        <f>SUM(F36:G36)</f>
        <v>18900</v>
      </c>
      <c r="F36" s="9">
        <v>0</v>
      </c>
      <c r="G36" s="9">
        <f>SUM(H36:K36)</f>
        <v>18900</v>
      </c>
      <c r="H36" s="9">
        <v>18900</v>
      </c>
      <c r="I36" s="9">
        <v>0</v>
      </c>
      <c r="J36" s="9">
        <v>0</v>
      </c>
      <c r="K36" s="16">
        <v>0</v>
      </c>
      <c r="L36" s="73">
        <v>18900</v>
      </c>
    </row>
    <row r="37" spans="1:12" s="123" customFormat="1" ht="13.5" customHeight="1" thickBot="1">
      <c r="A37" s="55">
        <v>1</v>
      </c>
      <c r="B37" s="56">
        <v>2</v>
      </c>
      <c r="C37" s="55">
        <v>3</v>
      </c>
      <c r="D37" s="99">
        <v>4</v>
      </c>
      <c r="E37" s="100">
        <v>5</v>
      </c>
      <c r="F37" s="57">
        <v>6</v>
      </c>
      <c r="G37" s="57">
        <v>7</v>
      </c>
      <c r="H37" s="57">
        <v>8</v>
      </c>
      <c r="I37" s="57">
        <v>9</v>
      </c>
      <c r="J37" s="57">
        <v>10</v>
      </c>
      <c r="K37" s="101">
        <v>11</v>
      </c>
      <c r="L37" s="102">
        <v>12</v>
      </c>
    </row>
    <row r="38" spans="1:12" ht="13.5" customHeight="1">
      <c r="A38" s="169" t="s">
        <v>16</v>
      </c>
      <c r="B38" s="66" t="s">
        <v>28</v>
      </c>
      <c r="C38" s="67"/>
      <c r="D38" s="65"/>
      <c r="E38" s="70">
        <f aca="true" t="shared" si="10" ref="E38:L38">SUM(E39:E41)</f>
        <v>1124368</v>
      </c>
      <c r="F38" s="26">
        <f t="shared" si="10"/>
        <v>72380</v>
      </c>
      <c r="G38" s="26">
        <f t="shared" si="10"/>
        <v>1051988</v>
      </c>
      <c r="H38" s="26">
        <f t="shared" si="10"/>
        <v>1051988</v>
      </c>
      <c r="I38" s="26">
        <f t="shared" si="10"/>
        <v>0</v>
      </c>
      <c r="J38" s="26">
        <f t="shared" si="10"/>
        <v>0</v>
      </c>
      <c r="K38" s="78">
        <f t="shared" si="10"/>
        <v>0</v>
      </c>
      <c r="L38" s="63">
        <f t="shared" si="10"/>
        <v>1124368</v>
      </c>
    </row>
    <row r="39" spans="1:12" ht="13.5" customHeight="1">
      <c r="A39" s="161"/>
      <c r="B39" s="162"/>
      <c r="C39" s="124">
        <v>801</v>
      </c>
      <c r="D39" s="125">
        <v>80101</v>
      </c>
      <c r="E39" s="72">
        <f>SUM(F39:G39)</f>
        <v>1046868</v>
      </c>
      <c r="F39" s="5">
        <v>72380</v>
      </c>
      <c r="G39" s="5">
        <f>SUM(H39:K39)</f>
        <v>974488</v>
      </c>
      <c r="H39" s="5">
        <v>974488</v>
      </c>
      <c r="I39" s="5">
        <v>0</v>
      </c>
      <c r="J39" s="5">
        <v>0</v>
      </c>
      <c r="K39" s="5">
        <v>0</v>
      </c>
      <c r="L39" s="73">
        <v>1046868</v>
      </c>
    </row>
    <row r="40" spans="1:12" ht="13.5" customHeight="1">
      <c r="A40" s="161"/>
      <c r="B40" s="163"/>
      <c r="C40" s="124">
        <v>801</v>
      </c>
      <c r="D40" s="125">
        <v>80104</v>
      </c>
      <c r="E40" s="72">
        <f>SUM(F40:G40)</f>
        <v>74000</v>
      </c>
      <c r="F40" s="5">
        <v>0</v>
      </c>
      <c r="G40" s="5">
        <f>SUM(H40:K40)</f>
        <v>74000</v>
      </c>
      <c r="H40" s="5">
        <v>74000</v>
      </c>
      <c r="I40" s="5">
        <v>0</v>
      </c>
      <c r="J40" s="5">
        <v>0</v>
      </c>
      <c r="K40" s="5">
        <v>0</v>
      </c>
      <c r="L40" s="73">
        <v>74000</v>
      </c>
    </row>
    <row r="41" spans="1:12" ht="13.5" customHeight="1">
      <c r="A41" s="170"/>
      <c r="B41" s="171"/>
      <c r="C41" s="124">
        <v>801</v>
      </c>
      <c r="D41" s="125">
        <v>80146</v>
      </c>
      <c r="E41" s="72">
        <f>SUM(F41:G41)</f>
        <v>3500</v>
      </c>
      <c r="F41" s="5">
        <v>0</v>
      </c>
      <c r="G41" s="5">
        <f>SUM(H41:K41)</f>
        <v>3500</v>
      </c>
      <c r="H41" s="5">
        <v>3500</v>
      </c>
      <c r="I41" s="5">
        <v>0</v>
      </c>
      <c r="J41" s="5">
        <v>0</v>
      </c>
      <c r="K41" s="5">
        <v>0</v>
      </c>
      <c r="L41" s="73">
        <v>3500</v>
      </c>
    </row>
    <row r="42" spans="1:12" ht="12">
      <c r="A42" s="161" t="s">
        <v>17</v>
      </c>
      <c r="B42" s="2" t="s">
        <v>29</v>
      </c>
      <c r="C42" s="45"/>
      <c r="D42" s="46"/>
      <c r="E42" s="94">
        <f aca="true" t="shared" si="11" ref="E42:L42">SUM(E43:E44)</f>
        <v>5366319</v>
      </c>
      <c r="F42" s="42">
        <f t="shared" si="11"/>
        <v>72067</v>
      </c>
      <c r="G42" s="42">
        <f t="shared" si="11"/>
        <v>5294252</v>
      </c>
      <c r="H42" s="42">
        <f t="shared" si="11"/>
        <v>5294252</v>
      </c>
      <c r="I42" s="42">
        <f t="shared" si="11"/>
        <v>0</v>
      </c>
      <c r="J42" s="42">
        <f t="shared" si="11"/>
        <v>0</v>
      </c>
      <c r="K42" s="95">
        <f t="shared" si="11"/>
        <v>0</v>
      </c>
      <c r="L42" s="96">
        <f t="shared" si="11"/>
        <v>5351805</v>
      </c>
    </row>
    <row r="43" spans="1:12" s="123" customFormat="1" ht="13.5" customHeight="1">
      <c r="A43" s="161"/>
      <c r="B43" s="173"/>
      <c r="C43" s="128">
        <v>801</v>
      </c>
      <c r="D43" s="125">
        <v>80101</v>
      </c>
      <c r="E43" s="72">
        <f>SUM(F43:G43)</f>
        <v>5339819</v>
      </c>
      <c r="F43" s="5">
        <v>72067</v>
      </c>
      <c r="G43" s="5">
        <f>SUM(H43:K43)</f>
        <v>5267752</v>
      </c>
      <c r="H43" s="5">
        <v>5267752</v>
      </c>
      <c r="I43" s="117">
        <v>0</v>
      </c>
      <c r="J43" s="117">
        <v>0</v>
      </c>
      <c r="K43" s="117">
        <v>0</v>
      </c>
      <c r="L43" s="129">
        <v>5324819</v>
      </c>
    </row>
    <row r="44" spans="1:12" s="123" customFormat="1" ht="13.5" customHeight="1">
      <c r="A44" s="172"/>
      <c r="B44" s="174"/>
      <c r="C44" s="130">
        <v>801</v>
      </c>
      <c r="D44" s="131">
        <v>80146</v>
      </c>
      <c r="E44" s="132">
        <f>SUM(F44:G44)</f>
        <v>26500</v>
      </c>
      <c r="F44" s="120">
        <v>0</v>
      </c>
      <c r="G44" s="120">
        <f>SUM(H44:K44)</f>
        <v>26500</v>
      </c>
      <c r="H44" s="120">
        <v>26500</v>
      </c>
      <c r="I44" s="120">
        <v>0</v>
      </c>
      <c r="J44" s="120">
        <v>0</v>
      </c>
      <c r="K44" s="120">
        <v>0</v>
      </c>
      <c r="L44" s="129">
        <v>26986</v>
      </c>
    </row>
    <row r="45" spans="1:12" ht="13.5" customHeight="1">
      <c r="A45" s="168" t="s">
        <v>18</v>
      </c>
      <c r="B45" s="2" t="s">
        <v>30</v>
      </c>
      <c r="C45" s="45"/>
      <c r="D45" s="46"/>
      <c r="E45" s="97">
        <f aca="true" t="shared" si="12" ref="E45:L45">SUM(E46:E48)</f>
        <v>1306012</v>
      </c>
      <c r="F45" s="44">
        <f t="shared" si="12"/>
        <v>21100</v>
      </c>
      <c r="G45" s="44">
        <f t="shared" si="12"/>
        <v>1284912</v>
      </c>
      <c r="H45" s="44">
        <f t="shared" si="12"/>
        <v>1284912</v>
      </c>
      <c r="I45" s="44">
        <f t="shared" si="12"/>
        <v>0</v>
      </c>
      <c r="J45" s="44">
        <f t="shared" si="12"/>
        <v>0</v>
      </c>
      <c r="K45" s="54">
        <f t="shared" si="12"/>
        <v>0</v>
      </c>
      <c r="L45" s="98">
        <f t="shared" si="12"/>
        <v>1297292</v>
      </c>
    </row>
    <row r="46" spans="1:12" ht="13.5" customHeight="1">
      <c r="A46" s="161"/>
      <c r="B46" s="162"/>
      <c r="C46" s="124">
        <v>801</v>
      </c>
      <c r="D46" s="125">
        <v>80101</v>
      </c>
      <c r="E46" s="72">
        <f>SUM(F46:G46)</f>
        <v>1251812</v>
      </c>
      <c r="F46" s="5">
        <v>21100</v>
      </c>
      <c r="G46" s="5">
        <f>SUM(H46:K46)</f>
        <v>1230712</v>
      </c>
      <c r="H46" s="5">
        <v>1230712</v>
      </c>
      <c r="I46" s="5">
        <v>0</v>
      </c>
      <c r="J46" s="5">
        <v>0</v>
      </c>
      <c r="K46" s="5">
        <v>0</v>
      </c>
      <c r="L46" s="73">
        <v>1243612</v>
      </c>
    </row>
    <row r="47" spans="1:12" ht="13.5" customHeight="1">
      <c r="A47" s="161"/>
      <c r="B47" s="163"/>
      <c r="C47" s="124">
        <v>801</v>
      </c>
      <c r="D47" s="125">
        <v>80104</v>
      </c>
      <c r="E47" s="72">
        <f>SUM(F47:G47)</f>
        <v>50000</v>
      </c>
      <c r="F47" s="5">
        <v>0</v>
      </c>
      <c r="G47" s="5">
        <f>SUM(H47:K47)</f>
        <v>50000</v>
      </c>
      <c r="H47" s="5">
        <v>50000</v>
      </c>
      <c r="I47" s="5">
        <v>0</v>
      </c>
      <c r="J47" s="5">
        <v>0</v>
      </c>
      <c r="K47" s="5">
        <v>0</v>
      </c>
      <c r="L47" s="73">
        <v>49480</v>
      </c>
    </row>
    <row r="48" spans="1:12" ht="13.5" customHeight="1">
      <c r="A48" s="161"/>
      <c r="B48" s="163"/>
      <c r="C48" s="124">
        <v>801</v>
      </c>
      <c r="D48" s="125">
        <v>80146</v>
      </c>
      <c r="E48" s="72">
        <f>SUM(F48:G48)</f>
        <v>4200</v>
      </c>
      <c r="F48" s="5">
        <v>0</v>
      </c>
      <c r="G48" s="5">
        <f>SUM(H48:K48)</f>
        <v>4200</v>
      </c>
      <c r="H48" s="5">
        <v>4200</v>
      </c>
      <c r="I48" s="5">
        <v>0</v>
      </c>
      <c r="J48" s="5">
        <v>0</v>
      </c>
      <c r="K48" s="5">
        <v>0</v>
      </c>
      <c r="L48" s="73">
        <v>4200</v>
      </c>
    </row>
    <row r="49" spans="1:12" ht="13.5" customHeight="1">
      <c r="A49" s="160" t="s">
        <v>19</v>
      </c>
      <c r="B49" s="12" t="s">
        <v>31</v>
      </c>
      <c r="C49" s="40"/>
      <c r="D49" s="41"/>
      <c r="E49" s="97">
        <f aca="true" t="shared" si="13" ref="E49:L49">SUM(E50:E52)</f>
        <v>1631686</v>
      </c>
      <c r="F49" s="44">
        <f t="shared" si="13"/>
        <v>20050</v>
      </c>
      <c r="G49" s="44">
        <f t="shared" si="13"/>
        <v>1611636</v>
      </c>
      <c r="H49" s="44">
        <f t="shared" si="13"/>
        <v>1611636</v>
      </c>
      <c r="I49" s="44">
        <f t="shared" si="13"/>
        <v>0</v>
      </c>
      <c r="J49" s="44">
        <f t="shared" si="13"/>
        <v>0</v>
      </c>
      <c r="K49" s="54">
        <f t="shared" si="13"/>
        <v>0</v>
      </c>
      <c r="L49" s="98">
        <f t="shared" si="13"/>
        <v>1639686</v>
      </c>
    </row>
    <row r="50" spans="1:12" ht="13.5" customHeight="1">
      <c r="A50" s="161"/>
      <c r="B50" s="166"/>
      <c r="C50" s="124">
        <v>801</v>
      </c>
      <c r="D50" s="125">
        <v>80101</v>
      </c>
      <c r="E50" s="72">
        <f>SUM(F50:G50)</f>
        <v>1586986</v>
      </c>
      <c r="F50" s="5">
        <v>20050</v>
      </c>
      <c r="G50" s="5">
        <f>SUM(H50:K50)</f>
        <v>1566936</v>
      </c>
      <c r="H50" s="5">
        <v>1566936</v>
      </c>
      <c r="I50" s="5">
        <v>0</v>
      </c>
      <c r="J50" s="5">
        <v>0</v>
      </c>
      <c r="K50" s="5">
        <v>0</v>
      </c>
      <c r="L50" s="73">
        <v>1586986</v>
      </c>
    </row>
    <row r="51" spans="1:12" ht="13.5" customHeight="1">
      <c r="A51" s="161"/>
      <c r="B51" s="167"/>
      <c r="C51" s="124">
        <v>801</v>
      </c>
      <c r="D51" s="125">
        <v>80104</v>
      </c>
      <c r="E51" s="72">
        <f>SUM(F51:G51)</f>
        <v>40000</v>
      </c>
      <c r="F51" s="5">
        <v>0</v>
      </c>
      <c r="G51" s="5">
        <f>SUM(H51:K51)</f>
        <v>40000</v>
      </c>
      <c r="H51" s="5">
        <v>40000</v>
      </c>
      <c r="I51" s="5">
        <v>0</v>
      </c>
      <c r="J51" s="5">
        <v>0</v>
      </c>
      <c r="K51" s="5">
        <v>0</v>
      </c>
      <c r="L51" s="73">
        <v>48000</v>
      </c>
    </row>
    <row r="52" spans="1:12" ht="13.5" customHeight="1" thickBot="1">
      <c r="A52" s="161"/>
      <c r="B52" s="167"/>
      <c r="C52" s="124">
        <v>801</v>
      </c>
      <c r="D52" s="125">
        <v>80146</v>
      </c>
      <c r="E52" s="72">
        <f>SUM(F52:G52)</f>
        <v>4700</v>
      </c>
      <c r="F52" s="5">
        <v>0</v>
      </c>
      <c r="G52" s="5">
        <f>SUM(H52:K52)</f>
        <v>4700</v>
      </c>
      <c r="H52" s="5">
        <v>4700</v>
      </c>
      <c r="I52" s="5">
        <v>0</v>
      </c>
      <c r="J52" s="5">
        <v>0</v>
      </c>
      <c r="K52" s="5">
        <v>0</v>
      </c>
      <c r="L52" s="73">
        <v>4700</v>
      </c>
    </row>
    <row r="53" spans="1:12" ht="13.5" customHeight="1">
      <c r="A53" s="175"/>
      <c r="B53" s="47" t="s">
        <v>63</v>
      </c>
      <c r="C53" s="48"/>
      <c r="D53" s="49"/>
      <c r="E53" s="103">
        <f aca="true" t="shared" si="14" ref="E53:L55">SUM(E56,E59,E62,E65,E68,E71,E75,E78,E81)</f>
        <v>6829605</v>
      </c>
      <c r="F53" s="50">
        <f t="shared" si="14"/>
        <v>1390175</v>
      </c>
      <c r="G53" s="51">
        <f t="shared" si="14"/>
        <v>5439430</v>
      </c>
      <c r="H53" s="50">
        <f t="shared" si="14"/>
        <v>5194430</v>
      </c>
      <c r="I53" s="51">
        <f t="shared" si="14"/>
        <v>0</v>
      </c>
      <c r="J53" s="50">
        <f t="shared" si="14"/>
        <v>0</v>
      </c>
      <c r="K53" s="104">
        <f t="shared" si="14"/>
        <v>245000</v>
      </c>
      <c r="L53" s="105">
        <f t="shared" si="14"/>
        <v>6818372</v>
      </c>
    </row>
    <row r="54" spans="1:12" ht="13.5" customHeight="1">
      <c r="A54" s="176"/>
      <c r="B54" s="177"/>
      <c r="C54" s="52">
        <v>801</v>
      </c>
      <c r="D54" s="53">
        <v>80104</v>
      </c>
      <c r="E54" s="89">
        <f t="shared" si="14"/>
        <v>6816605</v>
      </c>
      <c r="F54" s="34">
        <f t="shared" si="14"/>
        <v>1390175</v>
      </c>
      <c r="G54" s="35">
        <f t="shared" si="14"/>
        <v>5426430</v>
      </c>
      <c r="H54" s="34">
        <f t="shared" si="14"/>
        <v>5181430</v>
      </c>
      <c r="I54" s="35">
        <f t="shared" si="14"/>
        <v>0</v>
      </c>
      <c r="J54" s="34">
        <f t="shared" si="14"/>
        <v>0</v>
      </c>
      <c r="K54" s="90">
        <f t="shared" si="14"/>
        <v>245000</v>
      </c>
      <c r="L54" s="91">
        <f t="shared" si="14"/>
        <v>6805372</v>
      </c>
    </row>
    <row r="55" spans="1:12" ht="13.5" customHeight="1">
      <c r="A55" s="176"/>
      <c r="B55" s="178"/>
      <c r="C55" s="52">
        <v>801</v>
      </c>
      <c r="D55" s="53">
        <v>80146</v>
      </c>
      <c r="E55" s="89">
        <f t="shared" si="14"/>
        <v>13000</v>
      </c>
      <c r="F55" s="34">
        <f t="shared" si="14"/>
        <v>0</v>
      </c>
      <c r="G55" s="35">
        <f t="shared" si="14"/>
        <v>13000</v>
      </c>
      <c r="H55" s="34">
        <f t="shared" si="14"/>
        <v>13000</v>
      </c>
      <c r="I55" s="35">
        <f t="shared" si="14"/>
        <v>0</v>
      </c>
      <c r="J55" s="34">
        <f t="shared" si="14"/>
        <v>0</v>
      </c>
      <c r="K55" s="90">
        <f t="shared" si="14"/>
        <v>0</v>
      </c>
      <c r="L55" s="91">
        <f t="shared" si="14"/>
        <v>13000</v>
      </c>
    </row>
    <row r="56" spans="1:12" ht="13.5" customHeight="1">
      <c r="A56" s="179" t="s">
        <v>20</v>
      </c>
      <c r="B56" s="11" t="s">
        <v>44</v>
      </c>
      <c r="C56" s="40"/>
      <c r="D56" s="41"/>
      <c r="E56" s="97">
        <f aca="true" t="shared" si="15" ref="E56:L56">SUM(E57:E58)</f>
        <v>567318</v>
      </c>
      <c r="F56" s="44">
        <f t="shared" si="15"/>
        <v>114580</v>
      </c>
      <c r="G56" s="44">
        <f t="shared" si="15"/>
        <v>452738</v>
      </c>
      <c r="H56" s="44">
        <f t="shared" si="15"/>
        <v>452738</v>
      </c>
      <c r="I56" s="54">
        <f t="shared" si="15"/>
        <v>0</v>
      </c>
      <c r="J56" s="44">
        <f t="shared" si="15"/>
        <v>0</v>
      </c>
      <c r="K56" s="106">
        <f t="shared" si="15"/>
        <v>0</v>
      </c>
      <c r="L56" s="98">
        <f t="shared" si="15"/>
        <v>567118</v>
      </c>
    </row>
    <row r="57" spans="1:12" ht="13.5" customHeight="1">
      <c r="A57" s="180"/>
      <c r="B57" s="162"/>
      <c r="C57" s="124">
        <v>801</v>
      </c>
      <c r="D57" s="125">
        <v>80104</v>
      </c>
      <c r="E57" s="72">
        <f>SUM(F57:G57)</f>
        <v>566218</v>
      </c>
      <c r="F57" s="5">
        <v>114580</v>
      </c>
      <c r="G57" s="5">
        <f>SUM(H57:K57)</f>
        <v>451638</v>
      </c>
      <c r="H57" s="5">
        <v>451638</v>
      </c>
      <c r="I57" s="5">
        <v>0</v>
      </c>
      <c r="J57" s="5">
        <v>0</v>
      </c>
      <c r="K57" s="7">
        <v>0</v>
      </c>
      <c r="L57" s="73">
        <v>566018</v>
      </c>
    </row>
    <row r="58" spans="1:12" ht="13.5" customHeight="1">
      <c r="A58" s="180"/>
      <c r="B58" s="163"/>
      <c r="C58" s="124">
        <v>801</v>
      </c>
      <c r="D58" s="125">
        <v>80146</v>
      </c>
      <c r="E58" s="72">
        <f>SUM(F58:G58)</f>
        <v>1100</v>
      </c>
      <c r="F58" s="5">
        <v>0</v>
      </c>
      <c r="G58" s="5">
        <f>SUM(H58:K58)</f>
        <v>1100</v>
      </c>
      <c r="H58" s="5">
        <v>1100</v>
      </c>
      <c r="I58" s="5">
        <v>0</v>
      </c>
      <c r="J58" s="5">
        <v>0</v>
      </c>
      <c r="K58" s="7">
        <v>0</v>
      </c>
      <c r="L58" s="73">
        <v>1100</v>
      </c>
    </row>
    <row r="59" spans="1:12" ht="13.5" customHeight="1">
      <c r="A59" s="179" t="s">
        <v>21</v>
      </c>
      <c r="B59" s="11" t="s">
        <v>45</v>
      </c>
      <c r="C59" s="40"/>
      <c r="D59" s="41"/>
      <c r="E59" s="97">
        <f aca="true" t="shared" si="16" ref="E59:L59">SUM(E60:E61)</f>
        <v>916310</v>
      </c>
      <c r="F59" s="44">
        <f t="shared" si="16"/>
        <v>192470</v>
      </c>
      <c r="G59" s="44">
        <f t="shared" si="16"/>
        <v>723840</v>
      </c>
      <c r="H59" s="44">
        <f t="shared" si="16"/>
        <v>723840</v>
      </c>
      <c r="I59" s="44">
        <f t="shared" si="16"/>
        <v>0</v>
      </c>
      <c r="J59" s="44">
        <f t="shared" si="16"/>
        <v>0</v>
      </c>
      <c r="K59" s="54">
        <f t="shared" si="16"/>
        <v>0</v>
      </c>
      <c r="L59" s="98">
        <f t="shared" si="16"/>
        <v>913310</v>
      </c>
    </row>
    <row r="60" spans="1:12" ht="13.5" customHeight="1">
      <c r="A60" s="180"/>
      <c r="B60" s="162"/>
      <c r="C60" s="124">
        <v>801</v>
      </c>
      <c r="D60" s="125">
        <v>80104</v>
      </c>
      <c r="E60" s="72">
        <f>SUM(F60:G60)</f>
        <v>914510</v>
      </c>
      <c r="F60" s="5">
        <v>192470</v>
      </c>
      <c r="G60" s="5">
        <f>SUM(H60:K60)</f>
        <v>722040</v>
      </c>
      <c r="H60" s="5">
        <v>722040</v>
      </c>
      <c r="I60" s="5">
        <v>0</v>
      </c>
      <c r="J60" s="5">
        <v>0</v>
      </c>
      <c r="K60" s="7">
        <v>0</v>
      </c>
      <c r="L60" s="73">
        <v>911510</v>
      </c>
    </row>
    <row r="61" spans="1:12" ht="13.5" customHeight="1">
      <c r="A61" s="180"/>
      <c r="B61" s="163"/>
      <c r="C61" s="124">
        <v>801</v>
      </c>
      <c r="D61" s="125">
        <v>80146</v>
      </c>
      <c r="E61" s="72">
        <f>SUM(F61:G61)</f>
        <v>1800</v>
      </c>
      <c r="F61" s="5">
        <v>0</v>
      </c>
      <c r="G61" s="5">
        <f>SUM(H61:K61)</f>
        <v>1800</v>
      </c>
      <c r="H61" s="5">
        <v>1800</v>
      </c>
      <c r="I61" s="5">
        <v>0</v>
      </c>
      <c r="J61" s="5">
        <v>0</v>
      </c>
      <c r="K61" s="7">
        <v>0</v>
      </c>
      <c r="L61" s="73">
        <v>1800</v>
      </c>
    </row>
    <row r="62" spans="1:12" ht="13.5" customHeight="1">
      <c r="A62" s="179" t="s">
        <v>22</v>
      </c>
      <c r="B62" s="11" t="s">
        <v>46</v>
      </c>
      <c r="C62" s="40"/>
      <c r="D62" s="41"/>
      <c r="E62" s="97">
        <f aca="true" t="shared" si="17" ref="E62:L62">SUM(E63:E64)</f>
        <v>839990</v>
      </c>
      <c r="F62" s="44">
        <f t="shared" si="17"/>
        <v>141450</v>
      </c>
      <c r="G62" s="44">
        <f t="shared" si="17"/>
        <v>698540</v>
      </c>
      <c r="H62" s="44">
        <f t="shared" si="17"/>
        <v>598540</v>
      </c>
      <c r="I62" s="44">
        <f t="shared" si="17"/>
        <v>0</v>
      </c>
      <c r="J62" s="44">
        <f t="shared" si="17"/>
        <v>0</v>
      </c>
      <c r="K62" s="54">
        <f t="shared" si="17"/>
        <v>100000</v>
      </c>
      <c r="L62" s="98">
        <f t="shared" si="17"/>
        <v>840182</v>
      </c>
    </row>
    <row r="63" spans="1:12" ht="12">
      <c r="A63" s="180"/>
      <c r="B63" s="162"/>
      <c r="C63" s="124">
        <v>801</v>
      </c>
      <c r="D63" s="125">
        <v>80104</v>
      </c>
      <c r="E63" s="72">
        <f>SUM(F63:G63)</f>
        <v>838490</v>
      </c>
      <c r="F63" s="5">
        <v>141450</v>
      </c>
      <c r="G63" s="5">
        <f>SUM(H63:K63)</f>
        <v>697040</v>
      </c>
      <c r="H63" s="5">
        <v>597040</v>
      </c>
      <c r="I63" s="5"/>
      <c r="J63" s="5"/>
      <c r="K63" s="7">
        <v>100000</v>
      </c>
      <c r="L63" s="73">
        <v>838682</v>
      </c>
    </row>
    <row r="64" spans="1:12" ht="13.5" customHeight="1">
      <c r="A64" s="180"/>
      <c r="B64" s="163"/>
      <c r="C64" s="124">
        <v>801</v>
      </c>
      <c r="D64" s="125">
        <v>80146</v>
      </c>
      <c r="E64" s="72">
        <f>SUM(F64:G64)</f>
        <v>1500</v>
      </c>
      <c r="F64" s="5">
        <v>0</v>
      </c>
      <c r="G64" s="5">
        <f>SUM(H64:K64)</f>
        <v>1500</v>
      </c>
      <c r="H64" s="5">
        <v>1500</v>
      </c>
      <c r="I64" s="5">
        <v>0</v>
      </c>
      <c r="J64" s="5">
        <v>0</v>
      </c>
      <c r="K64" s="7">
        <v>0</v>
      </c>
      <c r="L64" s="73">
        <v>1500</v>
      </c>
    </row>
    <row r="65" spans="1:12" ht="13.5" customHeight="1">
      <c r="A65" s="179" t="s">
        <v>23</v>
      </c>
      <c r="B65" s="11" t="s">
        <v>47</v>
      </c>
      <c r="C65" s="40"/>
      <c r="D65" s="41"/>
      <c r="E65" s="97">
        <f aca="true" t="shared" si="18" ref="E65:L65">SUM(E66:E67)</f>
        <v>927616</v>
      </c>
      <c r="F65" s="44">
        <f t="shared" si="18"/>
        <v>205000</v>
      </c>
      <c r="G65" s="44">
        <f t="shared" si="18"/>
        <v>722616</v>
      </c>
      <c r="H65" s="44">
        <f t="shared" si="18"/>
        <v>722616</v>
      </c>
      <c r="I65" s="44">
        <f t="shared" si="18"/>
        <v>0</v>
      </c>
      <c r="J65" s="44">
        <f t="shared" si="18"/>
        <v>0</v>
      </c>
      <c r="K65" s="54">
        <f t="shared" si="18"/>
        <v>0</v>
      </c>
      <c r="L65" s="98">
        <f t="shared" si="18"/>
        <v>927616</v>
      </c>
    </row>
    <row r="66" spans="1:12" ht="13.5" customHeight="1">
      <c r="A66" s="180"/>
      <c r="B66" s="162"/>
      <c r="C66" s="124">
        <v>801</v>
      </c>
      <c r="D66" s="125">
        <v>80104</v>
      </c>
      <c r="E66" s="72">
        <f>SUM(F66:G66)</f>
        <v>925816</v>
      </c>
      <c r="F66" s="5">
        <v>205000</v>
      </c>
      <c r="G66" s="5">
        <f>SUM(H66:K66)</f>
        <v>720816</v>
      </c>
      <c r="H66" s="5">
        <v>720816</v>
      </c>
      <c r="I66" s="5">
        <v>0</v>
      </c>
      <c r="J66" s="5">
        <v>0</v>
      </c>
      <c r="K66" s="7">
        <v>0</v>
      </c>
      <c r="L66" s="73">
        <v>925816</v>
      </c>
    </row>
    <row r="67" spans="1:12" ht="13.5" customHeight="1">
      <c r="A67" s="180"/>
      <c r="B67" s="163"/>
      <c r="C67" s="124">
        <v>801</v>
      </c>
      <c r="D67" s="125">
        <v>80146</v>
      </c>
      <c r="E67" s="72">
        <f>SUM(F67:G67)</f>
        <v>1800</v>
      </c>
      <c r="F67" s="5">
        <v>0</v>
      </c>
      <c r="G67" s="5">
        <f>SUM(H67:K67)</f>
        <v>1800</v>
      </c>
      <c r="H67" s="5">
        <v>1800</v>
      </c>
      <c r="I67" s="5">
        <v>0</v>
      </c>
      <c r="J67" s="5">
        <v>0</v>
      </c>
      <c r="K67" s="7">
        <v>0</v>
      </c>
      <c r="L67" s="73">
        <v>1800</v>
      </c>
    </row>
    <row r="68" spans="1:12" ht="13.5" customHeight="1">
      <c r="A68" s="179" t="s">
        <v>50</v>
      </c>
      <c r="B68" s="11" t="s">
        <v>48</v>
      </c>
      <c r="C68" s="40"/>
      <c r="D68" s="41"/>
      <c r="E68" s="97">
        <f aca="true" t="shared" si="19" ref="E68:L68">SUM(E69:E70)</f>
        <v>965616</v>
      </c>
      <c r="F68" s="44">
        <f t="shared" si="19"/>
        <v>248000</v>
      </c>
      <c r="G68" s="44">
        <f t="shared" si="19"/>
        <v>717616</v>
      </c>
      <c r="H68" s="44">
        <f t="shared" si="19"/>
        <v>672616</v>
      </c>
      <c r="I68" s="44">
        <f t="shared" si="19"/>
        <v>0</v>
      </c>
      <c r="J68" s="44">
        <f t="shared" si="19"/>
        <v>0</v>
      </c>
      <c r="K68" s="54">
        <f t="shared" si="19"/>
        <v>45000</v>
      </c>
      <c r="L68" s="98">
        <f t="shared" si="19"/>
        <v>965616</v>
      </c>
    </row>
    <row r="69" spans="1:12" ht="13.5" customHeight="1">
      <c r="A69" s="180"/>
      <c r="B69" s="162"/>
      <c r="C69" s="124">
        <v>801</v>
      </c>
      <c r="D69" s="125">
        <v>80104</v>
      </c>
      <c r="E69" s="72">
        <f>SUM(F69:G69)</f>
        <v>963816</v>
      </c>
      <c r="F69" s="5">
        <v>248000</v>
      </c>
      <c r="G69" s="5">
        <f>SUM(H69:K69)</f>
        <v>715816</v>
      </c>
      <c r="H69" s="5">
        <v>670816</v>
      </c>
      <c r="I69" s="5">
        <v>0</v>
      </c>
      <c r="J69" s="5">
        <v>0</v>
      </c>
      <c r="K69" s="7">
        <v>45000</v>
      </c>
      <c r="L69" s="73">
        <v>963816</v>
      </c>
    </row>
    <row r="70" spans="1:12" ht="13.5" customHeight="1">
      <c r="A70" s="180"/>
      <c r="B70" s="171"/>
      <c r="C70" s="124">
        <v>801</v>
      </c>
      <c r="D70" s="125">
        <v>80146</v>
      </c>
      <c r="E70" s="72">
        <f>SUM(F70:G70)</f>
        <v>1800</v>
      </c>
      <c r="F70" s="5">
        <v>0</v>
      </c>
      <c r="G70" s="5">
        <f>SUM(H70:K70)</f>
        <v>1800</v>
      </c>
      <c r="H70" s="5">
        <v>1800</v>
      </c>
      <c r="I70" s="5">
        <v>0</v>
      </c>
      <c r="J70" s="5">
        <v>0</v>
      </c>
      <c r="K70" s="7">
        <v>0</v>
      </c>
      <c r="L70" s="73">
        <v>1800</v>
      </c>
    </row>
    <row r="71" spans="1:12" ht="13.5" customHeight="1">
      <c r="A71" s="179" t="s">
        <v>51</v>
      </c>
      <c r="B71" s="2" t="s">
        <v>49</v>
      </c>
      <c r="C71" s="45"/>
      <c r="D71" s="46"/>
      <c r="E71" s="97">
        <f aca="true" t="shared" si="20" ref="E71:L71">SUM(E72:E73)</f>
        <v>815840</v>
      </c>
      <c r="F71" s="44">
        <f t="shared" si="20"/>
        <v>162000</v>
      </c>
      <c r="G71" s="44">
        <f t="shared" si="20"/>
        <v>653840</v>
      </c>
      <c r="H71" s="44">
        <f t="shared" si="20"/>
        <v>653840</v>
      </c>
      <c r="I71" s="44">
        <f t="shared" si="20"/>
        <v>0</v>
      </c>
      <c r="J71" s="44">
        <f t="shared" si="20"/>
        <v>0</v>
      </c>
      <c r="K71" s="54">
        <f t="shared" si="20"/>
        <v>0</v>
      </c>
      <c r="L71" s="98">
        <f t="shared" si="20"/>
        <v>813840</v>
      </c>
    </row>
    <row r="72" spans="1:12" ht="13.5" customHeight="1">
      <c r="A72" s="180"/>
      <c r="B72" s="162"/>
      <c r="C72" s="124">
        <v>801</v>
      </c>
      <c r="D72" s="125">
        <v>80104</v>
      </c>
      <c r="E72" s="72">
        <f>SUM(F72:G72)</f>
        <v>814040</v>
      </c>
      <c r="F72" s="5">
        <v>162000</v>
      </c>
      <c r="G72" s="5">
        <f>SUM(H72:K72)</f>
        <v>652040</v>
      </c>
      <c r="H72" s="5">
        <v>652040</v>
      </c>
      <c r="I72" s="5">
        <v>0</v>
      </c>
      <c r="J72" s="5">
        <v>0</v>
      </c>
      <c r="K72" s="7">
        <v>0</v>
      </c>
      <c r="L72" s="73">
        <v>812040</v>
      </c>
    </row>
    <row r="73" spans="1:12" ht="13.5" customHeight="1" thickBot="1">
      <c r="A73" s="190"/>
      <c r="B73" s="165"/>
      <c r="C73" s="126">
        <v>801</v>
      </c>
      <c r="D73" s="127">
        <v>80146</v>
      </c>
      <c r="E73" s="76">
        <f>SUM(F73:G73)</f>
        <v>1800</v>
      </c>
      <c r="F73" s="9">
        <v>0</v>
      </c>
      <c r="G73" s="9">
        <f>SUM(H73:K73)</f>
        <v>1800</v>
      </c>
      <c r="H73" s="9">
        <v>1800</v>
      </c>
      <c r="I73" s="9">
        <v>0</v>
      </c>
      <c r="J73" s="9">
        <v>0</v>
      </c>
      <c r="K73" s="10">
        <v>0</v>
      </c>
      <c r="L73" s="80">
        <v>1800</v>
      </c>
    </row>
    <row r="74" spans="1:12" s="123" customFormat="1" ht="13.5" customHeight="1" thickBot="1">
      <c r="A74" s="55">
        <v>1</v>
      </c>
      <c r="B74" s="56">
        <v>2</v>
      </c>
      <c r="C74" s="55">
        <v>3</v>
      </c>
      <c r="D74" s="99">
        <v>4</v>
      </c>
      <c r="E74" s="100">
        <v>5</v>
      </c>
      <c r="F74" s="57">
        <v>6</v>
      </c>
      <c r="G74" s="57">
        <v>7</v>
      </c>
      <c r="H74" s="57">
        <v>8</v>
      </c>
      <c r="I74" s="57">
        <v>9</v>
      </c>
      <c r="J74" s="57">
        <v>10</v>
      </c>
      <c r="K74" s="101">
        <v>11</v>
      </c>
      <c r="L74" s="102">
        <v>12</v>
      </c>
    </row>
    <row r="75" spans="1:12" ht="13.5" customHeight="1">
      <c r="A75" s="191" t="s">
        <v>52</v>
      </c>
      <c r="B75" s="11" t="s">
        <v>41</v>
      </c>
      <c r="C75" s="40"/>
      <c r="D75" s="41"/>
      <c r="E75" s="97">
        <f aca="true" t="shared" si="21" ref="E75:L75">SUM(E76:E77)</f>
        <v>977241</v>
      </c>
      <c r="F75" s="44">
        <f t="shared" si="21"/>
        <v>184625</v>
      </c>
      <c r="G75" s="44">
        <f t="shared" si="21"/>
        <v>792616</v>
      </c>
      <c r="H75" s="44">
        <f t="shared" si="21"/>
        <v>692616</v>
      </c>
      <c r="I75" s="44">
        <f t="shared" si="21"/>
        <v>0</v>
      </c>
      <c r="J75" s="44">
        <f t="shared" si="21"/>
        <v>0</v>
      </c>
      <c r="K75" s="54">
        <f t="shared" si="21"/>
        <v>100000</v>
      </c>
      <c r="L75" s="98">
        <f t="shared" si="21"/>
        <v>976016</v>
      </c>
    </row>
    <row r="76" spans="1:12" ht="13.5" customHeight="1">
      <c r="A76" s="180"/>
      <c r="B76" s="162"/>
      <c r="C76" s="124">
        <v>801</v>
      </c>
      <c r="D76" s="125">
        <v>80104</v>
      </c>
      <c r="E76" s="72">
        <f>SUM(F76:G76)</f>
        <v>975441</v>
      </c>
      <c r="F76" s="5">
        <v>184625</v>
      </c>
      <c r="G76" s="5">
        <f>SUM(H76:K76)</f>
        <v>790816</v>
      </c>
      <c r="H76" s="5">
        <v>690816</v>
      </c>
      <c r="I76" s="5">
        <v>0</v>
      </c>
      <c r="J76" s="5">
        <v>0</v>
      </c>
      <c r="K76" s="7">
        <v>100000</v>
      </c>
      <c r="L76" s="73">
        <v>974216</v>
      </c>
    </row>
    <row r="77" spans="1:12" ht="12">
      <c r="A77" s="180"/>
      <c r="B77" s="163"/>
      <c r="C77" s="124">
        <v>801</v>
      </c>
      <c r="D77" s="125">
        <v>80146</v>
      </c>
      <c r="E77" s="72">
        <f>SUM(F77:G77)</f>
        <v>1800</v>
      </c>
      <c r="F77" s="5">
        <v>0</v>
      </c>
      <c r="G77" s="5">
        <f>SUM(H77:K77)</f>
        <v>1800</v>
      </c>
      <c r="H77" s="5">
        <v>1800</v>
      </c>
      <c r="I77" s="5">
        <v>0</v>
      </c>
      <c r="J77" s="5">
        <v>0</v>
      </c>
      <c r="K77" s="7">
        <v>0</v>
      </c>
      <c r="L77" s="73">
        <v>1800</v>
      </c>
    </row>
    <row r="78" spans="1:12" ht="12">
      <c r="A78" s="179" t="s">
        <v>53</v>
      </c>
      <c r="B78" s="11" t="s">
        <v>42</v>
      </c>
      <c r="C78" s="40"/>
      <c r="D78" s="41"/>
      <c r="E78" s="97">
        <f aca="true" t="shared" si="22" ref="E78:L78">SUM(E79:E80)</f>
        <v>434658</v>
      </c>
      <c r="F78" s="44">
        <f t="shared" si="22"/>
        <v>73550</v>
      </c>
      <c r="G78" s="44">
        <f t="shared" si="22"/>
        <v>361108</v>
      </c>
      <c r="H78" s="44">
        <f t="shared" si="22"/>
        <v>361108</v>
      </c>
      <c r="I78" s="44">
        <f t="shared" si="22"/>
        <v>0</v>
      </c>
      <c r="J78" s="44">
        <f t="shared" si="22"/>
        <v>0</v>
      </c>
      <c r="K78" s="54">
        <f t="shared" si="22"/>
        <v>0</v>
      </c>
      <c r="L78" s="98">
        <f t="shared" si="22"/>
        <v>430658</v>
      </c>
    </row>
    <row r="79" spans="1:12" ht="12">
      <c r="A79" s="180"/>
      <c r="B79" s="162"/>
      <c r="C79" s="124">
        <v>801</v>
      </c>
      <c r="D79" s="125">
        <v>80104</v>
      </c>
      <c r="E79" s="72">
        <f>SUM(F79:G79)</f>
        <v>433958</v>
      </c>
      <c r="F79" s="5">
        <v>73550</v>
      </c>
      <c r="G79" s="5">
        <f>SUM(H79:K79)</f>
        <v>360408</v>
      </c>
      <c r="H79" s="5">
        <v>360408</v>
      </c>
      <c r="I79" s="5">
        <v>0</v>
      </c>
      <c r="J79" s="5">
        <v>0</v>
      </c>
      <c r="K79" s="7">
        <v>0</v>
      </c>
      <c r="L79" s="73">
        <v>429958</v>
      </c>
    </row>
    <row r="80" spans="1:12" ht="12">
      <c r="A80" s="180"/>
      <c r="B80" s="163"/>
      <c r="C80" s="124">
        <v>801</v>
      </c>
      <c r="D80" s="125">
        <v>80146</v>
      </c>
      <c r="E80" s="72">
        <f>SUM(F80:G80)</f>
        <v>700</v>
      </c>
      <c r="F80" s="5">
        <v>0</v>
      </c>
      <c r="G80" s="5">
        <f>SUM(H80:K80)</f>
        <v>700</v>
      </c>
      <c r="H80" s="5">
        <v>700</v>
      </c>
      <c r="I80" s="5">
        <v>0</v>
      </c>
      <c r="J80" s="5">
        <v>0</v>
      </c>
      <c r="K80" s="7">
        <v>0</v>
      </c>
      <c r="L80" s="73">
        <v>700</v>
      </c>
    </row>
    <row r="81" spans="1:12" ht="12">
      <c r="A81" s="179" t="s">
        <v>54</v>
      </c>
      <c r="B81" s="11" t="s">
        <v>43</v>
      </c>
      <c r="C81" s="40"/>
      <c r="D81" s="41"/>
      <c r="E81" s="97">
        <f aca="true" t="shared" si="23" ref="E81:L81">SUM(E82:E83)</f>
        <v>385016</v>
      </c>
      <c r="F81" s="44">
        <f t="shared" si="23"/>
        <v>68500</v>
      </c>
      <c r="G81" s="44">
        <f t="shared" si="23"/>
        <v>316516</v>
      </c>
      <c r="H81" s="44">
        <f t="shared" si="23"/>
        <v>316516</v>
      </c>
      <c r="I81" s="44">
        <f t="shared" si="23"/>
        <v>0</v>
      </c>
      <c r="J81" s="44">
        <f t="shared" si="23"/>
        <v>0</v>
      </c>
      <c r="K81" s="54">
        <f t="shared" si="23"/>
        <v>0</v>
      </c>
      <c r="L81" s="98">
        <f t="shared" si="23"/>
        <v>384016</v>
      </c>
    </row>
    <row r="82" spans="1:12" ht="12">
      <c r="A82" s="180"/>
      <c r="B82" s="192"/>
      <c r="C82" s="124">
        <v>801</v>
      </c>
      <c r="D82" s="125">
        <v>80104</v>
      </c>
      <c r="E82" s="72">
        <f>SUM(F82:G82)</f>
        <v>384316</v>
      </c>
      <c r="F82" s="5">
        <v>68500</v>
      </c>
      <c r="G82" s="5">
        <f>SUM(H82:K82)</f>
        <v>315816</v>
      </c>
      <c r="H82" s="5">
        <v>315816</v>
      </c>
      <c r="I82" s="5">
        <v>0</v>
      </c>
      <c r="J82" s="5">
        <v>0</v>
      </c>
      <c r="K82" s="7">
        <v>0</v>
      </c>
      <c r="L82" s="73">
        <v>383316</v>
      </c>
    </row>
    <row r="83" spans="1:12" ht="12.75" thickBot="1">
      <c r="A83" s="180"/>
      <c r="B83" s="193"/>
      <c r="C83" s="124">
        <v>801</v>
      </c>
      <c r="D83" s="125">
        <v>80146</v>
      </c>
      <c r="E83" s="76">
        <f>SUM(F83:G83)</f>
        <v>700</v>
      </c>
      <c r="F83" s="9">
        <v>0</v>
      </c>
      <c r="G83" s="9">
        <f>SUM(H83:K83)</f>
        <v>700</v>
      </c>
      <c r="H83" s="9">
        <v>700</v>
      </c>
      <c r="I83" s="9">
        <v>0</v>
      </c>
      <c r="J83" s="9">
        <v>0</v>
      </c>
      <c r="K83" s="10">
        <v>0</v>
      </c>
      <c r="L83" s="80">
        <v>700</v>
      </c>
    </row>
    <row r="84" spans="1:12" s="19" customFormat="1" ht="13.5" customHeight="1">
      <c r="A84" s="194"/>
      <c r="B84" s="58" t="s">
        <v>62</v>
      </c>
      <c r="C84" s="48"/>
      <c r="D84" s="107"/>
      <c r="E84" s="92">
        <f aca="true" t="shared" si="24" ref="E84:F86">SUM(E87,E90,E93,E96,E99)</f>
        <v>6830534</v>
      </c>
      <c r="F84" s="37">
        <f t="shared" si="24"/>
        <v>31040</v>
      </c>
      <c r="G84" s="37">
        <f aca="true" t="shared" si="25" ref="G84:L85">SUM(G87,G90,G93,G96,G99)</f>
        <v>6799494</v>
      </c>
      <c r="H84" s="37">
        <f t="shared" si="25"/>
        <v>6799494</v>
      </c>
      <c r="I84" s="37">
        <f t="shared" si="25"/>
        <v>0</v>
      </c>
      <c r="J84" s="37">
        <f t="shared" si="25"/>
        <v>0</v>
      </c>
      <c r="K84" s="109">
        <f t="shared" si="25"/>
        <v>0</v>
      </c>
      <c r="L84" s="93">
        <f t="shared" si="25"/>
        <v>6835204</v>
      </c>
    </row>
    <row r="85" spans="1:12" s="19" customFormat="1" ht="13.5" customHeight="1">
      <c r="A85" s="195"/>
      <c r="B85" s="196"/>
      <c r="C85" s="52">
        <v>801</v>
      </c>
      <c r="D85" s="108">
        <v>80110</v>
      </c>
      <c r="E85" s="92">
        <f t="shared" si="24"/>
        <v>6791034</v>
      </c>
      <c r="F85" s="34">
        <f t="shared" si="24"/>
        <v>31040</v>
      </c>
      <c r="G85" s="34">
        <f t="shared" si="25"/>
        <v>6759994</v>
      </c>
      <c r="H85" s="34">
        <f t="shared" si="25"/>
        <v>6759994</v>
      </c>
      <c r="I85" s="34">
        <f t="shared" si="25"/>
        <v>0</v>
      </c>
      <c r="J85" s="34">
        <f t="shared" si="25"/>
        <v>0</v>
      </c>
      <c r="K85" s="110">
        <f t="shared" si="25"/>
        <v>0</v>
      </c>
      <c r="L85" s="91">
        <f t="shared" si="25"/>
        <v>6795704</v>
      </c>
    </row>
    <row r="86" spans="1:12" s="19" customFormat="1" ht="13.5" customHeight="1">
      <c r="A86" s="195"/>
      <c r="B86" s="197"/>
      <c r="C86" s="52">
        <v>801</v>
      </c>
      <c r="D86" s="108">
        <v>80146</v>
      </c>
      <c r="E86" s="92">
        <f t="shared" si="24"/>
        <v>39500</v>
      </c>
      <c r="F86" s="34">
        <f t="shared" si="24"/>
        <v>0</v>
      </c>
      <c r="G86" s="34">
        <f aca="true" t="shared" si="26" ref="G86:L86">SUM(G89,G92,G95,G98,G101)</f>
        <v>39500</v>
      </c>
      <c r="H86" s="34">
        <f t="shared" si="26"/>
        <v>39500</v>
      </c>
      <c r="I86" s="34">
        <f t="shared" si="26"/>
        <v>0</v>
      </c>
      <c r="J86" s="34">
        <f t="shared" si="26"/>
        <v>0</v>
      </c>
      <c r="K86" s="110">
        <f t="shared" si="26"/>
        <v>0</v>
      </c>
      <c r="L86" s="91">
        <f t="shared" si="26"/>
        <v>39500</v>
      </c>
    </row>
    <row r="87" spans="1:12" ht="13.5" customHeight="1">
      <c r="A87" s="179" t="s">
        <v>55</v>
      </c>
      <c r="B87" s="11" t="s">
        <v>35</v>
      </c>
      <c r="C87" s="40"/>
      <c r="D87" s="41"/>
      <c r="E87" s="94">
        <f aca="true" t="shared" si="27" ref="E87:L87">SUM(E88:E89)</f>
        <v>2690506</v>
      </c>
      <c r="F87" s="42">
        <f t="shared" si="27"/>
        <v>15520</v>
      </c>
      <c r="G87" s="42">
        <f t="shared" si="27"/>
        <v>2674986</v>
      </c>
      <c r="H87" s="42">
        <f t="shared" si="27"/>
        <v>2674986</v>
      </c>
      <c r="I87" s="42">
        <f t="shared" si="27"/>
        <v>0</v>
      </c>
      <c r="J87" s="42">
        <f t="shared" si="27"/>
        <v>0</v>
      </c>
      <c r="K87" s="95">
        <f t="shared" si="27"/>
        <v>0</v>
      </c>
      <c r="L87" s="96">
        <f t="shared" si="27"/>
        <v>2690506</v>
      </c>
    </row>
    <row r="88" spans="1:12" ht="13.5" customHeight="1">
      <c r="A88" s="180"/>
      <c r="B88" s="162"/>
      <c r="C88" s="124">
        <v>801</v>
      </c>
      <c r="D88" s="125">
        <v>80110</v>
      </c>
      <c r="E88" s="72">
        <f>SUM(F88:G88)</f>
        <v>2664906</v>
      </c>
      <c r="F88" s="5">
        <v>15520</v>
      </c>
      <c r="G88" s="5">
        <f>SUM(H88:K88)</f>
        <v>2649386</v>
      </c>
      <c r="H88" s="5">
        <v>2649386</v>
      </c>
      <c r="I88" s="5">
        <v>0</v>
      </c>
      <c r="J88" s="5">
        <v>0</v>
      </c>
      <c r="K88" s="7">
        <v>0</v>
      </c>
      <c r="L88" s="73">
        <v>2664906</v>
      </c>
    </row>
    <row r="89" spans="1:12" ht="13.5" customHeight="1">
      <c r="A89" s="180"/>
      <c r="B89" s="163"/>
      <c r="C89" s="124">
        <v>801</v>
      </c>
      <c r="D89" s="125">
        <v>80146</v>
      </c>
      <c r="E89" s="72">
        <f>SUM(F89:G89)</f>
        <v>25600</v>
      </c>
      <c r="F89" s="5">
        <v>0</v>
      </c>
      <c r="G89" s="5">
        <f>SUM(H89:K89)</f>
        <v>25600</v>
      </c>
      <c r="H89" s="5">
        <v>25600</v>
      </c>
      <c r="I89" s="5">
        <v>0</v>
      </c>
      <c r="J89" s="5">
        <v>0</v>
      </c>
      <c r="K89" s="7">
        <v>0</v>
      </c>
      <c r="L89" s="73">
        <v>25600</v>
      </c>
    </row>
    <row r="90" spans="1:12" ht="13.5" customHeight="1">
      <c r="A90" s="179" t="s">
        <v>56</v>
      </c>
      <c r="B90" s="11" t="s">
        <v>36</v>
      </c>
      <c r="C90" s="40"/>
      <c r="D90" s="41"/>
      <c r="E90" s="97">
        <f aca="true" t="shared" si="28" ref="E90:L90">SUM(E91:E92)</f>
        <v>1721036</v>
      </c>
      <c r="F90" s="44">
        <f t="shared" si="28"/>
        <v>8500</v>
      </c>
      <c r="G90" s="44">
        <f t="shared" si="28"/>
        <v>1712536</v>
      </c>
      <c r="H90" s="44">
        <f t="shared" si="28"/>
        <v>1712536</v>
      </c>
      <c r="I90" s="44">
        <f t="shared" si="28"/>
        <v>0</v>
      </c>
      <c r="J90" s="44">
        <f t="shared" si="28"/>
        <v>0</v>
      </c>
      <c r="K90" s="54">
        <f t="shared" si="28"/>
        <v>0</v>
      </c>
      <c r="L90" s="98">
        <f t="shared" si="28"/>
        <v>1725706</v>
      </c>
    </row>
    <row r="91" spans="1:12" ht="13.5" customHeight="1">
      <c r="A91" s="180"/>
      <c r="B91" s="162"/>
      <c r="C91" s="124">
        <v>801</v>
      </c>
      <c r="D91" s="125">
        <v>80110</v>
      </c>
      <c r="E91" s="72">
        <f>SUM(F91:G91)</f>
        <v>1715436</v>
      </c>
      <c r="F91" s="5">
        <v>8500</v>
      </c>
      <c r="G91" s="5">
        <f>SUM(H91:K91)</f>
        <v>1706936</v>
      </c>
      <c r="H91" s="5">
        <v>1706936</v>
      </c>
      <c r="I91" s="5">
        <v>0</v>
      </c>
      <c r="J91" s="5">
        <v>0</v>
      </c>
      <c r="K91" s="5">
        <v>0</v>
      </c>
      <c r="L91" s="73">
        <v>1720106</v>
      </c>
    </row>
    <row r="92" spans="1:12" ht="13.5" customHeight="1">
      <c r="A92" s="180"/>
      <c r="B92" s="163"/>
      <c r="C92" s="124">
        <v>801</v>
      </c>
      <c r="D92" s="125">
        <v>80146</v>
      </c>
      <c r="E92" s="72">
        <f>SUM(F92:G92)</f>
        <v>5600</v>
      </c>
      <c r="F92" s="5">
        <v>0</v>
      </c>
      <c r="G92" s="5">
        <f>SUM(H92:K92)</f>
        <v>5600</v>
      </c>
      <c r="H92" s="5">
        <v>5600</v>
      </c>
      <c r="I92" s="5">
        <v>0</v>
      </c>
      <c r="J92" s="5">
        <v>0</v>
      </c>
      <c r="K92" s="5">
        <v>0</v>
      </c>
      <c r="L92" s="73">
        <v>5600</v>
      </c>
    </row>
    <row r="93" spans="1:12" ht="13.5" customHeight="1">
      <c r="A93" s="179" t="s">
        <v>57</v>
      </c>
      <c r="B93" s="11" t="s">
        <v>37</v>
      </c>
      <c r="C93" s="40"/>
      <c r="D93" s="41"/>
      <c r="E93" s="97">
        <f aca="true" t="shared" si="29" ref="E93:L93">SUM(E94:E95)</f>
        <v>1666272</v>
      </c>
      <c r="F93" s="44">
        <f t="shared" si="29"/>
        <v>7000</v>
      </c>
      <c r="G93" s="44">
        <f t="shared" si="29"/>
        <v>1659272</v>
      </c>
      <c r="H93" s="44">
        <f t="shared" si="29"/>
        <v>1659272</v>
      </c>
      <c r="I93" s="44">
        <f t="shared" si="29"/>
        <v>0</v>
      </c>
      <c r="J93" s="44">
        <f t="shared" si="29"/>
        <v>0</v>
      </c>
      <c r="K93" s="54">
        <f t="shared" si="29"/>
        <v>0</v>
      </c>
      <c r="L93" s="98">
        <f t="shared" si="29"/>
        <v>1666272</v>
      </c>
    </row>
    <row r="94" spans="1:12" ht="13.5" customHeight="1">
      <c r="A94" s="180"/>
      <c r="B94" s="162"/>
      <c r="C94" s="124">
        <v>801</v>
      </c>
      <c r="D94" s="125">
        <v>80110</v>
      </c>
      <c r="E94" s="72">
        <f>SUM(F94:G94)</f>
        <v>1660672</v>
      </c>
      <c r="F94" s="5">
        <v>7000</v>
      </c>
      <c r="G94" s="5">
        <f>SUM(H94:K94)</f>
        <v>1653672</v>
      </c>
      <c r="H94" s="5">
        <v>1653672</v>
      </c>
      <c r="I94" s="5">
        <v>0</v>
      </c>
      <c r="J94" s="5">
        <v>0</v>
      </c>
      <c r="K94" s="5">
        <v>0</v>
      </c>
      <c r="L94" s="73">
        <v>1660672</v>
      </c>
    </row>
    <row r="95" spans="1:12" ht="13.5" customHeight="1">
      <c r="A95" s="180"/>
      <c r="B95" s="163"/>
      <c r="C95" s="124">
        <v>801</v>
      </c>
      <c r="D95" s="125">
        <v>80146</v>
      </c>
      <c r="E95" s="72">
        <f>SUM(F95:G95)</f>
        <v>5600</v>
      </c>
      <c r="F95" s="5">
        <v>0</v>
      </c>
      <c r="G95" s="5">
        <f>SUM(H95:K95)</f>
        <v>5600</v>
      </c>
      <c r="H95" s="5">
        <v>5600</v>
      </c>
      <c r="I95" s="5">
        <v>0</v>
      </c>
      <c r="J95" s="5">
        <v>0</v>
      </c>
      <c r="K95" s="5">
        <v>0</v>
      </c>
      <c r="L95" s="73">
        <v>5600</v>
      </c>
    </row>
    <row r="96" spans="1:12" ht="13.5" customHeight="1">
      <c r="A96" s="179" t="s">
        <v>58</v>
      </c>
      <c r="B96" s="11" t="s">
        <v>69</v>
      </c>
      <c r="C96" s="40"/>
      <c r="D96" s="41"/>
      <c r="E96" s="97">
        <f aca="true" t="shared" si="30" ref="E96:L96">SUM(E97:E98)</f>
        <v>150900</v>
      </c>
      <c r="F96" s="44">
        <f t="shared" si="30"/>
        <v>0</v>
      </c>
      <c r="G96" s="44">
        <f t="shared" si="30"/>
        <v>150900</v>
      </c>
      <c r="H96" s="44">
        <f t="shared" si="30"/>
        <v>150900</v>
      </c>
      <c r="I96" s="44">
        <f t="shared" si="30"/>
        <v>0</v>
      </c>
      <c r="J96" s="44">
        <f t="shared" si="30"/>
        <v>0</v>
      </c>
      <c r="K96" s="54">
        <f t="shared" si="30"/>
        <v>0</v>
      </c>
      <c r="L96" s="98">
        <f t="shared" si="30"/>
        <v>150900</v>
      </c>
    </row>
    <row r="97" spans="1:12" ht="13.5" customHeight="1">
      <c r="A97" s="180"/>
      <c r="B97" s="198"/>
      <c r="C97" s="124">
        <v>801</v>
      </c>
      <c r="D97" s="125">
        <v>80110</v>
      </c>
      <c r="E97" s="72">
        <f>SUM(F97:G97)</f>
        <v>150000</v>
      </c>
      <c r="F97" s="5">
        <v>0</v>
      </c>
      <c r="G97" s="5">
        <f>SUM(H97:K97)</f>
        <v>150000</v>
      </c>
      <c r="H97" s="5">
        <v>150000</v>
      </c>
      <c r="I97" s="5">
        <v>0</v>
      </c>
      <c r="J97" s="5">
        <v>0</v>
      </c>
      <c r="K97" s="5">
        <v>0</v>
      </c>
      <c r="L97" s="73">
        <v>150000</v>
      </c>
    </row>
    <row r="98" spans="1:12" ht="13.5" customHeight="1">
      <c r="A98" s="180"/>
      <c r="B98" s="192"/>
      <c r="C98" s="124">
        <v>801</v>
      </c>
      <c r="D98" s="125">
        <v>80146</v>
      </c>
      <c r="E98" s="72">
        <f>SUM(F98:G98)</f>
        <v>900</v>
      </c>
      <c r="F98" s="5">
        <v>0</v>
      </c>
      <c r="G98" s="5">
        <f>SUM(H98:K98)</f>
        <v>900</v>
      </c>
      <c r="H98" s="5">
        <v>900</v>
      </c>
      <c r="I98" s="5"/>
      <c r="J98" s="5"/>
      <c r="K98" s="7"/>
      <c r="L98" s="73">
        <v>900</v>
      </c>
    </row>
    <row r="99" spans="1:12" ht="13.5" customHeight="1">
      <c r="A99" s="179" t="s">
        <v>68</v>
      </c>
      <c r="B99" s="11" t="s">
        <v>38</v>
      </c>
      <c r="C99" s="40"/>
      <c r="D99" s="41"/>
      <c r="E99" s="97">
        <f aca="true" t="shared" si="31" ref="E99:L99">SUM(E100:E101)</f>
        <v>601820</v>
      </c>
      <c r="F99" s="44">
        <f t="shared" si="31"/>
        <v>20</v>
      </c>
      <c r="G99" s="44">
        <f t="shared" si="31"/>
        <v>601800</v>
      </c>
      <c r="H99" s="44">
        <f t="shared" si="31"/>
        <v>601800</v>
      </c>
      <c r="I99" s="44">
        <f t="shared" si="31"/>
        <v>0</v>
      </c>
      <c r="J99" s="44">
        <f t="shared" si="31"/>
        <v>0</v>
      </c>
      <c r="K99" s="54">
        <f t="shared" si="31"/>
        <v>0</v>
      </c>
      <c r="L99" s="98">
        <f t="shared" si="31"/>
        <v>601820</v>
      </c>
    </row>
    <row r="100" spans="1:12" ht="13.5" customHeight="1">
      <c r="A100" s="180"/>
      <c r="B100" s="198"/>
      <c r="C100" s="124">
        <v>801</v>
      </c>
      <c r="D100" s="125">
        <v>80110</v>
      </c>
      <c r="E100" s="72">
        <f>SUM(F100:G100)</f>
        <v>600020</v>
      </c>
      <c r="F100" s="5">
        <v>20</v>
      </c>
      <c r="G100" s="5">
        <f>SUM(H100:K100)</f>
        <v>600000</v>
      </c>
      <c r="H100" s="5">
        <v>600000</v>
      </c>
      <c r="I100" s="5">
        <v>0</v>
      </c>
      <c r="J100" s="5">
        <v>0</v>
      </c>
      <c r="K100" s="7">
        <v>0</v>
      </c>
      <c r="L100" s="73">
        <v>600020</v>
      </c>
    </row>
    <row r="101" spans="1:12" ht="13.5" customHeight="1" thickBot="1">
      <c r="A101" s="180"/>
      <c r="B101" s="192"/>
      <c r="C101" s="124">
        <v>801</v>
      </c>
      <c r="D101" s="125">
        <v>80146</v>
      </c>
      <c r="E101" s="72">
        <f>SUM(F101:G101)</f>
        <v>1800</v>
      </c>
      <c r="F101" s="5">
        <v>0</v>
      </c>
      <c r="G101" s="5">
        <f>SUM(H101:K101)</f>
        <v>1800</v>
      </c>
      <c r="H101" s="5">
        <v>1800</v>
      </c>
      <c r="I101" s="5">
        <v>0</v>
      </c>
      <c r="J101" s="5">
        <v>0</v>
      </c>
      <c r="K101" s="7">
        <v>0</v>
      </c>
      <c r="L101" s="73">
        <v>1800</v>
      </c>
    </row>
    <row r="102" spans="1:12" ht="13.5" customHeight="1" thickBot="1">
      <c r="A102" s="133" t="s">
        <v>70</v>
      </c>
      <c r="B102" s="59" t="s">
        <v>39</v>
      </c>
      <c r="C102" s="60">
        <v>853</v>
      </c>
      <c r="D102" s="111">
        <v>85305</v>
      </c>
      <c r="E102" s="112">
        <f>SUM(F102:G102)</f>
        <v>728000</v>
      </c>
      <c r="F102" s="62">
        <v>128000</v>
      </c>
      <c r="G102" s="61">
        <f>SUM(H102:K102)</f>
        <v>600000</v>
      </c>
      <c r="H102" s="62">
        <v>600000</v>
      </c>
      <c r="I102" s="62">
        <v>0</v>
      </c>
      <c r="J102" s="62">
        <v>0</v>
      </c>
      <c r="K102" s="113">
        <v>0</v>
      </c>
      <c r="L102" s="114">
        <v>728000</v>
      </c>
    </row>
    <row r="103" spans="1:12" ht="21.75" customHeight="1" thickBot="1">
      <c r="A103" s="199" t="s">
        <v>40</v>
      </c>
      <c r="B103" s="200"/>
      <c r="C103" s="201"/>
      <c r="D103" s="202"/>
      <c r="E103" s="115">
        <f aca="true" t="shared" si="32" ref="E103:L103">SUM(E9,E15,E22,E23,E84,E102,E53)</f>
        <v>54286517</v>
      </c>
      <c r="F103" s="115">
        <f t="shared" si="32"/>
        <v>24552617</v>
      </c>
      <c r="G103" s="115">
        <f t="shared" si="32"/>
        <v>29733900</v>
      </c>
      <c r="H103" s="115">
        <f t="shared" si="32"/>
        <v>26672000</v>
      </c>
      <c r="I103" s="115">
        <f t="shared" si="32"/>
        <v>1982000</v>
      </c>
      <c r="J103" s="115">
        <f t="shared" si="32"/>
        <v>384900</v>
      </c>
      <c r="K103" s="116">
        <f t="shared" si="32"/>
        <v>695000</v>
      </c>
      <c r="L103" s="64">
        <f t="shared" si="32"/>
        <v>54262690</v>
      </c>
    </row>
    <row r="112" ht="12">
      <c r="E112" s="121"/>
    </row>
    <row r="113" ht="12">
      <c r="E113" s="121"/>
    </row>
    <row r="114" ht="12">
      <c r="E114" s="121"/>
    </row>
    <row r="115" ht="12">
      <c r="E115" s="121"/>
    </row>
    <row r="116" ht="12">
      <c r="E116" s="121"/>
    </row>
    <row r="117" ht="12">
      <c r="E117" s="121"/>
    </row>
    <row r="118" ht="12">
      <c r="E118" s="121"/>
    </row>
    <row r="119" ht="12">
      <c r="E119" s="121"/>
    </row>
    <row r="120" ht="12">
      <c r="E120" s="121"/>
    </row>
  </sheetData>
  <mergeCells count="67">
    <mergeCell ref="A99:A101"/>
    <mergeCell ref="B100:B101"/>
    <mergeCell ref="A103:D103"/>
    <mergeCell ref="A96:A98"/>
    <mergeCell ref="B97:B98"/>
    <mergeCell ref="A90:A92"/>
    <mergeCell ref="B91:B92"/>
    <mergeCell ref="A93:A95"/>
    <mergeCell ref="B94:B95"/>
    <mergeCell ref="A84:A86"/>
    <mergeCell ref="B85:B86"/>
    <mergeCell ref="A87:A89"/>
    <mergeCell ref="B88:B89"/>
    <mergeCell ref="A78:A80"/>
    <mergeCell ref="B79:B80"/>
    <mergeCell ref="A81:A83"/>
    <mergeCell ref="B82:B83"/>
    <mergeCell ref="A71:A73"/>
    <mergeCell ref="B72:B73"/>
    <mergeCell ref="A75:A77"/>
    <mergeCell ref="B76:B77"/>
    <mergeCell ref="A65:A67"/>
    <mergeCell ref="B66:B67"/>
    <mergeCell ref="A68:A70"/>
    <mergeCell ref="B69:B70"/>
    <mergeCell ref="C9:D9"/>
    <mergeCell ref="A15:A21"/>
    <mergeCell ref="B15:B21"/>
    <mergeCell ref="C15:D15"/>
    <mergeCell ref="A9:A14"/>
    <mergeCell ref="B9:B14"/>
    <mergeCell ref="B63:B64"/>
    <mergeCell ref="A49:A52"/>
    <mergeCell ref="B50:B52"/>
    <mergeCell ref="A53:A55"/>
    <mergeCell ref="B54:B55"/>
    <mergeCell ref="A59:A61"/>
    <mergeCell ref="B60:B61"/>
    <mergeCell ref="A62:A64"/>
    <mergeCell ref="A56:A58"/>
    <mergeCell ref="B57:B58"/>
    <mergeCell ref="A45:A48"/>
    <mergeCell ref="B46:B48"/>
    <mergeCell ref="A38:A41"/>
    <mergeCell ref="B39:B41"/>
    <mergeCell ref="A42:A44"/>
    <mergeCell ref="B43:B44"/>
    <mergeCell ref="A34:A36"/>
    <mergeCell ref="B35:B36"/>
    <mergeCell ref="A30:A33"/>
    <mergeCell ref="B31:B33"/>
    <mergeCell ref="A5:A7"/>
    <mergeCell ref="A23:A26"/>
    <mergeCell ref="B24:B26"/>
    <mergeCell ref="A27:A29"/>
    <mergeCell ref="B28:B29"/>
    <mergeCell ref="B5:B7"/>
    <mergeCell ref="K1:L1"/>
    <mergeCell ref="A3:L3"/>
    <mergeCell ref="C5:C7"/>
    <mergeCell ref="D5:D7"/>
    <mergeCell ref="E5:E7"/>
    <mergeCell ref="F5:K5"/>
    <mergeCell ref="L5:L7"/>
    <mergeCell ref="F6:F7"/>
    <mergeCell ref="G6:G7"/>
    <mergeCell ref="H6:K6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88" r:id="rId1"/>
  <headerFooter alignWithMargins="0">
    <oddFooter>&amp;R&amp;P</oddFooter>
  </headerFooter>
  <rowBreaks count="2" manualBreakCount="2">
    <brk id="36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5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2004-03-09T14:37:06Z</dcterms:modified>
  <cp:category/>
  <cp:version/>
  <cp:contentType/>
  <cp:contentStatus/>
</cp:coreProperties>
</file>