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2-Prognoza długu" sheetId="1" r:id="rId1"/>
  </sheets>
  <definedNames/>
  <calcPr fullCalcOnLoad="1" fullPrecision="0"/>
</workbook>
</file>

<file path=xl/sharedStrings.xml><?xml version="1.0" encoding="utf-8"?>
<sst xmlns="http://schemas.openxmlformats.org/spreadsheetml/2006/main" count="96" uniqueCount="85">
  <si>
    <r>
      <t>A. DOCHODY</t>
    </r>
    <r>
      <rPr>
        <b/>
        <sz val="9"/>
        <rFont val="Arial CE"/>
        <family val="0"/>
      </rPr>
      <t>:</t>
    </r>
  </si>
  <si>
    <t>Załącznik nr 12 
do uchwały Nr VI/36/07 
Rady Miejskiej w Policach 
z dnia 27 marca 2007 roku</t>
  </si>
  <si>
    <t>PROGNOZA ŁĄCZNEJ KWOTY DŁUGU PUBLICZNEGO</t>
  </si>
  <si>
    <t xml:space="preserve">GMINY POLICE </t>
  </si>
  <si>
    <t>Wykonanie</t>
  </si>
  <si>
    <t>Przewidywane wykonanie</t>
  </si>
  <si>
    <t>2004 r.</t>
  </si>
  <si>
    <t>2005 r.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</si>
  <si>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</si>
  <si>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</si>
  <si>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</si>
  <si>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</si>
  <si>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</si>
  <si>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</si>
  <si>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</si>
  <si>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</si>
  <si>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</si>
  <si>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</si>
  <si>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</si>
  <si>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</si>
  <si>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</si>
  <si>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</si>
  <si>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</si>
  <si>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</si>
  <si>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>D1. Przychody ogółem: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</si>
  <si>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</si>
  <si>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</si>
  <si>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</si>
  <si>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</si>
  <si>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</si>
  <si>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</si>
  <si>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</si>
  <si>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>D2. Rozchody ogółem: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</si>
  <si>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</si>
  <si>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</si>
  <si>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</si>
  <si>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>E. UMORZENIE POŻYCZKI</t>
  </si>
  <si>
    <t>F. DŁUG NA KONIEC ROKU: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</si>
  <si>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</si>
  <si>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</si>
  <si>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</si>
  <si>
    <t xml:space="preserve">*Planowane dochody własne w latach 2007 - 2017 uwzględniają przyznane środki z bezzwrotnej pomocy zagranicznej  i te, o które Gmina się ubiega i będzie ubiegała oraz planowane dotacje z GFOŚiGW                                                      </t>
  </si>
  <si>
    <t xml:space="preserve"> 5) odsetki od rat dot. modernizacji Gminnego Targowiska 
     w Policach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</si>
  <si>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</si>
  <si>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</si>
  <si>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</si>
  <si>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</si>
  <si>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</si>
  <si>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</si>
  <si>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</si>
  <si>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</si>
  <si>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</si>
  <si>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</si>
  <si>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</si>
  <si>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>w zł</t>
  </si>
  <si>
    <t>Lp.</t>
  </si>
  <si>
    <t xml:space="preserve">2003 r. </t>
  </si>
  <si>
    <t>2006 r.</t>
  </si>
  <si>
    <t xml:space="preserve"> 1) kredyty, w tym:</t>
  </si>
  <si>
    <t xml:space="preserve"> 5) papiery wartościowe, w tym:</t>
  </si>
  <si>
    <t xml:space="preserve"> 6) obligacje j.s.t., w tym:</t>
  </si>
  <si>
    <t xml:space="preserve"> 7) prywatyzacja majątku j.s.t.,</t>
  </si>
  <si>
    <r>
      <t xml:space="preserve"> 8) inne źródła… </t>
    </r>
    <r>
      <rPr>
        <i/>
        <sz val="9"/>
        <rFont val="Arial CE"/>
        <family val="2"/>
      </rPr>
      <t>(wymienić)</t>
    </r>
  </si>
  <si>
    <t xml:space="preserve"> 1) spłaty kredytów,  w tym:                                     </t>
  </si>
  <si>
    <t xml:space="preserve"> 4) wykup papierów wartościowych,  w tym:                        </t>
  </si>
  <si>
    <t xml:space="preserve"> 5) wykup obligacji samorządowych, w tym:                      </t>
  </si>
  <si>
    <t xml:space="preserve"> 6) inne cele.                                                                  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</si>
  <si>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</si>
  <si>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</si>
  <si>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</si>
  <si>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9"/>
        <rFont val="Arial CE"/>
        <family val="2"/>
      </rPr>
      <t>1)</t>
    </r>
    <r>
      <rPr>
        <b/>
        <sz val="9"/>
        <rFont val="Arial CE"/>
        <family val="2"/>
      </rPr>
      <t>,</t>
    </r>
  </si>
  <si>
    <t xml:space="preserve"> 5) wymagalne zobowiązania:</t>
  </si>
  <si>
    <r>
      <t xml:space="preserve"> 6) zobowiązania związane z przyrzeczonymi 
      środkami z funduszy strukturalnych oraz 
      Funduszu Spójności Unii Europejskiej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 xml:space="preserve">:    </t>
    </r>
  </si>
  <si>
    <r>
      <t>G. Wska</t>
    </r>
    <r>
      <rPr>
        <b/>
        <sz val="9"/>
        <color indexed="8"/>
        <rFont val="Arial"/>
        <family val="2"/>
      </rPr>
      <t>ź</t>
    </r>
    <r>
      <rPr>
        <b/>
        <sz val="9"/>
        <color indexed="8"/>
        <rFont val="Arial CE"/>
        <family val="2"/>
      </rPr>
      <t>nik łącznego d</t>
    </r>
    <r>
      <rPr>
        <b/>
        <sz val="9"/>
        <color indexed="8"/>
        <rFont val="Arial"/>
        <family val="2"/>
      </rPr>
      <t>ł</t>
    </r>
    <r>
      <rPr>
        <b/>
        <sz val="9"/>
        <color indexed="8"/>
        <rFont val="Arial CE"/>
        <family val="2"/>
      </rPr>
      <t xml:space="preserve">ugu do dochodu 
     (poz.24 / poz.1) % - </t>
    </r>
    <r>
      <rPr>
        <i/>
        <sz val="9"/>
        <color indexed="8"/>
        <rFont val="Arial CE"/>
        <family val="2"/>
      </rPr>
      <t>art. 114 ust. 1 u.f.p.</t>
    </r>
  </si>
  <si>
    <r>
      <t>G1. Wska</t>
    </r>
    <r>
      <rPr>
        <b/>
        <sz val="9"/>
        <color indexed="8"/>
        <rFont val="Arial"/>
        <family val="2"/>
      </rPr>
      <t>ź</t>
    </r>
    <r>
      <rPr>
        <b/>
        <sz val="9"/>
        <color indexed="8"/>
        <rFont val="Arial CE"/>
        <family val="2"/>
      </rPr>
      <t>nik d</t>
    </r>
    <r>
      <rPr>
        <b/>
        <sz val="9"/>
        <color indexed="8"/>
        <rFont val="Arial"/>
        <family val="2"/>
      </rPr>
      <t>ł</t>
    </r>
    <r>
      <rPr>
        <b/>
        <sz val="9"/>
        <color indexed="8"/>
        <rFont val="Arial CE"/>
        <family val="2"/>
      </rPr>
      <t xml:space="preserve">ugu do dochodu </t>
    </r>
    <r>
      <rPr>
        <i/>
        <sz val="9"/>
        <color indexed="8"/>
        <rFont val="Arial CE"/>
        <family val="2"/>
      </rPr>
      <t xml:space="preserve">
    </t>
    </r>
    <r>
      <rPr>
        <b/>
        <sz val="9"/>
        <color indexed="8"/>
        <rFont val="Arial CE"/>
        <family val="2"/>
      </rPr>
      <t xml:space="preserve">((poz.24 (-) poz. 33) / poz.1) % - </t>
    </r>
    <r>
      <rPr>
        <i/>
        <sz val="9"/>
        <color indexed="8"/>
        <rFont val="Arial CE"/>
        <family val="2"/>
      </rPr>
      <t>art. 114 ust. 3 u.f.p.</t>
    </r>
  </si>
  <si>
    <t xml:space="preserve"> 1)  spłaty rat kredytów z odsetkami,</t>
  </si>
  <si>
    <t xml:space="preserve"> 4) wykup papierów wartościowych
     wyemitowanych przez j.s.t.</t>
  </si>
  <si>
    <r>
      <t xml:space="preserve"> 6) spłaty zobowiązań związanych z przyrzeczonymi 
     środkami z funduszy  strukturalnych oraz 
      Funduszu Spójności Unii Europejskiej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>:</t>
    </r>
  </si>
  <si>
    <r>
      <t xml:space="preserve">I. Wskaźnik rocznej spłaty łącznego zadłużenia  
    do dochodu  (poz.36 / poz.1) % - </t>
    </r>
    <r>
      <rPr>
        <i/>
        <sz val="9"/>
        <rFont val="Arial CE"/>
        <family val="2"/>
      </rPr>
      <t>art. 113 ust. 1 u.f.p.</t>
    </r>
  </si>
  <si>
    <r>
      <t xml:space="preserve">I1. Wskaźnik rocznej spłaty zadłużenia do dochodu 
    ((poz.36 (-) poz. 42) / poz.1) % - </t>
    </r>
    <r>
      <rPr>
        <i/>
        <sz val="9"/>
        <rFont val="Arial CE"/>
        <family val="2"/>
      </rPr>
      <t>art. 113 ust. 3 u.f.p.</t>
    </r>
  </si>
  <si>
    <r>
      <t xml:space="preserve">1) </t>
    </r>
    <r>
      <rPr>
        <sz val="10"/>
        <rFont val="Arial CE"/>
        <family val="2"/>
      </rPr>
      <t xml:space="preserve"> -  depozyty przyjęte do budżetu </t>
    </r>
  </si>
  <si>
    <r>
      <t>2)</t>
    </r>
    <r>
      <rPr>
        <sz val="10"/>
        <rFont val="Arial CE"/>
        <family val="2"/>
      </rPr>
      <t xml:space="preserve">  - podać zobowiązania w wysokości środków przyrzeczonych</t>
    </r>
  </si>
  <si>
    <r>
      <t>3)</t>
    </r>
    <r>
      <rPr>
        <sz val="10"/>
        <rFont val="Arial CE"/>
        <family val="2"/>
      </rPr>
      <t xml:space="preserve">  - podać kwoty w wysokości dotyczącej środków przyrzeczonych</t>
    </r>
  </si>
  <si>
    <t>NA LATA 2007-2017</t>
  </si>
  <si>
    <t>Wyszczególnienie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</si>
</sst>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2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i/>
      <sz val="8"/>
      <name val="Arial CE"/>
      <family val="2"/>
    </font>
    <font>
      <b/>
      <vertAlign val="superscript"/>
      <sz val="9"/>
      <name val="Arial CE"/>
      <family val="2"/>
    </font>
    <font>
      <sz val="9"/>
      <color indexed="10"/>
      <name val="Arial CE"/>
      <family val="2"/>
    </font>
    <font>
      <i/>
      <sz val="9"/>
      <name val="Arial CE"/>
      <family val="2"/>
    </font>
    <font>
      <sz val="13"/>
      <name val="Arial CE"/>
      <family val="2"/>
    </font>
    <font>
      <b/>
      <sz val="9"/>
      <color indexed="8"/>
      <name val="Arial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/>
    </xf>
    <xf numFmtId="167" fontId="0" fillId="0" borderId="4" xfId="15" applyNumberFormat="1" applyFont="1" applyBorder="1" applyAlignment="1">
      <alignment horizontal="right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67" fontId="0" fillId="0" borderId="8" xfId="15" applyNumberFormat="1" applyFont="1" applyBorder="1" applyAlignment="1">
      <alignment horizontal="right" vertical="center" wrapText="1"/>
    </xf>
    <xf numFmtId="167" fontId="0" fillId="0" borderId="9" xfId="15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1" xfId="15" applyNumberFormat="1" applyFont="1" applyFill="1" applyBorder="1" applyAlignment="1">
      <alignment horizontal="right" vertical="center" wrapText="1"/>
    </xf>
    <xf numFmtId="167" fontId="0" fillId="0" borderId="8" xfId="15" applyNumberFormat="1" applyFont="1" applyFill="1" applyBorder="1" applyAlignment="1">
      <alignment horizontal="right" vertical="center" wrapText="1"/>
    </xf>
    <xf numFmtId="0" fontId="4" fillId="0" borderId="0" xfId="18">
      <alignment/>
      <protection/>
    </xf>
    <xf numFmtId="167" fontId="0" fillId="0" borderId="12" xfId="15" applyNumberFormat="1" applyFont="1" applyBorder="1" applyAlignment="1">
      <alignment horizontal="right" vertical="center" wrapText="1"/>
    </xf>
    <xf numFmtId="167" fontId="0" fillId="0" borderId="13" xfId="15" applyNumberFormat="1" applyFont="1" applyBorder="1" applyAlignment="1">
      <alignment horizontal="right" vertical="center" wrapText="1"/>
    </xf>
    <xf numFmtId="167" fontId="0" fillId="0" borderId="14" xfId="15" applyNumberFormat="1" applyFont="1" applyBorder="1" applyAlignment="1">
      <alignment horizontal="right" vertical="center" wrapText="1"/>
    </xf>
    <xf numFmtId="167" fontId="0" fillId="0" borderId="4" xfId="15" applyNumberFormat="1" applyFont="1" applyFill="1" applyBorder="1" applyAlignment="1">
      <alignment horizontal="right" vertical="center" wrapText="1"/>
    </xf>
    <xf numFmtId="167" fontId="0" fillId="0" borderId="7" xfId="15" applyNumberFormat="1" applyFont="1" applyFill="1" applyBorder="1" applyAlignment="1">
      <alignment horizontal="right" vertical="center" wrapText="1"/>
    </xf>
    <xf numFmtId="0" fontId="0" fillId="0" borderId="15" xfId="18" applyFont="1" applyBorder="1" applyAlignment="1">
      <alignment horizontal="center" vertical="center"/>
      <protection/>
    </xf>
    <xf numFmtId="167" fontId="7" fillId="0" borderId="0" xfId="0" applyNumberFormat="1" applyFont="1" applyBorder="1" applyAlignment="1">
      <alignment horizontal="center"/>
    </xf>
    <xf numFmtId="167" fontId="0" fillId="0" borderId="16" xfId="15" applyNumberFormat="1" applyFont="1" applyBorder="1" applyAlignment="1">
      <alignment horizontal="right" vertical="center" wrapText="1"/>
    </xf>
    <xf numFmtId="167" fontId="0" fillId="0" borderId="17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167" fontId="0" fillId="0" borderId="18" xfId="15" applyNumberFormat="1" applyFont="1" applyBorder="1" applyAlignment="1">
      <alignment horizontal="right" vertical="center" wrapText="1"/>
    </xf>
    <xf numFmtId="0" fontId="4" fillId="0" borderId="0" xfId="18" applyFont="1">
      <alignment/>
      <protection/>
    </xf>
    <xf numFmtId="0" fontId="0" fillId="2" borderId="19" xfId="18" applyFont="1" applyFill="1" applyBorder="1" applyAlignment="1">
      <alignment horizontal="center" vertical="center"/>
      <protection/>
    </xf>
    <xf numFmtId="0" fontId="9" fillId="2" borderId="20" xfId="18" applyFont="1" applyFill="1" applyBorder="1" applyAlignment="1">
      <alignment vertical="center"/>
      <protection/>
    </xf>
    <xf numFmtId="167" fontId="9" fillId="2" borderId="19" xfId="15" applyNumberFormat="1" applyFont="1" applyFill="1" applyBorder="1" applyAlignment="1">
      <alignment horizontal="right" vertical="center" wrapText="1"/>
    </xf>
    <xf numFmtId="167" fontId="9" fillId="2" borderId="21" xfId="15" applyNumberFormat="1" applyFont="1" applyFill="1" applyBorder="1" applyAlignment="1">
      <alignment horizontal="right" vertical="center" wrapText="1"/>
    </xf>
    <xf numFmtId="167" fontId="9" fillId="2" borderId="22" xfId="15" applyNumberFormat="1" applyFont="1" applyFill="1" applyBorder="1" applyAlignment="1">
      <alignment horizontal="right" vertical="center" wrapText="1"/>
    </xf>
    <xf numFmtId="167" fontId="9" fillId="2" borderId="23" xfId="15" applyNumberFormat="1" applyFont="1" applyFill="1" applyBorder="1" applyAlignment="1">
      <alignment horizontal="right" vertical="center" wrapText="1"/>
    </xf>
    <xf numFmtId="0" fontId="18" fillId="0" borderId="0" xfId="18" applyFont="1">
      <alignment/>
      <protection/>
    </xf>
    <xf numFmtId="0" fontId="0" fillId="2" borderId="15" xfId="18" applyFont="1" applyFill="1" applyBorder="1" applyAlignment="1">
      <alignment horizontal="center" vertical="center"/>
      <protection/>
    </xf>
    <xf numFmtId="0" fontId="9" fillId="2" borderId="8" xfId="18" applyFont="1" applyFill="1" applyBorder="1" applyAlignment="1">
      <alignment vertical="center"/>
      <protection/>
    </xf>
    <xf numFmtId="167" fontId="9" fillId="2" borderId="15" xfId="15" applyNumberFormat="1" applyFont="1" applyFill="1" applyBorder="1" applyAlignment="1">
      <alignment horizontal="right" vertical="center" wrapText="1"/>
    </xf>
    <xf numFmtId="167" fontId="9" fillId="2" borderId="1" xfId="15" applyNumberFormat="1" applyFont="1" applyFill="1" applyBorder="1" applyAlignment="1">
      <alignment horizontal="right" vertical="center" wrapText="1"/>
    </xf>
    <xf numFmtId="167" fontId="9" fillId="2" borderId="4" xfId="15" applyNumberFormat="1" applyFont="1" applyFill="1" applyBorder="1" applyAlignment="1">
      <alignment horizontal="right" vertical="center" wrapText="1"/>
    </xf>
    <xf numFmtId="167" fontId="9" fillId="2" borderId="11" xfId="15" applyNumberFormat="1" applyFont="1" applyFill="1" applyBorder="1" applyAlignment="1">
      <alignment horizontal="right" vertical="center" wrapText="1"/>
    </xf>
    <xf numFmtId="0" fontId="0" fillId="0" borderId="8" xfId="18" applyFont="1" applyBorder="1" applyAlignment="1">
      <alignment vertical="center"/>
      <protection/>
    </xf>
    <xf numFmtId="0" fontId="5" fillId="0" borderId="0" xfId="18" applyFont="1">
      <alignment/>
      <protection/>
    </xf>
    <xf numFmtId="167" fontId="0" fillId="0" borderId="24" xfId="15" applyNumberFormat="1" applyFont="1" applyBorder="1" applyAlignment="1">
      <alignment horizontal="right" vertical="center" wrapText="1"/>
    </xf>
    <xf numFmtId="0" fontId="9" fillId="0" borderId="8" xfId="18" applyFont="1" applyBorder="1" applyAlignment="1">
      <alignment vertical="center"/>
      <protection/>
    </xf>
    <xf numFmtId="0" fontId="0" fillId="0" borderId="8" xfId="18" applyFont="1" applyBorder="1" applyAlignment="1">
      <alignment vertical="center" wrapText="1"/>
      <protection/>
    </xf>
    <xf numFmtId="0" fontId="9" fillId="0" borderId="8" xfId="18" applyFont="1" applyBorder="1" applyAlignment="1">
      <alignment vertical="center" wrapText="1"/>
      <protection/>
    </xf>
    <xf numFmtId="167" fontId="0" fillId="2" borderId="15" xfId="15" applyNumberFormat="1" applyFont="1" applyFill="1" applyBorder="1" applyAlignment="1">
      <alignment horizontal="right" vertical="center" wrapText="1"/>
    </xf>
    <xf numFmtId="167" fontId="0" fillId="2" borderId="1" xfId="15" applyNumberFormat="1" applyFont="1" applyFill="1" applyBorder="1" applyAlignment="1">
      <alignment horizontal="right" vertical="center" wrapText="1"/>
    </xf>
    <xf numFmtId="167" fontId="0" fillId="2" borderId="4" xfId="15" applyNumberFormat="1" applyFont="1" applyFill="1" applyBorder="1" applyAlignment="1">
      <alignment horizontal="right" vertical="center" wrapText="1"/>
    </xf>
    <xf numFmtId="0" fontId="9" fillId="0" borderId="8" xfId="18" applyFont="1" applyFill="1" applyBorder="1" applyAlignment="1">
      <alignment vertical="center"/>
      <protection/>
    </xf>
    <xf numFmtId="167" fontId="0" fillId="0" borderId="15" xfId="15" applyNumberFormat="1" applyFont="1" applyFill="1" applyBorder="1" applyAlignment="1">
      <alignment horizontal="right" vertical="center" wrapText="1"/>
    </xf>
    <xf numFmtId="0" fontId="0" fillId="0" borderId="8" xfId="18" applyFont="1" applyFill="1" applyBorder="1" applyAlignment="1">
      <alignment vertical="center" wrapText="1"/>
      <protection/>
    </xf>
    <xf numFmtId="0" fontId="0" fillId="0" borderId="8" xfId="18" applyFont="1" applyFill="1" applyBorder="1" applyAlignment="1">
      <alignment vertical="center"/>
      <protection/>
    </xf>
    <xf numFmtId="0" fontId="0" fillId="0" borderId="8" xfId="0" applyFont="1" applyBorder="1" applyAlignment="1">
      <alignment vertical="center" wrapText="1"/>
    </xf>
    <xf numFmtId="0" fontId="9" fillId="0" borderId="8" xfId="18" applyFont="1" applyFill="1" applyBorder="1" applyAlignment="1">
      <alignment vertical="center" wrapText="1"/>
      <protection/>
    </xf>
    <xf numFmtId="167" fontId="9" fillId="0" borderId="15" xfId="15" applyNumberFormat="1" applyFont="1" applyFill="1" applyBorder="1" applyAlignment="1">
      <alignment horizontal="right" vertical="center" wrapText="1"/>
    </xf>
    <xf numFmtId="0" fontId="9" fillId="2" borderId="8" xfId="18" applyFont="1" applyFill="1" applyBorder="1" applyAlignment="1">
      <alignment vertical="center" wrapText="1"/>
      <protection/>
    </xf>
    <xf numFmtId="10" fontId="9" fillId="2" borderId="15" xfId="20" applyNumberFormat="1" applyFont="1" applyFill="1" applyBorder="1" applyAlignment="1">
      <alignment horizontal="right" vertical="center" wrapText="1"/>
    </xf>
    <xf numFmtId="10" fontId="9" fillId="2" borderId="1" xfId="20" applyNumberFormat="1" applyFont="1" applyFill="1" applyBorder="1" applyAlignment="1">
      <alignment horizontal="right" vertical="center" wrapText="1"/>
    </xf>
    <xf numFmtId="10" fontId="9" fillId="2" borderId="4" xfId="20" applyNumberFormat="1" applyFont="1" applyFill="1" applyBorder="1" applyAlignment="1">
      <alignment horizontal="right" vertical="center" wrapText="1"/>
    </xf>
    <xf numFmtId="10" fontId="9" fillId="2" borderId="15" xfId="20" applyNumberFormat="1" applyFont="1" applyFill="1" applyBorder="1" applyAlignment="1">
      <alignment horizontal="right" vertical="center" wrapText="1"/>
    </xf>
    <xf numFmtId="10" fontId="9" fillId="2" borderId="1" xfId="20" applyNumberFormat="1" applyFont="1" applyFill="1" applyBorder="1" applyAlignment="1">
      <alignment horizontal="right" vertical="center" wrapText="1"/>
    </xf>
    <xf numFmtId="10" fontId="9" fillId="2" borderId="4" xfId="20" applyNumberFormat="1" applyFont="1" applyFill="1" applyBorder="1" applyAlignment="1">
      <alignment horizontal="right" vertical="center" wrapText="1"/>
    </xf>
    <xf numFmtId="0" fontId="4" fillId="0" borderId="0" xfId="18" applyFont="1" applyAlignment="1">
      <alignment horizontal="center"/>
      <protection/>
    </xf>
    <xf numFmtId="0" fontId="1" fillId="2" borderId="15" xfId="18" applyFont="1" applyFill="1" applyBorder="1" applyAlignment="1">
      <alignment horizontal="center" vertical="center"/>
      <protection/>
    </xf>
    <xf numFmtId="0" fontId="1" fillId="2" borderId="1" xfId="18" applyFont="1" applyFill="1" applyBorder="1" applyAlignment="1">
      <alignment horizontal="center" vertical="center"/>
      <protection/>
    </xf>
    <xf numFmtId="0" fontId="1" fillId="2" borderId="4" xfId="18" applyFont="1" applyFill="1" applyBorder="1" applyAlignment="1">
      <alignment horizontal="center" vertical="center"/>
      <protection/>
    </xf>
    <xf numFmtId="0" fontId="6" fillId="2" borderId="25" xfId="18" applyFont="1" applyFill="1" applyBorder="1" applyAlignment="1">
      <alignment horizontal="center" vertical="center"/>
      <protection/>
    </xf>
    <xf numFmtId="0" fontId="6" fillId="2" borderId="26" xfId="18" applyFont="1" applyFill="1" applyBorder="1" applyAlignment="1">
      <alignment horizontal="center" vertical="center"/>
      <protection/>
    </xf>
    <xf numFmtId="0" fontId="6" fillId="2" borderId="27" xfId="18" applyFont="1" applyFill="1" applyBorder="1" applyAlignment="1">
      <alignment horizontal="center" vertical="center"/>
      <protection/>
    </xf>
    <xf numFmtId="0" fontId="6" fillId="2" borderId="28" xfId="18" applyFont="1" applyFill="1" applyBorder="1" applyAlignment="1">
      <alignment horizontal="center" vertical="center"/>
      <protection/>
    </xf>
    <xf numFmtId="0" fontId="4" fillId="0" borderId="0" xfId="18" applyFont="1">
      <alignment/>
      <protection/>
    </xf>
    <xf numFmtId="0" fontId="14" fillId="0" borderId="29" xfId="18" applyFont="1" applyBorder="1" applyAlignment="1">
      <alignment horizontal="center" vertical="center"/>
      <protection/>
    </xf>
    <xf numFmtId="0" fontId="14" fillId="0" borderId="30" xfId="18" applyFont="1" applyBorder="1" applyAlignment="1">
      <alignment horizontal="center" vertical="center"/>
      <protection/>
    </xf>
    <xf numFmtId="0" fontId="14" fillId="0" borderId="31" xfId="18" applyFont="1" applyBorder="1" applyAlignment="1">
      <alignment horizontal="center" vertical="center"/>
      <protection/>
    </xf>
    <xf numFmtId="0" fontId="14" fillId="0" borderId="32" xfId="18" applyFont="1" applyBorder="1" applyAlignment="1">
      <alignment horizontal="center" vertical="center"/>
      <protection/>
    </xf>
    <xf numFmtId="0" fontId="14" fillId="0" borderId="33" xfId="18" applyFont="1" applyBorder="1" applyAlignment="1">
      <alignment horizontal="center" vertical="center"/>
      <protection/>
    </xf>
    <xf numFmtId="167" fontId="18" fillId="0" borderId="0" xfId="18" applyNumberFormat="1" applyFont="1">
      <alignment/>
      <protection/>
    </xf>
    <xf numFmtId="0" fontId="1" fillId="2" borderId="7" xfId="18" applyFont="1" applyFill="1" applyBorder="1" applyAlignment="1">
      <alignment horizontal="center" vertical="center"/>
      <protection/>
    </xf>
    <xf numFmtId="0" fontId="6" fillId="2" borderId="34" xfId="18" applyFont="1" applyFill="1" applyBorder="1" applyAlignment="1">
      <alignment horizontal="center" vertical="center"/>
      <protection/>
    </xf>
    <xf numFmtId="0" fontId="14" fillId="0" borderId="35" xfId="18" applyFont="1" applyBorder="1" applyAlignment="1">
      <alignment horizontal="center" vertical="center"/>
      <protection/>
    </xf>
    <xf numFmtId="167" fontId="9" fillId="2" borderId="36" xfId="15" applyNumberFormat="1" applyFont="1" applyFill="1" applyBorder="1" applyAlignment="1">
      <alignment horizontal="right" vertical="center" wrapText="1"/>
    </xf>
    <xf numFmtId="167" fontId="9" fillId="2" borderId="7" xfId="15" applyNumberFormat="1" applyFont="1" applyFill="1" applyBorder="1" applyAlignment="1">
      <alignment horizontal="right" vertical="center" wrapText="1"/>
    </xf>
    <xf numFmtId="167" fontId="0" fillId="2" borderId="7" xfId="15" applyNumberFormat="1" applyFont="1" applyFill="1" applyBorder="1" applyAlignment="1">
      <alignment horizontal="right" vertical="center" wrapText="1"/>
    </xf>
    <xf numFmtId="10" fontId="9" fillId="2" borderId="7" xfId="20" applyNumberFormat="1" applyFont="1" applyFill="1" applyBorder="1" applyAlignment="1">
      <alignment horizontal="right" vertical="center" wrapText="1"/>
    </xf>
    <xf numFmtId="0" fontId="0" fillId="0" borderId="18" xfId="18" applyFont="1" applyBorder="1" applyAlignment="1">
      <alignment horizontal="center" vertical="center"/>
      <protection/>
    </xf>
    <xf numFmtId="0" fontId="9" fillId="0" borderId="37" xfId="18" applyFont="1" applyBorder="1" applyAlignment="1">
      <alignment vertical="center"/>
      <protection/>
    </xf>
    <xf numFmtId="0" fontId="6" fillId="2" borderId="38" xfId="18" applyFont="1" applyFill="1" applyBorder="1" applyAlignment="1">
      <alignment horizontal="center" vertical="center"/>
      <protection/>
    </xf>
    <xf numFmtId="0" fontId="6" fillId="2" borderId="39" xfId="18" applyFont="1" applyFill="1" applyBorder="1" applyAlignment="1">
      <alignment horizontal="center" vertical="center"/>
      <protection/>
    </xf>
    <xf numFmtId="0" fontId="6" fillId="2" borderId="40" xfId="18" applyFont="1" applyFill="1" applyBorder="1" applyAlignment="1">
      <alignment horizontal="center" vertical="center"/>
      <protection/>
    </xf>
    <xf numFmtId="0" fontId="6" fillId="2" borderId="41" xfId="18" applyFont="1" applyFill="1" applyBorder="1" applyAlignment="1">
      <alignment horizontal="center" vertical="center"/>
      <protection/>
    </xf>
    <xf numFmtId="0" fontId="6" fillId="2" borderId="42" xfId="18" applyFont="1" applyFill="1" applyBorder="1" applyAlignment="1">
      <alignment horizontal="center" vertical="center"/>
      <protection/>
    </xf>
    <xf numFmtId="0" fontId="0" fillId="2" borderId="18" xfId="18" applyFont="1" applyFill="1" applyBorder="1" applyAlignment="1">
      <alignment horizontal="center" vertical="center"/>
      <protection/>
    </xf>
    <xf numFmtId="0" fontId="9" fillId="2" borderId="37" xfId="18" applyFont="1" applyFill="1" applyBorder="1" applyAlignment="1">
      <alignment vertical="center" wrapText="1"/>
      <protection/>
    </xf>
    <xf numFmtId="10" fontId="9" fillId="2" borderId="18" xfId="20" applyNumberFormat="1" applyFont="1" applyFill="1" applyBorder="1" applyAlignment="1">
      <alignment horizontal="right" vertical="center" wrapText="1"/>
    </xf>
    <xf numFmtId="10" fontId="9" fillId="2" borderId="3" xfId="20" applyNumberFormat="1" applyFont="1" applyFill="1" applyBorder="1" applyAlignment="1">
      <alignment horizontal="right" vertical="center" wrapText="1"/>
    </xf>
    <xf numFmtId="10" fontId="9" fillId="2" borderId="5" xfId="20" applyNumberFormat="1" applyFont="1" applyFill="1" applyBorder="1" applyAlignment="1">
      <alignment horizontal="right" vertical="center" wrapText="1"/>
    </xf>
    <xf numFmtId="10" fontId="9" fillId="2" borderId="16" xfId="20" applyNumberFormat="1" applyFont="1" applyFill="1" applyBorder="1" applyAlignment="1">
      <alignment horizontal="right" vertical="center" wrapText="1"/>
    </xf>
    <xf numFmtId="10" fontId="9" fillId="2" borderId="18" xfId="20" applyNumberFormat="1" applyFont="1" applyFill="1" applyBorder="1" applyAlignment="1">
      <alignment horizontal="right" vertical="center" wrapText="1"/>
    </xf>
    <xf numFmtId="10" fontId="9" fillId="2" borderId="3" xfId="20" applyNumberFormat="1" applyFont="1" applyFill="1" applyBorder="1" applyAlignment="1">
      <alignment horizontal="right" vertical="center" wrapText="1"/>
    </xf>
    <xf numFmtId="10" fontId="9" fillId="2" borderId="5" xfId="20" applyNumberFormat="1" applyFont="1" applyFill="1" applyBorder="1" applyAlignment="1">
      <alignment horizontal="right" vertical="center" wrapText="1"/>
    </xf>
    <xf numFmtId="0" fontId="6" fillId="0" borderId="43" xfId="18" applyFont="1" applyFill="1" applyBorder="1" applyAlignment="1">
      <alignment horizontal="center" vertical="center"/>
      <protection/>
    </xf>
    <xf numFmtId="0" fontId="6" fillId="0" borderId="44" xfId="18" applyFont="1" applyFill="1" applyBorder="1" applyAlignment="1">
      <alignment horizontal="center" vertical="center"/>
      <protection/>
    </xf>
    <xf numFmtId="0" fontId="6" fillId="0" borderId="45" xfId="18" applyFont="1" applyFill="1" applyBorder="1" applyAlignment="1">
      <alignment horizontal="center" vertical="center"/>
      <protection/>
    </xf>
    <xf numFmtId="0" fontId="6" fillId="0" borderId="46" xfId="18" applyFont="1" applyFill="1" applyBorder="1" applyAlignment="1">
      <alignment horizontal="center" vertical="center"/>
      <protection/>
    </xf>
    <xf numFmtId="0" fontId="6" fillId="0" borderId="47" xfId="18" applyFont="1" applyFill="1" applyBorder="1" applyAlignment="1">
      <alignment horizontal="center" vertical="center"/>
      <protection/>
    </xf>
    <xf numFmtId="0" fontId="1" fillId="2" borderId="8" xfId="18" applyFont="1" applyFill="1" applyBorder="1" applyAlignment="1">
      <alignment horizontal="center" vertical="center"/>
      <protection/>
    </xf>
    <xf numFmtId="167" fontId="9" fillId="2" borderId="20" xfId="15" applyNumberFormat="1" applyFont="1" applyFill="1" applyBorder="1" applyAlignment="1">
      <alignment horizontal="right" vertical="center" wrapText="1"/>
    </xf>
    <xf numFmtId="167" fontId="9" fillId="2" borderId="8" xfId="15" applyNumberFormat="1" applyFont="1" applyFill="1" applyBorder="1" applyAlignment="1">
      <alignment horizontal="right" vertical="center" wrapText="1"/>
    </xf>
    <xf numFmtId="167" fontId="0" fillId="0" borderId="37" xfId="15" applyNumberFormat="1" applyFont="1" applyBorder="1" applyAlignment="1">
      <alignment horizontal="right" vertical="center" wrapText="1"/>
    </xf>
    <xf numFmtId="167" fontId="0" fillId="2" borderId="8" xfId="15" applyNumberFormat="1" applyFont="1" applyFill="1" applyBorder="1" applyAlignment="1">
      <alignment horizontal="right" vertical="center" wrapText="1"/>
    </xf>
    <xf numFmtId="10" fontId="9" fillId="2" borderId="8" xfId="20" applyNumberFormat="1" applyFont="1" applyFill="1" applyBorder="1" applyAlignment="1">
      <alignment horizontal="right" vertical="center" wrapText="1"/>
    </xf>
    <xf numFmtId="10" fontId="9" fillId="2" borderId="37" xfId="20" applyNumberFormat="1" applyFont="1" applyFill="1" applyBorder="1" applyAlignment="1">
      <alignment horizontal="right" vertical="center" wrapText="1"/>
    </xf>
    <xf numFmtId="10" fontId="9" fillId="2" borderId="8" xfId="20" applyNumberFormat="1" applyFont="1" applyFill="1" applyBorder="1" applyAlignment="1">
      <alignment horizontal="right" vertical="center" wrapText="1"/>
    </xf>
    <xf numFmtId="10" fontId="9" fillId="2" borderId="37" xfId="20" applyNumberFormat="1" applyFont="1" applyFill="1" applyBorder="1" applyAlignment="1">
      <alignment horizontal="right" vertical="center" wrapText="1"/>
    </xf>
    <xf numFmtId="0" fontId="6" fillId="2" borderId="28" xfId="18" applyFont="1" applyFill="1" applyBorder="1" applyAlignment="1">
      <alignment horizontal="center" vertical="center"/>
      <protection/>
    </xf>
    <xf numFmtId="0" fontId="6" fillId="2" borderId="41" xfId="18" applyFont="1" applyFill="1" applyBorder="1" applyAlignment="1">
      <alignment horizontal="center" vertical="center"/>
      <protection/>
    </xf>
    <xf numFmtId="0" fontId="6" fillId="0" borderId="46" xfId="18" applyFont="1" applyFill="1" applyBorder="1" applyAlignment="1">
      <alignment horizontal="center" vertical="center"/>
      <protection/>
    </xf>
    <xf numFmtId="167" fontId="16" fillId="0" borderId="7" xfId="15" applyNumberFormat="1" applyFont="1" applyFill="1" applyBorder="1" applyAlignment="1">
      <alignment horizontal="right" vertical="center" wrapText="1"/>
    </xf>
    <xf numFmtId="167" fontId="16" fillId="0" borderId="1" xfId="15" applyNumberFormat="1" applyFont="1" applyFill="1" applyBorder="1" applyAlignment="1">
      <alignment horizontal="right" vertical="center" wrapText="1"/>
    </xf>
    <xf numFmtId="167" fontId="16" fillId="0" borderId="4" xfId="15" applyNumberFormat="1" applyFont="1" applyFill="1" applyBorder="1" applyAlignment="1">
      <alignment horizontal="right" vertical="center" wrapText="1"/>
    </xf>
    <xf numFmtId="167" fontId="8" fillId="0" borderId="10" xfId="0" applyNumberFormat="1" applyFont="1" applyBorder="1" applyAlignment="1">
      <alignment horizontal="center"/>
    </xf>
    <xf numFmtId="0" fontId="6" fillId="2" borderId="27" xfId="18" applyFont="1" applyFill="1" applyBorder="1" applyAlignment="1">
      <alignment horizontal="center" vertical="center"/>
      <protection/>
    </xf>
    <xf numFmtId="0" fontId="6" fillId="2" borderId="40" xfId="18" applyFont="1" applyFill="1" applyBorder="1" applyAlignment="1">
      <alignment horizontal="center" vertical="center"/>
      <protection/>
    </xf>
    <xf numFmtId="0" fontId="6" fillId="0" borderId="45" xfId="18" applyFont="1" applyFill="1" applyBorder="1" applyAlignment="1">
      <alignment horizontal="center" vertical="center"/>
      <protection/>
    </xf>
    <xf numFmtId="0" fontId="0" fillId="0" borderId="15" xfId="1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1" fillId="2" borderId="29" xfId="18" applyFont="1" applyFill="1" applyBorder="1" applyAlignment="1">
      <alignment horizontal="center" vertical="center"/>
      <protection/>
    </xf>
    <xf numFmtId="0" fontId="1" fillId="2" borderId="15" xfId="18" applyFont="1" applyFill="1" applyBorder="1" applyAlignment="1">
      <alignment horizontal="center" vertical="center"/>
      <protection/>
    </xf>
    <xf numFmtId="0" fontId="1" fillId="2" borderId="30" xfId="18" applyFont="1" applyFill="1" applyBorder="1" applyAlignment="1">
      <alignment horizontal="center" vertical="center"/>
      <protection/>
    </xf>
    <xf numFmtId="0" fontId="1" fillId="2" borderId="8" xfId="18" applyFont="1" applyFill="1" applyBorder="1" applyAlignment="1">
      <alignment horizontal="center" vertical="center"/>
      <protection/>
    </xf>
    <xf numFmtId="0" fontId="1" fillId="2" borderId="48" xfId="18" applyFont="1" applyFill="1" applyBorder="1" applyAlignment="1">
      <alignment horizontal="center"/>
      <protection/>
    </xf>
    <xf numFmtId="0" fontId="1" fillId="2" borderId="49" xfId="18" applyFont="1" applyFill="1" applyBorder="1" applyAlignment="1">
      <alignment horizontal="center"/>
      <protection/>
    </xf>
    <xf numFmtId="0" fontId="1" fillId="2" borderId="23" xfId="18" applyFont="1" applyFill="1" applyBorder="1" applyAlignment="1">
      <alignment horizontal="center"/>
      <protection/>
    </xf>
    <xf numFmtId="0" fontId="1" fillId="2" borderId="50" xfId="18" applyFont="1" applyFill="1" applyBorder="1" applyAlignment="1">
      <alignment horizontal="center"/>
      <protection/>
    </xf>
    <xf numFmtId="0" fontId="1" fillId="2" borderId="51" xfId="18" applyFont="1" applyFill="1" applyBorder="1" applyAlignment="1">
      <alignment horizontal="center"/>
      <protection/>
    </xf>
    <xf numFmtId="0" fontId="1" fillId="2" borderId="33" xfId="18" applyFont="1" applyFill="1" applyBorder="1" applyAlignment="1">
      <alignment horizontal="center"/>
      <protection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22" fillId="0" borderId="0" xfId="18" applyFont="1" applyAlignment="1">
      <alignment horizontal="left"/>
      <protection/>
    </xf>
    <xf numFmtId="0" fontId="4" fillId="0" borderId="0" xfId="18" applyAlignment="1">
      <alignment horizontal="center" wrapText="1"/>
      <protection/>
    </xf>
    <xf numFmtId="0" fontId="8" fillId="0" borderId="52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86"/>
  <sheetViews>
    <sheetView showGridLines="0" tabSelected="1" view="pageBreakPreview" zoomScaleSheetLayoutView="100" workbookViewId="0" topLeftCell="A1">
      <pane ySplit="8" topLeftCell="BM9" activePane="bottomLeft" state="frozen"/>
      <selection pane="topLeft" activeCell="A15" sqref="A15:H15"/>
      <selection pane="bottomLeft" activeCell="B1" sqref="B1"/>
    </sheetView>
  </sheetViews>
  <sheetFormatPr defaultColWidth="9.00390625" defaultRowHeight="12"/>
  <cols>
    <col min="1" max="1" width="4.75390625" style="1" customWidth="1"/>
    <col min="2" max="2" width="54.00390625" style="1" customWidth="1"/>
    <col min="3" max="4" width="12.125" style="1" bestFit="1" customWidth="1"/>
    <col min="5" max="5" width="13.125" style="1" bestFit="1" customWidth="1"/>
    <col min="6" max="7" width="13.25390625" style="1" customWidth="1"/>
    <col min="8" max="8" width="13.625" style="1" customWidth="1"/>
    <col min="9" max="9" width="13.125" style="1" customWidth="1"/>
    <col min="10" max="14" width="13.125" style="1" bestFit="1" customWidth="1"/>
    <col min="15" max="15" width="13.125" style="1" customWidth="1"/>
    <col min="16" max="16" width="13.625" style="1" customWidth="1"/>
    <col min="17" max="17" width="12.125" style="1" bestFit="1" customWidth="1"/>
    <col min="18" max="18" width="17.125" style="1" bestFit="1" customWidth="1"/>
    <col min="19" max="16384" width="9.125" style="1" customWidth="1"/>
  </cols>
  <sheetData>
    <row r="1" spans="7:17" ht="51" customHeight="1">
      <c r="G1" s="140"/>
      <c r="H1" s="140"/>
      <c r="I1" s="141"/>
      <c r="J1" s="141"/>
      <c r="P1" s="140" t="s">
        <v>1</v>
      </c>
      <c r="Q1" s="140"/>
    </row>
    <row r="3" spans="1:17" ht="15.75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5.75">
      <c r="A4" s="129" t="s">
        <v>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ht="15.75">
      <c r="A5" s="129" t="s">
        <v>83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16.5" thickBot="1">
      <c r="A6" s="12"/>
      <c r="B6" s="24"/>
      <c r="C6" s="13"/>
      <c r="D6" s="13"/>
      <c r="E6" s="13"/>
      <c r="F6" s="124"/>
      <c r="G6" s="12"/>
      <c r="H6" s="12"/>
      <c r="I6" s="12"/>
      <c r="J6" s="12"/>
      <c r="K6" s="13"/>
      <c r="L6" s="13"/>
      <c r="M6" s="13"/>
      <c r="N6" s="13"/>
      <c r="O6" s="13"/>
      <c r="P6" s="13"/>
      <c r="Q6" s="5" t="s">
        <v>54</v>
      </c>
    </row>
    <row r="7" spans="1:17" s="29" customFormat="1" ht="12.75">
      <c r="A7" s="130" t="s">
        <v>55</v>
      </c>
      <c r="B7" s="132" t="s">
        <v>84</v>
      </c>
      <c r="C7" s="134" t="s">
        <v>4</v>
      </c>
      <c r="D7" s="135"/>
      <c r="E7" s="135"/>
      <c r="F7" s="136"/>
      <c r="G7" s="137" t="s">
        <v>5</v>
      </c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1:17" s="29" customFormat="1" ht="28.5" customHeight="1">
      <c r="A8" s="131"/>
      <c r="B8" s="133"/>
      <c r="C8" s="67" t="s">
        <v>56</v>
      </c>
      <c r="D8" s="68" t="s">
        <v>6</v>
      </c>
      <c r="E8" s="109" t="s">
        <v>7</v>
      </c>
      <c r="F8" s="69" t="s">
        <v>57</v>
      </c>
      <c r="G8" s="81" t="s">
        <v>8</v>
      </c>
      <c r="H8" s="68" t="s">
        <v>9</v>
      </c>
      <c r="I8" s="68" t="s">
        <v>10</v>
      </c>
      <c r="J8" s="68" t="s">
        <v>11</v>
      </c>
      <c r="K8" s="68" t="s">
        <v>12</v>
      </c>
      <c r="L8" s="68" t="s">
        <v>13</v>
      </c>
      <c r="M8" s="68" t="s">
        <v>14</v>
      </c>
      <c r="N8" s="68" t="s">
        <v>15</v>
      </c>
      <c r="O8" s="68" t="s">
        <v>16</v>
      </c>
      <c r="P8" s="68" t="s">
        <v>17</v>
      </c>
      <c r="Q8" s="69" t="s">
        <v>18</v>
      </c>
    </row>
    <row r="9" spans="1:17" s="74" customFormat="1" ht="12" customHeight="1" thickBot="1">
      <c r="A9" s="70">
        <v>1</v>
      </c>
      <c r="B9" s="71">
        <v>2</v>
      </c>
      <c r="C9" s="70">
        <v>3</v>
      </c>
      <c r="D9" s="72">
        <v>4</v>
      </c>
      <c r="E9" s="71">
        <v>5</v>
      </c>
      <c r="F9" s="118">
        <v>6</v>
      </c>
      <c r="G9" s="82">
        <v>7</v>
      </c>
      <c r="H9" s="125">
        <v>8</v>
      </c>
      <c r="I9" s="125">
        <v>9</v>
      </c>
      <c r="J9" s="125">
        <v>10</v>
      </c>
      <c r="K9" s="125">
        <v>11</v>
      </c>
      <c r="L9" s="125">
        <v>12</v>
      </c>
      <c r="M9" s="125">
        <v>13</v>
      </c>
      <c r="N9" s="72">
        <v>14</v>
      </c>
      <c r="O9" s="72">
        <v>15</v>
      </c>
      <c r="P9" s="72">
        <v>16</v>
      </c>
      <c r="Q9" s="73">
        <v>17</v>
      </c>
    </row>
    <row r="10" spans="1:17" s="17" customFormat="1" ht="12" customHeight="1">
      <c r="A10" s="75"/>
      <c r="B10" s="76"/>
      <c r="C10" s="75"/>
      <c r="D10" s="77"/>
      <c r="E10" s="76"/>
      <c r="F10" s="78"/>
      <c r="G10" s="83"/>
      <c r="H10" s="77"/>
      <c r="I10" s="77"/>
      <c r="J10" s="77"/>
      <c r="K10" s="77"/>
      <c r="L10" s="77"/>
      <c r="M10" s="77"/>
      <c r="N10" s="77"/>
      <c r="O10" s="77"/>
      <c r="P10" s="77"/>
      <c r="Q10" s="79"/>
    </row>
    <row r="11" spans="1:17" s="36" customFormat="1" ht="16.5">
      <c r="A11" s="30">
        <v>1</v>
      </c>
      <c r="B11" s="31" t="s">
        <v>0</v>
      </c>
      <c r="C11" s="32">
        <v>74910311</v>
      </c>
      <c r="D11" s="33">
        <v>92534459</v>
      </c>
      <c r="E11" s="110">
        <v>91821084</v>
      </c>
      <c r="F11" s="34">
        <v>115214361</v>
      </c>
      <c r="G11" s="84">
        <v>94615317</v>
      </c>
      <c r="H11" s="33">
        <v>121435746</v>
      </c>
      <c r="I11" s="33">
        <v>114900000</v>
      </c>
      <c r="J11" s="33">
        <v>114300000</v>
      </c>
      <c r="K11" s="33">
        <v>114300000</v>
      </c>
      <c r="L11" s="33">
        <v>113392668</v>
      </c>
      <c r="M11" s="33">
        <v>115200000</v>
      </c>
      <c r="N11" s="33">
        <v>100200000</v>
      </c>
      <c r="O11" s="33">
        <v>100200000</v>
      </c>
      <c r="P11" s="33">
        <v>100200000</v>
      </c>
      <c r="Q11" s="35">
        <v>99600000</v>
      </c>
    </row>
    <row r="12" spans="1:17" s="36" customFormat="1" ht="16.5">
      <c r="A12" s="37">
        <v>2</v>
      </c>
      <c r="B12" s="38" t="s">
        <v>19</v>
      </c>
      <c r="C12" s="39">
        <f>SUM(C13:C14)</f>
        <v>73764029</v>
      </c>
      <c r="D12" s="40">
        <f aca="true" t="shared" si="0" ref="D12:Q12">SUM(D13:D14)</f>
        <v>86025674</v>
      </c>
      <c r="E12" s="111">
        <f t="shared" si="0"/>
        <v>90415145</v>
      </c>
      <c r="F12" s="41">
        <f t="shared" si="0"/>
        <v>128920679</v>
      </c>
      <c r="G12" s="85">
        <f t="shared" si="0"/>
        <v>103730183</v>
      </c>
      <c r="H12" s="40">
        <f t="shared" si="0"/>
        <v>120000000</v>
      </c>
      <c r="I12" s="40">
        <f t="shared" si="0"/>
        <v>113000000</v>
      </c>
      <c r="J12" s="40">
        <f t="shared" si="0"/>
        <v>113000000</v>
      </c>
      <c r="K12" s="40">
        <f t="shared" si="0"/>
        <v>113000000</v>
      </c>
      <c r="L12" s="40">
        <f t="shared" si="0"/>
        <v>113000000</v>
      </c>
      <c r="M12" s="40">
        <f t="shared" si="0"/>
        <v>113000000</v>
      </c>
      <c r="N12" s="85">
        <f t="shared" si="0"/>
        <v>98000000</v>
      </c>
      <c r="O12" s="40">
        <f t="shared" si="0"/>
        <v>98000000</v>
      </c>
      <c r="P12" s="40">
        <f t="shared" si="0"/>
        <v>98000000</v>
      </c>
      <c r="Q12" s="42">
        <f t="shared" si="0"/>
        <v>98000000</v>
      </c>
    </row>
    <row r="13" spans="1:17" s="44" customFormat="1" ht="15">
      <c r="A13" s="23">
        <v>3</v>
      </c>
      <c r="B13" s="43" t="s">
        <v>20</v>
      </c>
      <c r="C13" s="27">
        <v>61773621</v>
      </c>
      <c r="D13" s="2">
        <v>66562800</v>
      </c>
      <c r="E13" s="10">
        <v>72945573</v>
      </c>
      <c r="F13" s="6">
        <v>81590059</v>
      </c>
      <c r="G13" s="9">
        <v>87510493</v>
      </c>
      <c r="H13" s="2">
        <v>88000000</v>
      </c>
      <c r="I13" s="2">
        <v>88000000</v>
      </c>
      <c r="J13" s="2">
        <v>88000000</v>
      </c>
      <c r="K13" s="2">
        <v>88000000</v>
      </c>
      <c r="L13" s="2">
        <v>88000000</v>
      </c>
      <c r="M13" s="2">
        <v>88000000</v>
      </c>
      <c r="N13" s="8">
        <v>88000000</v>
      </c>
      <c r="O13" s="10">
        <v>88000000</v>
      </c>
      <c r="P13" s="2">
        <v>88000000</v>
      </c>
      <c r="Q13" s="14">
        <v>88000000</v>
      </c>
    </row>
    <row r="14" spans="1:17" s="44" customFormat="1" ht="15">
      <c r="A14" s="23">
        <v>4</v>
      </c>
      <c r="B14" s="43" t="s">
        <v>21</v>
      </c>
      <c r="C14" s="45">
        <v>11990408</v>
      </c>
      <c r="D14" s="3">
        <v>19462874</v>
      </c>
      <c r="E14" s="18">
        <v>17469572</v>
      </c>
      <c r="F14" s="20">
        <v>47330620</v>
      </c>
      <c r="G14" s="26">
        <v>16219690</v>
      </c>
      <c r="H14" s="3">
        <v>32000000</v>
      </c>
      <c r="I14" s="3">
        <v>25000000</v>
      </c>
      <c r="J14" s="18">
        <v>25000000</v>
      </c>
      <c r="K14" s="18">
        <v>25000000</v>
      </c>
      <c r="L14" s="18">
        <v>25000000</v>
      </c>
      <c r="M14" s="3">
        <v>25000000</v>
      </c>
      <c r="N14" s="11">
        <v>10000000</v>
      </c>
      <c r="O14" s="3">
        <v>10000000</v>
      </c>
      <c r="P14" s="3">
        <v>10000000</v>
      </c>
      <c r="Q14" s="19">
        <v>10000000</v>
      </c>
    </row>
    <row r="15" spans="1:17" s="44" customFormat="1" ht="15">
      <c r="A15" s="37">
        <v>5</v>
      </c>
      <c r="B15" s="38" t="s">
        <v>22</v>
      </c>
      <c r="C15" s="39">
        <f aca="true" t="shared" si="1" ref="C15:Q15">SUM(C11-C12)</f>
        <v>1146282</v>
      </c>
      <c r="D15" s="40">
        <f t="shared" si="1"/>
        <v>6508785</v>
      </c>
      <c r="E15" s="111">
        <f t="shared" si="1"/>
        <v>1405939</v>
      </c>
      <c r="F15" s="41">
        <f t="shared" si="1"/>
        <v>-13706318</v>
      </c>
      <c r="G15" s="85">
        <f t="shared" si="1"/>
        <v>-9114866</v>
      </c>
      <c r="H15" s="40">
        <f t="shared" si="1"/>
        <v>1435746</v>
      </c>
      <c r="I15" s="40">
        <f t="shared" si="1"/>
        <v>1900000</v>
      </c>
      <c r="J15" s="40">
        <f t="shared" si="1"/>
        <v>1300000</v>
      </c>
      <c r="K15" s="40">
        <f t="shared" si="1"/>
        <v>1300000</v>
      </c>
      <c r="L15" s="40">
        <f t="shared" si="1"/>
        <v>392668</v>
      </c>
      <c r="M15" s="40">
        <f t="shared" si="1"/>
        <v>2200000</v>
      </c>
      <c r="N15" s="85">
        <f t="shared" si="1"/>
        <v>2200000</v>
      </c>
      <c r="O15" s="40">
        <f t="shared" si="1"/>
        <v>2200000</v>
      </c>
      <c r="P15" s="40">
        <f t="shared" si="1"/>
        <v>2200000</v>
      </c>
      <c r="Q15" s="42">
        <f t="shared" si="1"/>
        <v>1600000</v>
      </c>
    </row>
    <row r="16" spans="1:17" s="44" customFormat="1" ht="15">
      <c r="A16" s="37">
        <v>6</v>
      </c>
      <c r="B16" s="38" t="s">
        <v>23</v>
      </c>
      <c r="C16" s="39">
        <f>SUM(C17-C36)</f>
        <v>1231647</v>
      </c>
      <c r="D16" s="40">
        <f aca="true" t="shared" si="2" ref="D16:Q16">SUM(D17-D36)</f>
        <v>944962</v>
      </c>
      <c r="E16" s="111">
        <f t="shared" si="2"/>
        <v>7410344</v>
      </c>
      <c r="F16" s="41">
        <f>SUM(F17-F36)</f>
        <v>22916735</v>
      </c>
      <c r="G16" s="85">
        <f t="shared" si="2"/>
        <v>9114866</v>
      </c>
      <c r="H16" s="40">
        <f t="shared" si="2"/>
        <v>-1436746</v>
      </c>
      <c r="I16" s="40">
        <f t="shared" si="2"/>
        <v>-1900000</v>
      </c>
      <c r="J16" s="40">
        <f t="shared" si="2"/>
        <v>-1300000</v>
      </c>
      <c r="K16" s="40">
        <f t="shared" si="2"/>
        <v>-1300000</v>
      </c>
      <c r="L16" s="40">
        <f t="shared" si="2"/>
        <v>-392668</v>
      </c>
      <c r="M16" s="40">
        <f t="shared" si="2"/>
        <v>-2200000</v>
      </c>
      <c r="N16" s="40">
        <f t="shared" si="2"/>
        <v>-2200000</v>
      </c>
      <c r="O16" s="40">
        <f t="shared" si="2"/>
        <v>-2200000</v>
      </c>
      <c r="P16" s="40">
        <f t="shared" si="2"/>
        <v>-2200000</v>
      </c>
      <c r="Q16" s="42">
        <f t="shared" si="2"/>
        <v>-1600000</v>
      </c>
    </row>
    <row r="17" spans="1:17" s="44" customFormat="1" ht="15">
      <c r="A17" s="37">
        <v>7</v>
      </c>
      <c r="B17" s="38" t="s">
        <v>24</v>
      </c>
      <c r="C17" s="39">
        <f>SUM(C18+C21+C24+C25+C26+C29+C32+C33)</f>
        <v>4108402</v>
      </c>
      <c r="D17" s="40">
        <f aca="true" t="shared" si="3" ref="D17:Q17">SUM(D18+D21+D24+D25+D26+D29+D32+D33)</f>
        <v>3862012</v>
      </c>
      <c r="E17" s="111">
        <f t="shared" si="3"/>
        <v>8732344</v>
      </c>
      <c r="F17" s="41">
        <f>SUM(F18+F21+F24+F25+F26+F29+F32+F33)</f>
        <v>24693535</v>
      </c>
      <c r="G17" s="85">
        <f t="shared" si="3"/>
        <v>10691666</v>
      </c>
      <c r="H17" s="40">
        <f t="shared" si="3"/>
        <v>0</v>
      </c>
      <c r="I17" s="40">
        <f t="shared" si="3"/>
        <v>0</v>
      </c>
      <c r="J17" s="40">
        <f t="shared" si="3"/>
        <v>0</v>
      </c>
      <c r="K17" s="40">
        <f t="shared" si="3"/>
        <v>0</v>
      </c>
      <c r="L17" s="40">
        <f t="shared" si="3"/>
        <v>0</v>
      </c>
      <c r="M17" s="40">
        <f t="shared" si="3"/>
        <v>0</v>
      </c>
      <c r="N17" s="40">
        <f t="shared" si="3"/>
        <v>0</v>
      </c>
      <c r="O17" s="40">
        <f t="shared" si="3"/>
        <v>0</v>
      </c>
      <c r="P17" s="40">
        <f t="shared" si="3"/>
        <v>0</v>
      </c>
      <c r="Q17" s="42">
        <f t="shared" si="3"/>
        <v>0</v>
      </c>
    </row>
    <row r="18" spans="1:17" s="44" customFormat="1" ht="15">
      <c r="A18" s="23">
        <v>8</v>
      </c>
      <c r="B18" s="46" t="s">
        <v>58</v>
      </c>
      <c r="C18" s="27">
        <v>2107050</v>
      </c>
      <c r="D18" s="2"/>
      <c r="E18" s="10"/>
      <c r="F18" s="6"/>
      <c r="G18" s="9">
        <v>1200000</v>
      </c>
      <c r="H18" s="2"/>
      <c r="I18" s="2"/>
      <c r="J18" s="2"/>
      <c r="K18" s="2"/>
      <c r="L18" s="2"/>
      <c r="M18" s="2"/>
      <c r="N18" s="2"/>
      <c r="O18" s="2"/>
      <c r="P18" s="2"/>
      <c r="Q18" s="6"/>
    </row>
    <row r="19" spans="1:17" s="44" customFormat="1" ht="48">
      <c r="A19" s="23"/>
      <c r="B19" s="47" t="s">
        <v>25</v>
      </c>
      <c r="C19" s="27"/>
      <c r="D19" s="2"/>
      <c r="E19" s="10"/>
      <c r="F19" s="6"/>
      <c r="G19" s="9"/>
      <c r="H19" s="2"/>
      <c r="I19" s="2"/>
      <c r="J19" s="2"/>
      <c r="K19" s="2"/>
      <c r="L19" s="2"/>
      <c r="M19" s="2"/>
      <c r="N19" s="2"/>
      <c r="O19" s="2"/>
      <c r="P19" s="2"/>
      <c r="Q19" s="6"/>
    </row>
    <row r="20" spans="1:17" s="44" customFormat="1" ht="48">
      <c r="A20" s="23"/>
      <c r="B20" s="47" t="s">
        <v>26</v>
      </c>
      <c r="C20" s="27"/>
      <c r="D20" s="2"/>
      <c r="E20" s="10"/>
      <c r="F20" s="6"/>
      <c r="G20" s="9"/>
      <c r="H20" s="2"/>
      <c r="I20" s="2"/>
      <c r="J20" s="2"/>
      <c r="K20" s="2"/>
      <c r="L20" s="2"/>
      <c r="M20" s="2"/>
      <c r="N20" s="2"/>
      <c r="O20" s="2"/>
      <c r="P20" s="2"/>
      <c r="Q20" s="6"/>
    </row>
    <row r="21" spans="1:17" s="44" customFormat="1" ht="15">
      <c r="A21" s="23">
        <v>9</v>
      </c>
      <c r="B21" s="46" t="s">
        <v>27</v>
      </c>
      <c r="C21" s="27"/>
      <c r="D21" s="2">
        <v>1343606</v>
      </c>
      <c r="E21" s="10">
        <v>1146740</v>
      </c>
      <c r="F21" s="6">
        <v>5292668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6"/>
    </row>
    <row r="22" spans="1:17" s="44" customFormat="1" ht="48">
      <c r="A22" s="23"/>
      <c r="B22" s="47" t="s">
        <v>28</v>
      </c>
      <c r="C22" s="27"/>
      <c r="D22" s="2"/>
      <c r="E22" s="10"/>
      <c r="F22" s="6"/>
      <c r="G22" s="9"/>
      <c r="H22" s="2"/>
      <c r="I22" s="2"/>
      <c r="J22" s="2"/>
      <c r="K22" s="2"/>
      <c r="L22" s="2"/>
      <c r="M22" s="2"/>
      <c r="N22" s="2"/>
      <c r="O22" s="2"/>
      <c r="P22" s="2"/>
      <c r="Q22" s="6"/>
    </row>
    <row r="23" spans="1:17" s="44" customFormat="1" ht="48">
      <c r="A23" s="23"/>
      <c r="B23" s="47" t="s">
        <v>29</v>
      </c>
      <c r="C23" s="27"/>
      <c r="D23" s="2"/>
      <c r="E23" s="10"/>
      <c r="F23" s="6"/>
      <c r="G23" s="9"/>
      <c r="H23" s="2"/>
      <c r="I23" s="2"/>
      <c r="J23" s="2"/>
      <c r="K23" s="2"/>
      <c r="L23" s="2"/>
      <c r="M23" s="2"/>
      <c r="N23" s="2"/>
      <c r="O23" s="2"/>
      <c r="P23" s="2"/>
      <c r="Q23" s="6"/>
    </row>
    <row r="24" spans="1:17" s="44" customFormat="1" ht="15">
      <c r="A24" s="23">
        <v>10</v>
      </c>
      <c r="B24" s="46" t="s">
        <v>30</v>
      </c>
      <c r="C24" s="27"/>
      <c r="D24" s="2"/>
      <c r="E24" s="10">
        <v>20959</v>
      </c>
      <c r="F24" s="6">
        <v>147791</v>
      </c>
      <c r="G24" s="9">
        <v>281250</v>
      </c>
      <c r="H24" s="2"/>
      <c r="I24" s="2"/>
      <c r="J24" s="2"/>
      <c r="K24" s="2"/>
      <c r="L24" s="2"/>
      <c r="M24" s="2"/>
      <c r="N24" s="2"/>
      <c r="O24" s="2"/>
      <c r="P24" s="2"/>
      <c r="Q24" s="6"/>
    </row>
    <row r="25" spans="1:17" s="44" customFormat="1" ht="15">
      <c r="A25" s="23">
        <v>11</v>
      </c>
      <c r="B25" s="46" t="s">
        <v>31</v>
      </c>
      <c r="C25" s="27"/>
      <c r="D25" s="2"/>
      <c r="E25" s="10"/>
      <c r="F25" s="6">
        <v>6054978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6"/>
    </row>
    <row r="26" spans="1:17" s="44" customFormat="1" ht="15">
      <c r="A26" s="23">
        <v>12</v>
      </c>
      <c r="B26" s="46" t="s">
        <v>59</v>
      </c>
      <c r="C26" s="27"/>
      <c r="D26" s="2"/>
      <c r="E26" s="10"/>
      <c r="F26" s="6"/>
      <c r="G26" s="9"/>
      <c r="H26" s="2"/>
      <c r="I26" s="2"/>
      <c r="J26" s="2"/>
      <c r="K26" s="2"/>
      <c r="L26" s="2"/>
      <c r="M26" s="2"/>
      <c r="N26" s="2"/>
      <c r="O26" s="2"/>
      <c r="P26" s="2"/>
      <c r="Q26" s="6"/>
    </row>
    <row r="27" spans="1:17" s="44" customFormat="1" ht="48">
      <c r="A27" s="23"/>
      <c r="B27" s="47" t="s">
        <v>25</v>
      </c>
      <c r="C27" s="27"/>
      <c r="D27" s="2"/>
      <c r="E27" s="10"/>
      <c r="F27" s="6"/>
      <c r="G27" s="9"/>
      <c r="H27" s="2"/>
      <c r="I27" s="2"/>
      <c r="J27" s="2"/>
      <c r="K27" s="2"/>
      <c r="L27" s="2"/>
      <c r="M27" s="2"/>
      <c r="N27" s="2"/>
      <c r="O27" s="2"/>
      <c r="P27" s="2"/>
      <c r="Q27" s="6"/>
    </row>
    <row r="28" spans="1:17" s="44" customFormat="1" ht="48">
      <c r="A28" s="23"/>
      <c r="B28" s="47" t="s">
        <v>26</v>
      </c>
      <c r="C28" s="27"/>
      <c r="D28" s="2"/>
      <c r="E28" s="10"/>
      <c r="F28" s="6"/>
      <c r="G28" s="9"/>
      <c r="H28" s="2"/>
      <c r="I28" s="2"/>
      <c r="J28" s="2"/>
      <c r="K28" s="2"/>
      <c r="L28" s="2"/>
      <c r="M28" s="2"/>
      <c r="N28" s="2"/>
      <c r="O28" s="2"/>
      <c r="P28" s="2"/>
      <c r="Q28" s="6"/>
    </row>
    <row r="29" spans="1:17" s="44" customFormat="1" ht="15">
      <c r="A29" s="23">
        <v>13</v>
      </c>
      <c r="B29" s="48" t="s">
        <v>60</v>
      </c>
      <c r="C29" s="27"/>
      <c r="D29" s="2"/>
      <c r="E29" s="10"/>
      <c r="F29" s="6">
        <v>10400000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6"/>
    </row>
    <row r="30" spans="1:17" s="44" customFormat="1" ht="48">
      <c r="A30" s="23"/>
      <c r="B30" s="47" t="s">
        <v>25</v>
      </c>
      <c r="C30" s="27"/>
      <c r="D30" s="2"/>
      <c r="E30" s="10"/>
      <c r="F30" s="6"/>
      <c r="G30" s="9"/>
      <c r="H30" s="2"/>
      <c r="I30" s="2"/>
      <c r="J30" s="2"/>
      <c r="K30" s="2"/>
      <c r="L30" s="2"/>
      <c r="M30" s="2"/>
      <c r="N30" s="2"/>
      <c r="O30" s="2"/>
      <c r="P30" s="2"/>
      <c r="Q30" s="6"/>
    </row>
    <row r="31" spans="1:17" s="44" customFormat="1" ht="48">
      <c r="A31" s="23"/>
      <c r="B31" s="47" t="s">
        <v>26</v>
      </c>
      <c r="C31" s="27"/>
      <c r="D31" s="2"/>
      <c r="E31" s="10"/>
      <c r="F31" s="6"/>
      <c r="G31" s="9"/>
      <c r="H31" s="2"/>
      <c r="I31" s="2"/>
      <c r="J31" s="2"/>
      <c r="K31" s="2"/>
      <c r="L31" s="2"/>
      <c r="M31" s="2"/>
      <c r="N31" s="2"/>
      <c r="O31" s="2"/>
      <c r="P31" s="2"/>
      <c r="Q31" s="6"/>
    </row>
    <row r="32" spans="1:17" s="44" customFormat="1" ht="15">
      <c r="A32" s="23">
        <v>14</v>
      </c>
      <c r="B32" s="46" t="s">
        <v>61</v>
      </c>
      <c r="C32" s="27">
        <v>72000</v>
      </c>
      <c r="D32" s="2">
        <v>140477</v>
      </c>
      <c r="E32" s="10">
        <v>110898</v>
      </c>
      <c r="F32" s="6">
        <v>36793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6"/>
    </row>
    <row r="33" spans="1:17" s="44" customFormat="1" ht="15.75" thickBot="1">
      <c r="A33" s="88">
        <v>15</v>
      </c>
      <c r="B33" s="89" t="s">
        <v>62</v>
      </c>
      <c r="C33" s="28">
        <v>1929352</v>
      </c>
      <c r="D33" s="4">
        <v>2377929</v>
      </c>
      <c r="E33" s="112">
        <v>7453747</v>
      </c>
      <c r="F33" s="7">
        <v>2761305</v>
      </c>
      <c r="G33" s="25">
        <v>9210416</v>
      </c>
      <c r="H33" s="4"/>
      <c r="I33" s="4"/>
      <c r="J33" s="4"/>
      <c r="K33" s="4"/>
      <c r="L33" s="4"/>
      <c r="M33" s="4"/>
      <c r="N33" s="4"/>
      <c r="O33" s="4"/>
      <c r="P33" s="4"/>
      <c r="Q33" s="7"/>
    </row>
    <row r="34" spans="1:17" s="74" customFormat="1" ht="12" customHeight="1" thickBot="1">
      <c r="A34" s="90">
        <v>1</v>
      </c>
      <c r="B34" s="91">
        <v>2</v>
      </c>
      <c r="C34" s="90">
        <v>3</v>
      </c>
      <c r="D34" s="92">
        <v>4</v>
      </c>
      <c r="E34" s="91">
        <v>5</v>
      </c>
      <c r="F34" s="119">
        <v>6</v>
      </c>
      <c r="G34" s="94">
        <v>7</v>
      </c>
      <c r="H34" s="126">
        <v>8</v>
      </c>
      <c r="I34" s="126">
        <v>9</v>
      </c>
      <c r="J34" s="126">
        <v>10</v>
      </c>
      <c r="K34" s="126">
        <v>11</v>
      </c>
      <c r="L34" s="126">
        <v>12</v>
      </c>
      <c r="M34" s="126">
        <v>13</v>
      </c>
      <c r="N34" s="92">
        <v>14</v>
      </c>
      <c r="O34" s="92">
        <v>15</v>
      </c>
      <c r="P34" s="92">
        <v>16</v>
      </c>
      <c r="Q34" s="93">
        <v>17</v>
      </c>
    </row>
    <row r="35" spans="1:17" s="74" customFormat="1" ht="8.25" customHeight="1">
      <c r="A35" s="104"/>
      <c r="B35" s="105"/>
      <c r="C35" s="104"/>
      <c r="D35" s="106"/>
      <c r="E35" s="105"/>
      <c r="F35" s="120"/>
      <c r="G35" s="108"/>
      <c r="H35" s="127"/>
      <c r="I35" s="127"/>
      <c r="J35" s="127"/>
      <c r="K35" s="127"/>
      <c r="L35" s="127"/>
      <c r="M35" s="127"/>
      <c r="N35" s="106"/>
      <c r="O35" s="106"/>
      <c r="P35" s="106"/>
      <c r="Q35" s="107"/>
    </row>
    <row r="36" spans="1:17" s="36" customFormat="1" ht="16.5">
      <c r="A36" s="37">
        <v>16</v>
      </c>
      <c r="B36" s="38" t="s">
        <v>32</v>
      </c>
      <c r="C36" s="39">
        <f>SUM(C37+C40+C43+C44+C47+C50)</f>
        <v>2876755</v>
      </c>
      <c r="D36" s="40">
        <f aca="true" t="shared" si="4" ref="D36:Q36">SUM(D37+D40+D43+D44+D47+D50)</f>
        <v>2917050</v>
      </c>
      <c r="E36" s="111">
        <f t="shared" si="4"/>
        <v>1322000</v>
      </c>
      <c r="F36" s="41">
        <f>SUM(F37+F40+F43+F44+F47+F50)</f>
        <v>1776800</v>
      </c>
      <c r="G36" s="85">
        <f t="shared" si="4"/>
        <v>1576800</v>
      </c>
      <c r="H36" s="40">
        <f t="shared" si="4"/>
        <v>1436746</v>
      </c>
      <c r="I36" s="40">
        <f t="shared" si="4"/>
        <v>1900000</v>
      </c>
      <c r="J36" s="40">
        <f t="shared" si="4"/>
        <v>1300000</v>
      </c>
      <c r="K36" s="40">
        <f t="shared" si="4"/>
        <v>1300000</v>
      </c>
      <c r="L36" s="40">
        <f t="shared" si="4"/>
        <v>392668</v>
      </c>
      <c r="M36" s="40">
        <f t="shared" si="4"/>
        <v>2200000</v>
      </c>
      <c r="N36" s="40">
        <f t="shared" si="4"/>
        <v>2200000</v>
      </c>
      <c r="O36" s="40">
        <f t="shared" si="4"/>
        <v>2200000</v>
      </c>
      <c r="P36" s="40">
        <f t="shared" si="4"/>
        <v>2200000</v>
      </c>
      <c r="Q36" s="41">
        <f t="shared" si="4"/>
        <v>1600000</v>
      </c>
    </row>
    <row r="37" spans="1:17" s="44" customFormat="1" ht="15">
      <c r="A37" s="23">
        <v>17</v>
      </c>
      <c r="B37" s="46" t="s">
        <v>63</v>
      </c>
      <c r="C37" s="27">
        <v>700000</v>
      </c>
      <c r="D37" s="2">
        <v>707050</v>
      </c>
      <c r="E37" s="10">
        <v>700000</v>
      </c>
      <c r="F37" s="6">
        <v>700000</v>
      </c>
      <c r="G37" s="9"/>
      <c r="H37" s="2">
        <v>600000</v>
      </c>
      <c r="I37" s="2">
        <v>600000</v>
      </c>
      <c r="J37" s="2"/>
      <c r="K37" s="2"/>
      <c r="L37" s="2"/>
      <c r="M37" s="2"/>
      <c r="N37" s="2"/>
      <c r="O37" s="2"/>
      <c r="P37" s="2"/>
      <c r="Q37" s="6"/>
    </row>
    <row r="38" spans="1:17" s="44" customFormat="1" ht="48">
      <c r="A38" s="23"/>
      <c r="B38" s="47" t="s">
        <v>25</v>
      </c>
      <c r="C38" s="27"/>
      <c r="D38" s="2"/>
      <c r="E38" s="10"/>
      <c r="F38" s="6"/>
      <c r="G38" s="9"/>
      <c r="H38" s="2"/>
      <c r="I38" s="2"/>
      <c r="J38" s="2"/>
      <c r="K38" s="2"/>
      <c r="L38" s="2"/>
      <c r="M38" s="2"/>
      <c r="N38" s="2"/>
      <c r="O38" s="2"/>
      <c r="P38" s="2"/>
      <c r="Q38" s="6"/>
    </row>
    <row r="39" spans="1:17" s="44" customFormat="1" ht="48">
      <c r="A39" s="23"/>
      <c r="B39" s="47" t="s">
        <v>26</v>
      </c>
      <c r="C39" s="27"/>
      <c r="D39" s="2"/>
      <c r="E39" s="10"/>
      <c r="F39" s="6"/>
      <c r="G39" s="9"/>
      <c r="H39" s="2"/>
      <c r="I39" s="2"/>
      <c r="J39" s="2"/>
      <c r="K39" s="2"/>
      <c r="L39" s="2"/>
      <c r="M39" s="2"/>
      <c r="N39" s="2"/>
      <c r="O39" s="2"/>
      <c r="P39" s="2"/>
      <c r="Q39" s="6"/>
    </row>
    <row r="40" spans="1:17" s="44" customFormat="1" ht="15">
      <c r="A40" s="23">
        <v>18</v>
      </c>
      <c r="B40" s="46" t="s">
        <v>33</v>
      </c>
      <c r="C40" s="27">
        <v>2176755</v>
      </c>
      <c r="D40" s="2">
        <v>1760000</v>
      </c>
      <c r="E40" s="10">
        <v>622000</v>
      </c>
      <c r="F40" s="6">
        <v>1076800</v>
      </c>
      <c r="G40" s="9">
        <v>1576800</v>
      </c>
      <c r="H40" s="2">
        <v>836746</v>
      </c>
      <c r="I40" s="2">
        <v>1300000</v>
      </c>
      <c r="J40" s="2">
        <v>1300000</v>
      </c>
      <c r="K40" s="2">
        <v>1300000</v>
      </c>
      <c r="L40" s="2">
        <v>392668</v>
      </c>
      <c r="M40" s="2"/>
      <c r="N40" s="2"/>
      <c r="O40" s="2"/>
      <c r="P40" s="2"/>
      <c r="Q40" s="6"/>
    </row>
    <row r="41" spans="1:17" s="44" customFormat="1" ht="48">
      <c r="A41" s="23"/>
      <c r="B41" s="47" t="s">
        <v>34</v>
      </c>
      <c r="C41" s="27"/>
      <c r="D41" s="2"/>
      <c r="E41" s="10"/>
      <c r="F41" s="6"/>
      <c r="G41" s="9"/>
      <c r="H41" s="2"/>
      <c r="I41" s="2"/>
      <c r="J41" s="2"/>
      <c r="K41" s="2"/>
      <c r="L41" s="2"/>
      <c r="M41" s="2"/>
      <c r="N41" s="2"/>
      <c r="O41" s="2"/>
      <c r="P41" s="2"/>
      <c r="Q41" s="6"/>
    </row>
    <row r="42" spans="1:17" s="44" customFormat="1" ht="48">
      <c r="A42" s="23"/>
      <c r="B42" s="47" t="s">
        <v>29</v>
      </c>
      <c r="C42" s="27"/>
      <c r="D42" s="2"/>
      <c r="E42" s="10"/>
      <c r="F42" s="6"/>
      <c r="G42" s="9"/>
      <c r="H42" s="2"/>
      <c r="I42" s="2"/>
      <c r="J42" s="2"/>
      <c r="K42" s="2"/>
      <c r="L42" s="2"/>
      <c r="M42" s="2"/>
      <c r="N42" s="2"/>
      <c r="O42" s="2"/>
      <c r="P42" s="2"/>
      <c r="Q42" s="6"/>
    </row>
    <row r="43" spans="1:17" s="44" customFormat="1" ht="15">
      <c r="A43" s="23">
        <v>19</v>
      </c>
      <c r="B43" s="46" t="s">
        <v>35</v>
      </c>
      <c r="C43" s="27"/>
      <c r="D43" s="2">
        <v>450000</v>
      </c>
      <c r="E43" s="10"/>
      <c r="F43" s="6"/>
      <c r="G43" s="9"/>
      <c r="H43" s="2"/>
      <c r="I43" s="2"/>
      <c r="J43" s="2"/>
      <c r="K43" s="2"/>
      <c r="L43" s="2"/>
      <c r="M43" s="2"/>
      <c r="N43" s="2"/>
      <c r="O43" s="2"/>
      <c r="P43" s="2"/>
      <c r="Q43" s="6"/>
    </row>
    <row r="44" spans="1:17" s="44" customFormat="1" ht="15">
      <c r="A44" s="23">
        <v>20</v>
      </c>
      <c r="B44" s="46" t="s">
        <v>64</v>
      </c>
      <c r="C44" s="27"/>
      <c r="D44" s="2"/>
      <c r="E44" s="10"/>
      <c r="F44" s="6"/>
      <c r="G44" s="9"/>
      <c r="H44" s="2"/>
      <c r="I44" s="2"/>
      <c r="J44" s="2"/>
      <c r="K44" s="2"/>
      <c r="L44" s="2"/>
      <c r="M44" s="2"/>
      <c r="N44" s="2"/>
      <c r="O44" s="2"/>
      <c r="P44" s="2"/>
      <c r="Q44" s="6"/>
    </row>
    <row r="45" spans="1:17" s="44" customFormat="1" ht="48">
      <c r="A45" s="23"/>
      <c r="B45" s="47" t="s">
        <v>25</v>
      </c>
      <c r="C45" s="27"/>
      <c r="D45" s="2"/>
      <c r="E45" s="10"/>
      <c r="F45" s="6"/>
      <c r="G45" s="9"/>
      <c r="H45" s="2"/>
      <c r="I45" s="2"/>
      <c r="J45" s="2"/>
      <c r="K45" s="2"/>
      <c r="L45" s="2"/>
      <c r="M45" s="2"/>
      <c r="N45" s="2"/>
      <c r="O45" s="2"/>
      <c r="P45" s="2"/>
      <c r="Q45" s="6"/>
    </row>
    <row r="46" spans="1:17" s="44" customFormat="1" ht="48">
      <c r="A46" s="23"/>
      <c r="B46" s="47" t="s">
        <v>26</v>
      </c>
      <c r="C46" s="27"/>
      <c r="D46" s="2"/>
      <c r="E46" s="10"/>
      <c r="F46" s="6"/>
      <c r="G46" s="9"/>
      <c r="H46" s="2"/>
      <c r="I46" s="2"/>
      <c r="J46" s="2"/>
      <c r="K46" s="2"/>
      <c r="L46" s="2"/>
      <c r="M46" s="2"/>
      <c r="N46" s="2"/>
      <c r="O46" s="2"/>
      <c r="P46" s="2"/>
      <c r="Q46" s="6"/>
    </row>
    <row r="47" spans="1:17" s="44" customFormat="1" ht="15">
      <c r="A47" s="23">
        <v>21</v>
      </c>
      <c r="B47" s="46" t="s">
        <v>65</v>
      </c>
      <c r="C47" s="27"/>
      <c r="D47" s="2"/>
      <c r="E47" s="10"/>
      <c r="F47" s="6"/>
      <c r="G47" s="9"/>
      <c r="H47" s="2"/>
      <c r="I47" s="2"/>
      <c r="J47" s="2"/>
      <c r="K47" s="2"/>
      <c r="L47" s="2"/>
      <c r="M47" s="2">
        <v>2200000</v>
      </c>
      <c r="N47" s="2">
        <v>2200000</v>
      </c>
      <c r="O47" s="2">
        <v>2200000</v>
      </c>
      <c r="P47" s="2">
        <v>2200000</v>
      </c>
      <c r="Q47" s="6">
        <v>1600000</v>
      </c>
    </row>
    <row r="48" spans="1:17" s="44" customFormat="1" ht="48">
      <c r="A48" s="23"/>
      <c r="B48" s="47" t="s">
        <v>25</v>
      </c>
      <c r="C48" s="27"/>
      <c r="D48" s="2"/>
      <c r="E48" s="10"/>
      <c r="F48" s="6"/>
      <c r="G48" s="9"/>
      <c r="H48" s="2"/>
      <c r="I48" s="2"/>
      <c r="J48" s="2"/>
      <c r="K48" s="2"/>
      <c r="L48" s="2"/>
      <c r="M48" s="2"/>
      <c r="N48" s="2"/>
      <c r="O48" s="2"/>
      <c r="P48" s="2"/>
      <c r="Q48" s="6"/>
    </row>
    <row r="49" spans="1:17" s="44" customFormat="1" ht="48">
      <c r="A49" s="23"/>
      <c r="B49" s="47" t="s">
        <v>26</v>
      </c>
      <c r="C49" s="27"/>
      <c r="D49" s="2"/>
      <c r="E49" s="10"/>
      <c r="F49" s="6"/>
      <c r="G49" s="9"/>
      <c r="H49" s="2"/>
      <c r="I49" s="2"/>
      <c r="J49" s="2"/>
      <c r="K49" s="2"/>
      <c r="L49" s="2"/>
      <c r="M49" s="2"/>
      <c r="N49" s="2"/>
      <c r="O49" s="2"/>
      <c r="P49" s="2"/>
      <c r="Q49" s="6"/>
    </row>
    <row r="50" spans="1:17" s="44" customFormat="1" ht="15">
      <c r="A50" s="23">
        <v>22</v>
      </c>
      <c r="B50" s="46" t="s">
        <v>66</v>
      </c>
      <c r="C50" s="27"/>
      <c r="D50" s="2"/>
      <c r="E50" s="10"/>
      <c r="F50" s="6"/>
      <c r="G50" s="9"/>
      <c r="H50" s="2"/>
      <c r="I50" s="2"/>
      <c r="J50" s="2"/>
      <c r="K50" s="2"/>
      <c r="L50" s="2"/>
      <c r="M50" s="2"/>
      <c r="N50" s="2"/>
      <c r="O50" s="2"/>
      <c r="P50" s="2"/>
      <c r="Q50" s="6"/>
    </row>
    <row r="51" spans="1:17" s="44" customFormat="1" ht="15">
      <c r="A51" s="37">
        <v>23</v>
      </c>
      <c r="B51" s="38" t="s">
        <v>36</v>
      </c>
      <c r="C51" s="49">
        <v>175195</v>
      </c>
      <c r="D51" s="50">
        <v>400000</v>
      </c>
      <c r="E51" s="113"/>
      <c r="F51" s="51"/>
      <c r="G51" s="86"/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s="36" customFormat="1" ht="16.5">
      <c r="A52" s="37">
        <v>24</v>
      </c>
      <c r="B52" s="38" t="s">
        <v>37</v>
      </c>
      <c r="C52" s="39">
        <f>SUM(C53+C54+C55+C56+C57+C61)</f>
        <v>4992220</v>
      </c>
      <c r="D52" s="40">
        <f aca="true" t="shared" si="5" ref="D52:Q52">SUM(D53+D54+D55+D56+D57+D61)</f>
        <v>3555218</v>
      </c>
      <c r="E52" s="111">
        <f t="shared" si="5"/>
        <v>3190740</v>
      </c>
      <c r="F52" s="41">
        <f>SUM(F53+F54+F55+F56+F57+F61)</f>
        <v>17106214</v>
      </c>
      <c r="G52" s="85">
        <f t="shared" si="5"/>
        <v>16729414</v>
      </c>
      <c r="H52" s="40">
        <f t="shared" si="5"/>
        <v>15292668</v>
      </c>
      <c r="I52" s="40">
        <f t="shared" si="5"/>
        <v>13392668</v>
      </c>
      <c r="J52" s="40">
        <f t="shared" si="5"/>
        <v>12092668</v>
      </c>
      <c r="K52" s="40">
        <f t="shared" si="5"/>
        <v>10792668</v>
      </c>
      <c r="L52" s="40">
        <f t="shared" si="5"/>
        <v>10400000</v>
      </c>
      <c r="M52" s="40">
        <f t="shared" si="5"/>
        <v>8200000</v>
      </c>
      <c r="N52" s="40">
        <f t="shared" si="5"/>
        <v>6000000</v>
      </c>
      <c r="O52" s="40">
        <f t="shared" si="5"/>
        <v>3800000</v>
      </c>
      <c r="P52" s="40">
        <f t="shared" si="5"/>
        <v>1600000</v>
      </c>
      <c r="Q52" s="41">
        <f t="shared" si="5"/>
        <v>0</v>
      </c>
    </row>
    <row r="53" spans="1:17" s="44" customFormat="1" ht="15">
      <c r="A53" s="23">
        <v>25</v>
      </c>
      <c r="B53" s="46" t="s">
        <v>67</v>
      </c>
      <c r="C53" s="27"/>
      <c r="D53" s="2"/>
      <c r="E53" s="10"/>
      <c r="F53" s="6">
        <v>10400000</v>
      </c>
      <c r="G53" s="9">
        <v>10400000</v>
      </c>
      <c r="H53" s="2">
        <v>10400000</v>
      </c>
      <c r="I53" s="2">
        <v>10400000</v>
      </c>
      <c r="J53" s="2">
        <v>10400000</v>
      </c>
      <c r="K53" s="2">
        <v>10400000</v>
      </c>
      <c r="L53" s="2">
        <v>10400000</v>
      </c>
      <c r="M53" s="2">
        <v>8200000</v>
      </c>
      <c r="N53" s="2">
        <v>6000000</v>
      </c>
      <c r="O53" s="2">
        <v>3800000</v>
      </c>
      <c r="P53" s="2">
        <v>1600000</v>
      </c>
      <c r="Q53" s="6"/>
    </row>
    <row r="54" spans="1:17" s="44" customFormat="1" ht="15">
      <c r="A54" s="23">
        <v>26</v>
      </c>
      <c r="B54" s="46" t="s">
        <v>68</v>
      </c>
      <c r="C54" s="27">
        <v>2107050</v>
      </c>
      <c r="D54" s="2">
        <v>1400000</v>
      </c>
      <c r="E54" s="10">
        <v>700000</v>
      </c>
      <c r="F54" s="6"/>
      <c r="G54" s="9">
        <v>1200000</v>
      </c>
      <c r="H54" s="2">
        <v>600000</v>
      </c>
      <c r="I54" s="2"/>
      <c r="J54" s="2"/>
      <c r="K54" s="2"/>
      <c r="L54" s="2"/>
      <c r="M54" s="2"/>
      <c r="N54" s="2"/>
      <c r="O54" s="2"/>
      <c r="P54" s="2"/>
      <c r="Q54" s="6"/>
    </row>
    <row r="55" spans="1:17" s="44" customFormat="1" ht="15">
      <c r="A55" s="23">
        <v>27</v>
      </c>
      <c r="B55" s="52" t="s">
        <v>69</v>
      </c>
      <c r="C55" s="53">
        <v>2782000</v>
      </c>
      <c r="D55" s="2">
        <v>1965606</v>
      </c>
      <c r="E55" s="10">
        <v>2490346</v>
      </c>
      <c r="F55" s="6">
        <v>6706214</v>
      </c>
      <c r="G55" s="9">
        <v>5129414</v>
      </c>
      <c r="H55" s="2">
        <v>4292668</v>
      </c>
      <c r="I55" s="2">
        <v>2992668</v>
      </c>
      <c r="J55" s="10">
        <v>1692668</v>
      </c>
      <c r="K55" s="2">
        <v>392668</v>
      </c>
      <c r="L55" s="8"/>
      <c r="M55" s="2"/>
      <c r="N55" s="8"/>
      <c r="O55" s="2"/>
      <c r="P55" s="2"/>
      <c r="Q55" s="14"/>
    </row>
    <row r="56" spans="1:17" s="44" customFormat="1" ht="15">
      <c r="A56" s="23">
        <v>28</v>
      </c>
      <c r="B56" s="52" t="s">
        <v>70</v>
      </c>
      <c r="C56" s="53"/>
      <c r="D56" s="2"/>
      <c r="E56" s="10"/>
      <c r="F56" s="6"/>
      <c r="G56" s="9"/>
      <c r="H56" s="2"/>
      <c r="I56" s="2"/>
      <c r="J56" s="2"/>
      <c r="K56" s="2"/>
      <c r="L56" s="2"/>
      <c r="M56" s="2"/>
      <c r="N56" s="2"/>
      <c r="O56" s="2"/>
      <c r="P56" s="2"/>
      <c r="Q56" s="6"/>
    </row>
    <row r="57" spans="1:17" s="44" customFormat="1" ht="15">
      <c r="A57" s="23">
        <v>29</v>
      </c>
      <c r="B57" s="52" t="s">
        <v>71</v>
      </c>
      <c r="C57" s="53">
        <f>SUM(C58:C60)</f>
        <v>103170</v>
      </c>
      <c r="D57" s="15">
        <f aca="true" t="shared" si="6" ref="D57:Q57">SUM(D58:D60)</f>
        <v>189612</v>
      </c>
      <c r="E57" s="16">
        <f t="shared" si="6"/>
        <v>394</v>
      </c>
      <c r="F57" s="21">
        <f t="shared" si="6"/>
        <v>0</v>
      </c>
      <c r="G57" s="22">
        <f t="shared" si="6"/>
        <v>0</v>
      </c>
      <c r="H57" s="15">
        <f t="shared" si="6"/>
        <v>0</v>
      </c>
      <c r="I57" s="15">
        <f t="shared" si="6"/>
        <v>0</v>
      </c>
      <c r="J57" s="15">
        <f t="shared" si="6"/>
        <v>0</v>
      </c>
      <c r="K57" s="15">
        <f t="shared" si="6"/>
        <v>0</v>
      </c>
      <c r="L57" s="15">
        <f t="shared" si="6"/>
        <v>0</v>
      </c>
      <c r="M57" s="15">
        <f t="shared" si="6"/>
        <v>0</v>
      </c>
      <c r="N57" s="15">
        <f t="shared" si="6"/>
        <v>0</v>
      </c>
      <c r="O57" s="15">
        <f t="shared" si="6"/>
        <v>0</v>
      </c>
      <c r="P57" s="15">
        <f t="shared" si="6"/>
        <v>0</v>
      </c>
      <c r="Q57" s="21">
        <f t="shared" si="6"/>
        <v>0</v>
      </c>
    </row>
    <row r="58" spans="1:17" s="44" customFormat="1" ht="15">
      <c r="A58" s="23">
        <v>30</v>
      </c>
      <c r="B58" s="54" t="s">
        <v>38</v>
      </c>
      <c r="C58" s="53"/>
      <c r="D58" s="2"/>
      <c r="E58" s="10"/>
      <c r="F58" s="6"/>
      <c r="G58" s="9"/>
      <c r="H58" s="2"/>
      <c r="I58" s="2"/>
      <c r="J58" s="2"/>
      <c r="K58" s="2"/>
      <c r="L58" s="2"/>
      <c r="M58" s="2"/>
      <c r="N58" s="2"/>
      <c r="O58" s="2"/>
      <c r="P58" s="2"/>
      <c r="Q58" s="6"/>
    </row>
    <row r="59" spans="1:17" s="44" customFormat="1" ht="15">
      <c r="A59" s="23">
        <v>31</v>
      </c>
      <c r="B59" s="55" t="s">
        <v>39</v>
      </c>
      <c r="C59" s="53"/>
      <c r="D59" s="2"/>
      <c r="E59" s="10"/>
      <c r="F59" s="6"/>
      <c r="G59" s="9"/>
      <c r="H59" s="2"/>
      <c r="I59" s="2"/>
      <c r="J59" s="2"/>
      <c r="K59" s="2"/>
      <c r="L59" s="2"/>
      <c r="M59" s="2"/>
      <c r="N59" s="2"/>
      <c r="O59" s="2"/>
      <c r="P59" s="2"/>
      <c r="Q59" s="6"/>
    </row>
    <row r="60" spans="1:17" s="44" customFormat="1" ht="15">
      <c r="A60" s="23">
        <v>32</v>
      </c>
      <c r="B60" s="56" t="s">
        <v>40</v>
      </c>
      <c r="C60" s="53">
        <v>103170</v>
      </c>
      <c r="D60" s="2">
        <v>189612</v>
      </c>
      <c r="E60" s="10">
        <v>394</v>
      </c>
      <c r="F60" s="6">
        <v>0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6"/>
    </row>
    <row r="61" spans="1:17" s="44" customFormat="1" ht="37.5">
      <c r="A61" s="128">
        <v>33</v>
      </c>
      <c r="B61" s="57" t="s">
        <v>72</v>
      </c>
      <c r="C61" s="53">
        <f>SUM(C62:C65)</f>
        <v>0</v>
      </c>
      <c r="D61" s="15">
        <f aca="true" t="shared" si="7" ref="D61:P61">SUM(D62:D65)</f>
        <v>0</v>
      </c>
      <c r="E61" s="16">
        <f t="shared" si="7"/>
        <v>0</v>
      </c>
      <c r="F61" s="21">
        <f t="shared" si="7"/>
        <v>0</v>
      </c>
      <c r="G61" s="22">
        <f t="shared" si="7"/>
        <v>0</v>
      </c>
      <c r="H61" s="15">
        <f t="shared" si="7"/>
        <v>0</v>
      </c>
      <c r="I61" s="15">
        <f t="shared" si="7"/>
        <v>0</v>
      </c>
      <c r="J61" s="15">
        <f t="shared" si="7"/>
        <v>0</v>
      </c>
      <c r="K61" s="15">
        <f t="shared" si="7"/>
        <v>0</v>
      </c>
      <c r="L61" s="15">
        <f t="shared" si="7"/>
        <v>0</v>
      </c>
      <c r="M61" s="15">
        <f t="shared" si="7"/>
        <v>0</v>
      </c>
      <c r="N61" s="15">
        <f t="shared" si="7"/>
        <v>0</v>
      </c>
      <c r="O61" s="15">
        <f t="shared" si="7"/>
        <v>0</v>
      </c>
      <c r="P61" s="15">
        <f t="shared" si="7"/>
        <v>0</v>
      </c>
      <c r="Q61" s="6">
        <f>SUM(Q62:Q65)</f>
        <v>0</v>
      </c>
    </row>
    <row r="62" spans="1:17" s="44" customFormat="1" ht="15">
      <c r="A62" s="128"/>
      <c r="B62" s="55" t="s">
        <v>43</v>
      </c>
      <c r="C62" s="53"/>
      <c r="D62" s="2"/>
      <c r="E62" s="10"/>
      <c r="F62" s="6"/>
      <c r="G62" s="9"/>
      <c r="H62" s="2"/>
      <c r="I62" s="2"/>
      <c r="J62" s="2"/>
      <c r="K62" s="2"/>
      <c r="L62" s="2"/>
      <c r="M62" s="2"/>
      <c r="N62" s="2"/>
      <c r="O62" s="2"/>
      <c r="P62" s="2"/>
      <c r="Q62" s="6"/>
    </row>
    <row r="63" spans="1:17" s="44" customFormat="1" ht="15">
      <c r="A63" s="128"/>
      <c r="B63" s="55" t="s">
        <v>44</v>
      </c>
      <c r="C63" s="53"/>
      <c r="D63" s="2"/>
      <c r="E63" s="10"/>
      <c r="F63" s="6"/>
      <c r="G63" s="9"/>
      <c r="H63" s="2"/>
      <c r="I63" s="2"/>
      <c r="J63" s="2"/>
      <c r="K63" s="2"/>
      <c r="L63" s="2"/>
      <c r="M63" s="2"/>
      <c r="N63" s="2"/>
      <c r="O63" s="2"/>
      <c r="P63" s="2"/>
      <c r="Q63" s="6"/>
    </row>
    <row r="64" spans="1:17" s="44" customFormat="1" ht="15">
      <c r="A64" s="128"/>
      <c r="B64" s="55" t="s">
        <v>45</v>
      </c>
      <c r="C64" s="53"/>
      <c r="D64" s="2"/>
      <c r="E64" s="10"/>
      <c r="F64" s="6"/>
      <c r="G64" s="9"/>
      <c r="H64" s="2"/>
      <c r="I64" s="2"/>
      <c r="J64" s="2"/>
      <c r="K64" s="2"/>
      <c r="L64" s="2"/>
      <c r="M64" s="2"/>
      <c r="N64" s="2"/>
      <c r="O64" s="2"/>
      <c r="P64" s="2"/>
      <c r="Q64" s="6"/>
    </row>
    <row r="65" spans="1:17" s="36" customFormat="1" ht="16.5">
      <c r="A65" s="128"/>
      <c r="B65" s="55" t="s">
        <v>46</v>
      </c>
      <c r="C65" s="58"/>
      <c r="D65" s="2"/>
      <c r="E65" s="10"/>
      <c r="F65" s="6"/>
      <c r="G65" s="22"/>
      <c r="H65" s="15"/>
      <c r="I65" s="15"/>
      <c r="J65" s="15"/>
      <c r="K65" s="15"/>
      <c r="L65" s="15"/>
      <c r="M65" s="15"/>
      <c r="N65" s="15"/>
      <c r="O65" s="15"/>
      <c r="P65" s="15"/>
      <c r="Q65" s="21"/>
    </row>
    <row r="66" spans="1:17" s="36" customFormat="1" ht="24">
      <c r="A66" s="37">
        <v>34</v>
      </c>
      <c r="B66" s="59" t="s">
        <v>73</v>
      </c>
      <c r="C66" s="60">
        <f aca="true" t="shared" si="8" ref="C66:Q66">SUM(C52/C11)</f>
        <v>0.0666</v>
      </c>
      <c r="D66" s="61">
        <f t="shared" si="8"/>
        <v>0.0384</v>
      </c>
      <c r="E66" s="114">
        <f t="shared" si="8"/>
        <v>0.0347</v>
      </c>
      <c r="F66" s="62">
        <f t="shared" si="8"/>
        <v>0.1485</v>
      </c>
      <c r="G66" s="87">
        <f t="shared" si="8"/>
        <v>0.1768</v>
      </c>
      <c r="H66" s="61">
        <f t="shared" si="8"/>
        <v>0.1259</v>
      </c>
      <c r="I66" s="61">
        <f t="shared" si="8"/>
        <v>0.1166</v>
      </c>
      <c r="J66" s="61">
        <f t="shared" si="8"/>
        <v>0.1058</v>
      </c>
      <c r="K66" s="61">
        <f t="shared" si="8"/>
        <v>0.0944</v>
      </c>
      <c r="L66" s="61">
        <f t="shared" si="8"/>
        <v>0.0917</v>
      </c>
      <c r="M66" s="61">
        <f t="shared" si="8"/>
        <v>0.0712</v>
      </c>
      <c r="N66" s="61">
        <f t="shared" si="8"/>
        <v>0.0599</v>
      </c>
      <c r="O66" s="61">
        <f t="shared" si="8"/>
        <v>0.0379</v>
      </c>
      <c r="P66" s="61">
        <f t="shared" si="8"/>
        <v>0.016</v>
      </c>
      <c r="Q66" s="62">
        <f t="shared" si="8"/>
        <v>0</v>
      </c>
    </row>
    <row r="67" spans="1:17" s="36" customFormat="1" ht="24.75" thickBot="1">
      <c r="A67" s="95">
        <v>35</v>
      </c>
      <c r="B67" s="96" t="s">
        <v>74</v>
      </c>
      <c r="C67" s="97">
        <f aca="true" t="shared" si="9" ref="C67:Q67">SUM(C52-C61)/C11</f>
        <v>0.0666</v>
      </c>
      <c r="D67" s="98">
        <f t="shared" si="9"/>
        <v>0.0384</v>
      </c>
      <c r="E67" s="115">
        <f t="shared" si="9"/>
        <v>0.0347</v>
      </c>
      <c r="F67" s="99">
        <f t="shared" si="9"/>
        <v>0.1485</v>
      </c>
      <c r="G67" s="100">
        <f t="shared" si="9"/>
        <v>0.1768</v>
      </c>
      <c r="H67" s="98">
        <f t="shared" si="9"/>
        <v>0.1259</v>
      </c>
      <c r="I67" s="98">
        <f t="shared" si="9"/>
        <v>0.1166</v>
      </c>
      <c r="J67" s="98">
        <f t="shared" si="9"/>
        <v>0.1058</v>
      </c>
      <c r="K67" s="98">
        <f t="shared" si="9"/>
        <v>0.0944</v>
      </c>
      <c r="L67" s="98">
        <f t="shared" si="9"/>
        <v>0.0917</v>
      </c>
      <c r="M67" s="98">
        <f t="shared" si="9"/>
        <v>0.0712</v>
      </c>
      <c r="N67" s="98">
        <f t="shared" si="9"/>
        <v>0.0599</v>
      </c>
      <c r="O67" s="98">
        <f t="shared" si="9"/>
        <v>0.0379</v>
      </c>
      <c r="P67" s="98">
        <f t="shared" si="9"/>
        <v>0.016</v>
      </c>
      <c r="Q67" s="99">
        <f t="shared" si="9"/>
        <v>0</v>
      </c>
    </row>
    <row r="68" spans="1:17" s="74" customFormat="1" ht="12" customHeight="1" thickBot="1">
      <c r="A68" s="90">
        <v>1</v>
      </c>
      <c r="B68" s="91">
        <v>2</v>
      </c>
      <c r="C68" s="90">
        <v>3</v>
      </c>
      <c r="D68" s="92">
        <v>4</v>
      </c>
      <c r="E68" s="91">
        <v>5</v>
      </c>
      <c r="F68" s="119">
        <v>6</v>
      </c>
      <c r="G68" s="94">
        <v>7</v>
      </c>
      <c r="H68" s="126">
        <v>8</v>
      </c>
      <c r="I68" s="126">
        <v>9</v>
      </c>
      <c r="J68" s="126">
        <v>10</v>
      </c>
      <c r="K68" s="126">
        <v>11</v>
      </c>
      <c r="L68" s="126">
        <v>12</v>
      </c>
      <c r="M68" s="126">
        <v>13</v>
      </c>
      <c r="N68" s="92">
        <v>14</v>
      </c>
      <c r="O68" s="92">
        <v>15</v>
      </c>
      <c r="P68" s="92">
        <v>16</v>
      </c>
      <c r="Q68" s="93">
        <v>17</v>
      </c>
    </row>
    <row r="69" spans="1:17" s="74" customFormat="1" ht="7.5" customHeight="1">
      <c r="A69" s="104"/>
      <c r="B69" s="105"/>
      <c r="C69" s="104"/>
      <c r="D69" s="106"/>
      <c r="E69" s="105"/>
      <c r="F69" s="120"/>
      <c r="G69" s="108"/>
      <c r="H69" s="127"/>
      <c r="I69" s="127"/>
      <c r="J69" s="127"/>
      <c r="K69" s="127"/>
      <c r="L69" s="127"/>
      <c r="M69" s="127"/>
      <c r="N69" s="106"/>
      <c r="O69" s="106"/>
      <c r="P69" s="106"/>
      <c r="Q69" s="107"/>
    </row>
    <row r="70" spans="1:17" s="36" customFormat="1" ht="24">
      <c r="A70" s="37">
        <v>36</v>
      </c>
      <c r="B70" s="59" t="s">
        <v>47</v>
      </c>
      <c r="C70" s="39">
        <f>SUM(C71+C72+C73+C74+C75+C76)</f>
        <v>3051074</v>
      </c>
      <c r="D70" s="40">
        <f aca="true" t="shared" si="10" ref="D70:Q70">SUM(D71+D72+D73+D74+D75+D76)</f>
        <v>2804143</v>
      </c>
      <c r="E70" s="111">
        <f t="shared" si="10"/>
        <v>1798342</v>
      </c>
      <c r="F70" s="41">
        <f t="shared" si="10"/>
        <v>2148560</v>
      </c>
      <c r="G70" s="85">
        <f t="shared" si="10"/>
        <v>2614924</v>
      </c>
      <c r="H70" s="40">
        <f t="shared" si="10"/>
        <v>2180000</v>
      </c>
      <c r="I70" s="40">
        <f t="shared" si="10"/>
        <v>2557000</v>
      </c>
      <c r="J70" s="40">
        <f t="shared" si="10"/>
        <v>1884000</v>
      </c>
      <c r="K70" s="40">
        <f t="shared" si="10"/>
        <v>1836000</v>
      </c>
      <c r="L70" s="40">
        <f t="shared" si="10"/>
        <v>888000</v>
      </c>
      <c r="M70" s="40">
        <f t="shared" si="10"/>
        <v>2690000</v>
      </c>
      <c r="N70" s="40">
        <f t="shared" si="10"/>
        <v>2586000</v>
      </c>
      <c r="O70" s="40">
        <f t="shared" si="10"/>
        <v>2483000</v>
      </c>
      <c r="P70" s="40">
        <f t="shared" si="10"/>
        <v>2380000</v>
      </c>
      <c r="Q70" s="41">
        <f t="shared" si="10"/>
        <v>1676000</v>
      </c>
    </row>
    <row r="71" spans="1:18" s="36" customFormat="1" ht="16.5">
      <c r="A71" s="23">
        <v>37</v>
      </c>
      <c r="B71" s="52" t="s">
        <v>75</v>
      </c>
      <c r="C71" s="53">
        <v>760084</v>
      </c>
      <c r="D71" s="2">
        <v>826087</v>
      </c>
      <c r="E71" s="10">
        <v>758751</v>
      </c>
      <c r="F71" s="6">
        <v>712753</v>
      </c>
      <c r="G71" s="22">
        <v>243000</v>
      </c>
      <c r="H71" s="15">
        <v>660000</v>
      </c>
      <c r="I71" s="15">
        <v>625000</v>
      </c>
      <c r="J71" s="15"/>
      <c r="K71" s="15"/>
      <c r="L71" s="15"/>
      <c r="M71" s="15"/>
      <c r="N71" s="15"/>
      <c r="O71" s="15"/>
      <c r="P71" s="15"/>
      <c r="Q71" s="21"/>
      <c r="R71" s="80"/>
    </row>
    <row r="72" spans="1:18" s="36" customFormat="1" ht="16.5">
      <c r="A72" s="23">
        <v>38</v>
      </c>
      <c r="B72" s="52" t="s">
        <v>48</v>
      </c>
      <c r="C72" s="53">
        <v>2290990</v>
      </c>
      <c r="D72" s="2">
        <v>1817907</v>
      </c>
      <c r="E72" s="10">
        <v>656484</v>
      </c>
      <c r="F72" s="6">
        <v>1115488</v>
      </c>
      <c r="G72" s="9">
        <v>1848703</v>
      </c>
      <c r="H72" s="2">
        <v>1011000</v>
      </c>
      <c r="I72" s="2">
        <v>1442000</v>
      </c>
      <c r="J72" s="10">
        <v>1394000</v>
      </c>
      <c r="K72" s="2">
        <v>1346000</v>
      </c>
      <c r="L72" s="8">
        <v>398000</v>
      </c>
      <c r="M72" s="15"/>
      <c r="N72" s="15"/>
      <c r="O72" s="15"/>
      <c r="P72" s="15"/>
      <c r="Q72" s="21"/>
      <c r="R72" s="80"/>
    </row>
    <row r="73" spans="1:17" s="36" customFormat="1" ht="24">
      <c r="A73" s="23">
        <v>39</v>
      </c>
      <c r="B73" s="57" t="s">
        <v>49</v>
      </c>
      <c r="C73" s="53"/>
      <c r="D73" s="15"/>
      <c r="E73" s="16">
        <v>239279</v>
      </c>
      <c r="F73" s="21">
        <v>231312</v>
      </c>
      <c r="G73" s="22"/>
      <c r="H73" s="15"/>
      <c r="I73" s="15"/>
      <c r="J73" s="16"/>
      <c r="K73" s="15"/>
      <c r="L73" s="15"/>
      <c r="M73" s="15"/>
      <c r="N73" s="15"/>
      <c r="O73" s="15"/>
      <c r="P73" s="15"/>
      <c r="Q73" s="21"/>
    </row>
    <row r="74" spans="1:18" s="36" customFormat="1" ht="24">
      <c r="A74" s="23">
        <v>40</v>
      </c>
      <c r="B74" s="57" t="s">
        <v>76</v>
      </c>
      <c r="C74" s="53"/>
      <c r="D74" s="15"/>
      <c r="E74" s="16"/>
      <c r="F74" s="6">
        <v>10400</v>
      </c>
      <c r="G74" s="9">
        <v>474221</v>
      </c>
      <c r="H74" s="2">
        <v>490000</v>
      </c>
      <c r="I74" s="2">
        <v>490000</v>
      </c>
      <c r="J74" s="2">
        <v>490000</v>
      </c>
      <c r="K74" s="2">
        <v>490000</v>
      </c>
      <c r="L74" s="2">
        <v>490000</v>
      </c>
      <c r="M74" s="2">
        <v>2690000</v>
      </c>
      <c r="N74" s="8">
        <v>2586000</v>
      </c>
      <c r="O74" s="2">
        <v>2483000</v>
      </c>
      <c r="P74" s="2">
        <v>2380000</v>
      </c>
      <c r="Q74" s="14">
        <v>1676000</v>
      </c>
      <c r="R74" s="80"/>
    </row>
    <row r="75" spans="1:17" s="36" customFormat="1" ht="24">
      <c r="A75" s="23">
        <v>41</v>
      </c>
      <c r="B75" s="57" t="s">
        <v>42</v>
      </c>
      <c r="C75" s="53"/>
      <c r="D75" s="15">
        <v>160149</v>
      </c>
      <c r="E75" s="16">
        <v>143828</v>
      </c>
      <c r="F75" s="21">
        <v>78607</v>
      </c>
      <c r="G75" s="22">
        <v>49000</v>
      </c>
      <c r="H75" s="15">
        <v>19000</v>
      </c>
      <c r="I75" s="15"/>
      <c r="J75" s="15"/>
      <c r="K75" s="15"/>
      <c r="L75" s="15"/>
      <c r="M75" s="15"/>
      <c r="N75" s="15"/>
      <c r="O75" s="15"/>
      <c r="P75" s="15"/>
      <c r="Q75" s="21"/>
    </row>
    <row r="76" spans="1:17" s="36" customFormat="1" ht="52.5" customHeight="1">
      <c r="A76" s="128">
        <v>42</v>
      </c>
      <c r="B76" s="57" t="s">
        <v>77</v>
      </c>
      <c r="C76" s="53">
        <f>SUM(C77:C80)</f>
        <v>0</v>
      </c>
      <c r="D76" s="15">
        <f aca="true" t="shared" si="11" ref="D76:P76">SUM(D77:D80)</f>
        <v>0</v>
      </c>
      <c r="E76" s="16">
        <f t="shared" si="11"/>
        <v>0</v>
      </c>
      <c r="F76" s="21">
        <f t="shared" si="11"/>
        <v>0</v>
      </c>
      <c r="G76" s="22">
        <f t="shared" si="11"/>
        <v>0</v>
      </c>
      <c r="H76" s="15">
        <f t="shared" si="11"/>
        <v>0</v>
      </c>
      <c r="I76" s="15">
        <f t="shared" si="11"/>
        <v>0</v>
      </c>
      <c r="J76" s="15">
        <f t="shared" si="11"/>
        <v>0</v>
      </c>
      <c r="K76" s="15">
        <f t="shared" si="11"/>
        <v>0</v>
      </c>
      <c r="L76" s="15">
        <f t="shared" si="11"/>
        <v>0</v>
      </c>
      <c r="M76" s="15">
        <f t="shared" si="11"/>
        <v>0</v>
      </c>
      <c r="N76" s="15">
        <f t="shared" si="11"/>
        <v>0</v>
      </c>
      <c r="O76" s="15">
        <f t="shared" si="11"/>
        <v>0</v>
      </c>
      <c r="P76" s="15">
        <f t="shared" si="11"/>
        <v>0</v>
      </c>
      <c r="Q76" s="21">
        <f>SUM(Q77:Q80)</f>
        <v>0</v>
      </c>
    </row>
    <row r="77" spans="1:17" s="36" customFormat="1" ht="16.5">
      <c r="A77" s="128"/>
      <c r="B77" s="54" t="s">
        <v>50</v>
      </c>
      <c r="C77" s="53"/>
      <c r="D77" s="15"/>
      <c r="E77" s="16"/>
      <c r="F77" s="21"/>
      <c r="G77" s="121"/>
      <c r="H77" s="15"/>
      <c r="I77" s="15"/>
      <c r="J77" s="15"/>
      <c r="K77" s="15"/>
      <c r="L77" s="15"/>
      <c r="M77" s="15"/>
      <c r="N77" s="122"/>
      <c r="O77" s="122"/>
      <c r="P77" s="122"/>
      <c r="Q77" s="123"/>
    </row>
    <row r="78" spans="1:17" s="36" customFormat="1" ht="16.5">
      <c r="A78" s="128"/>
      <c r="B78" s="54" t="s">
        <v>51</v>
      </c>
      <c r="C78" s="53"/>
      <c r="D78" s="15"/>
      <c r="E78" s="16"/>
      <c r="F78" s="21"/>
      <c r="G78" s="121"/>
      <c r="H78" s="15"/>
      <c r="I78" s="15"/>
      <c r="J78" s="15"/>
      <c r="K78" s="15"/>
      <c r="L78" s="15"/>
      <c r="M78" s="15"/>
      <c r="N78" s="122"/>
      <c r="O78" s="122"/>
      <c r="P78" s="122"/>
      <c r="Q78" s="123"/>
    </row>
    <row r="79" spans="1:17" s="36" customFormat="1" ht="16.5">
      <c r="A79" s="128"/>
      <c r="B79" s="54" t="s">
        <v>52</v>
      </c>
      <c r="C79" s="53"/>
      <c r="D79" s="15"/>
      <c r="E79" s="16"/>
      <c r="F79" s="21"/>
      <c r="G79" s="121"/>
      <c r="H79" s="15"/>
      <c r="I79" s="15"/>
      <c r="J79" s="15"/>
      <c r="K79" s="15"/>
      <c r="L79" s="15"/>
      <c r="M79" s="15"/>
      <c r="N79" s="122"/>
      <c r="O79" s="122"/>
      <c r="P79" s="122"/>
      <c r="Q79" s="123"/>
    </row>
    <row r="80" spans="1:17" s="36" customFormat="1" ht="16.5">
      <c r="A80" s="128"/>
      <c r="B80" s="54" t="s">
        <v>53</v>
      </c>
      <c r="C80" s="53"/>
      <c r="D80" s="15"/>
      <c r="E80" s="16"/>
      <c r="F80" s="21"/>
      <c r="G80" s="121"/>
      <c r="H80" s="15"/>
      <c r="I80" s="15"/>
      <c r="J80" s="15"/>
      <c r="K80" s="15"/>
      <c r="L80" s="15"/>
      <c r="M80" s="15"/>
      <c r="N80" s="122"/>
      <c r="O80" s="122"/>
      <c r="P80" s="122"/>
      <c r="Q80" s="123"/>
    </row>
    <row r="81" spans="1:17" s="36" customFormat="1" ht="24">
      <c r="A81" s="37">
        <v>43</v>
      </c>
      <c r="B81" s="59" t="s">
        <v>78</v>
      </c>
      <c r="C81" s="63">
        <f aca="true" t="shared" si="12" ref="C81:Q81">SUM(C70/C11)</f>
        <v>0.0407</v>
      </c>
      <c r="D81" s="64">
        <f t="shared" si="12"/>
        <v>0.0303</v>
      </c>
      <c r="E81" s="116">
        <f t="shared" si="12"/>
        <v>0.0196</v>
      </c>
      <c r="F81" s="62">
        <f t="shared" si="12"/>
        <v>0.0186</v>
      </c>
      <c r="G81" s="87">
        <f t="shared" si="12"/>
        <v>0.0276</v>
      </c>
      <c r="H81" s="61">
        <f t="shared" si="12"/>
        <v>0.018</v>
      </c>
      <c r="I81" s="61">
        <f t="shared" si="12"/>
        <v>0.0223</v>
      </c>
      <c r="J81" s="61">
        <f t="shared" si="12"/>
        <v>0.0165</v>
      </c>
      <c r="K81" s="61">
        <f t="shared" si="12"/>
        <v>0.0161</v>
      </c>
      <c r="L81" s="61">
        <f t="shared" si="12"/>
        <v>0.0078</v>
      </c>
      <c r="M81" s="61">
        <f t="shared" si="12"/>
        <v>0.0234</v>
      </c>
      <c r="N81" s="64">
        <f t="shared" si="12"/>
        <v>0.0258</v>
      </c>
      <c r="O81" s="64">
        <f t="shared" si="12"/>
        <v>0.0248</v>
      </c>
      <c r="P81" s="64">
        <f t="shared" si="12"/>
        <v>0.0238</v>
      </c>
      <c r="Q81" s="65">
        <f t="shared" si="12"/>
        <v>0.0168</v>
      </c>
    </row>
    <row r="82" spans="1:17" s="36" customFormat="1" ht="24.75" thickBot="1">
      <c r="A82" s="95">
        <v>44</v>
      </c>
      <c r="B82" s="96" t="s">
        <v>79</v>
      </c>
      <c r="C82" s="101">
        <f aca="true" t="shared" si="13" ref="C82:Q82">SUM(C70-C76)/C11</f>
        <v>0.0407</v>
      </c>
      <c r="D82" s="102">
        <f t="shared" si="13"/>
        <v>0.0303</v>
      </c>
      <c r="E82" s="117">
        <f t="shared" si="13"/>
        <v>0.0196</v>
      </c>
      <c r="F82" s="99">
        <f t="shared" si="13"/>
        <v>0.0186</v>
      </c>
      <c r="G82" s="100">
        <f t="shared" si="13"/>
        <v>0.0276</v>
      </c>
      <c r="H82" s="98">
        <f t="shared" si="13"/>
        <v>0.018</v>
      </c>
      <c r="I82" s="98">
        <f t="shared" si="13"/>
        <v>0.0223</v>
      </c>
      <c r="J82" s="98">
        <f t="shared" si="13"/>
        <v>0.0165</v>
      </c>
      <c r="K82" s="98">
        <f t="shared" si="13"/>
        <v>0.0161</v>
      </c>
      <c r="L82" s="98">
        <f t="shared" si="13"/>
        <v>0.0078</v>
      </c>
      <c r="M82" s="98">
        <f t="shared" si="13"/>
        <v>0.0234</v>
      </c>
      <c r="N82" s="102">
        <f t="shared" si="13"/>
        <v>0.0258</v>
      </c>
      <c r="O82" s="102">
        <f t="shared" si="13"/>
        <v>0.0248</v>
      </c>
      <c r="P82" s="102">
        <f t="shared" si="13"/>
        <v>0.0238</v>
      </c>
      <c r="Q82" s="103">
        <f t="shared" si="13"/>
        <v>0.0168</v>
      </c>
    </row>
    <row r="83" spans="1:17" s="17" customFormat="1" ht="22.5" customHeight="1">
      <c r="A83" s="145" t="s">
        <v>41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1:13" s="17" customFormat="1" ht="14.25">
      <c r="A84" s="66"/>
      <c r="B84" s="143" t="s">
        <v>80</v>
      </c>
      <c r="C84" s="143"/>
      <c r="F84" s="29"/>
      <c r="G84" s="29"/>
      <c r="H84" s="29"/>
      <c r="I84" s="29"/>
      <c r="J84" s="29"/>
      <c r="K84" s="29"/>
      <c r="L84" s="29"/>
      <c r="M84" s="29"/>
    </row>
    <row r="85" spans="1:13" s="17" customFormat="1" ht="15" customHeight="1">
      <c r="A85" s="66"/>
      <c r="B85" s="143" t="s">
        <v>81</v>
      </c>
      <c r="C85" s="143"/>
      <c r="F85" s="29"/>
      <c r="G85" s="29"/>
      <c r="H85" s="29"/>
      <c r="I85" s="29"/>
      <c r="J85" s="29"/>
      <c r="K85" s="29"/>
      <c r="L85" s="29"/>
      <c r="M85" s="29"/>
    </row>
    <row r="86" spans="1:13" s="17" customFormat="1" ht="17.25" customHeight="1">
      <c r="A86" s="66"/>
      <c r="B86" s="143" t="s">
        <v>82</v>
      </c>
      <c r="C86" s="143"/>
      <c r="D86" s="144"/>
      <c r="E86" s="144"/>
      <c r="F86" s="144"/>
      <c r="G86" s="29"/>
      <c r="H86" s="29"/>
      <c r="I86" s="29"/>
      <c r="J86" s="29"/>
      <c r="K86" s="29"/>
      <c r="L86" s="29"/>
      <c r="M86" s="29"/>
    </row>
  </sheetData>
  <mergeCells count="17">
    <mergeCell ref="B86:C86"/>
    <mergeCell ref="D86:F86"/>
    <mergeCell ref="A76:A80"/>
    <mergeCell ref="A83:Q83"/>
    <mergeCell ref="B84:C84"/>
    <mergeCell ref="B85:C85"/>
    <mergeCell ref="G1:H1"/>
    <mergeCell ref="I1:J1"/>
    <mergeCell ref="P1:Q1"/>
    <mergeCell ref="A3:Q3"/>
    <mergeCell ref="A61:A65"/>
    <mergeCell ref="A4:Q4"/>
    <mergeCell ref="A5:Q5"/>
    <mergeCell ref="A7:A8"/>
    <mergeCell ref="B7:B8"/>
    <mergeCell ref="C7:F7"/>
    <mergeCell ref="G7:Q7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63" r:id="rId1"/>
  <rowBreaks count="2" manualBreakCount="2">
    <brk id="33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2007-03-30T13:45:55Z</dcterms:modified>
  <cp:category/>
  <cp:version/>
  <cp:contentType/>
  <cp:contentStatus/>
</cp:coreProperties>
</file>