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2 - wydatki" sheetId="1" r:id="rId1"/>
  </sheets>
  <definedNames>
    <definedName name="_xlnm.Print_Area" localSheetId="0">'2 - wydatki'!$A$1:$J$294</definedName>
  </definedNames>
  <calcPr fullCalcOnLoad="1" fullPrecision="0"/>
</workbook>
</file>

<file path=xl/comments1.xml><?xml version="1.0" encoding="utf-8"?>
<comments xmlns="http://schemas.openxmlformats.org/spreadsheetml/2006/main">
  <authors>
    <author>ug</author>
  </authors>
  <commentList>
    <comment ref="G252" authorId="0">
      <text>
        <r>
          <rPr>
            <b/>
            <sz val="8"/>
            <rFont val="Tahoma"/>
            <family val="0"/>
          </rPr>
          <t>ug:</t>
        </r>
        <r>
          <rPr>
            <sz val="8"/>
            <rFont val="Tahoma"/>
            <family val="0"/>
          </rPr>
          <t xml:space="preserve">
tylko pracowników </t>
        </r>
      </text>
    </comment>
  </commentList>
</comments>
</file>

<file path=xl/sharedStrings.xml><?xml version="1.0" encoding="utf-8"?>
<sst xmlns="http://schemas.openxmlformats.org/spreadsheetml/2006/main" count="252" uniqueCount="147">
  <si>
    <t xml:space="preserve"> </t>
  </si>
  <si>
    <t>Plan</t>
  </si>
  <si>
    <t>wynagrodzenia
i pochodne od wynagrodzeń</t>
  </si>
  <si>
    <t>wynagrodzenia 
i pochodne od wynagrodzeń</t>
  </si>
  <si>
    <t>Wojewódzkie ośrodki doradztwa rolniczego</t>
  </si>
  <si>
    <t>Oddziały przedszkolne w szkołach podstawowych</t>
  </si>
  <si>
    <t>Załącznik nr 2 
do Uchwały Nr XL/302/05
Rady Miejskiej w Policach 
z dnia 29 grudnia 2005 roku</t>
  </si>
  <si>
    <t>Dział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</si>
  <si>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</si>
  <si>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</si>
  <si>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</si>
  <si>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</si>
  <si>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</si>
  <si>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</t>
  </si>
  <si>
    <t>RÓŻNE ROZLICZENIA</t>
  </si>
  <si>
    <t>OŚWIATA I WYCHOWANIE</t>
  </si>
  <si>
    <t>OCHRONA ZDROWIA</t>
  </si>
  <si>
    <t>EDUKACYJNA OPIEKA WYCHOWAWCZA</t>
  </si>
  <si>
    <t>GOSPODARKA KOMUNALNA</t>
  </si>
  <si>
    <t>KULTURA I OCHRONA DZIEDZICTWA</t>
  </si>
  <si>
    <t>NARODOWEGO</t>
  </si>
  <si>
    <t>Rozdział</t>
  </si>
  <si>
    <t>Treść</t>
  </si>
  <si>
    <t>WYTWARZANIE I ZAOPATRYWANIE W ENERGIĘ</t>
  </si>
  <si>
    <t>ELEKTRYCZNĄ, GAZ I WODĘ</t>
  </si>
  <si>
    <t>Dostarczanie wody</t>
  </si>
  <si>
    <t>Drogi publiczne gminne</t>
  </si>
  <si>
    <t>Zadania w zakresie upowszechniania turystyki</t>
  </si>
  <si>
    <t>Gospodarka gruntami i nieruchomościami</t>
  </si>
  <si>
    <t>Opracowania geodezyjne i kartograficzne</t>
  </si>
  <si>
    <t>Pozostała działalność</t>
  </si>
  <si>
    <t>BEZPIECZEŃSTWO PUBLICZNE I OCHRONA</t>
  </si>
  <si>
    <t>PRZECIWPOŻAROWA</t>
  </si>
  <si>
    <t>Straż Miejska</t>
  </si>
  <si>
    <t>Szkoły podstawowe</t>
  </si>
  <si>
    <t>Gimnazja</t>
  </si>
  <si>
    <t>Dodatki mieszkaniowe</t>
  </si>
  <si>
    <t>ŚRODOWISKA</t>
  </si>
  <si>
    <t>Gospodarka odpadami</t>
  </si>
  <si>
    <t>Urzędy naczelnych organów władzy państwowej,</t>
  </si>
  <si>
    <t>kontroli i ochrony prawa</t>
  </si>
  <si>
    <t>Ochotnicze straże pożarne</t>
  </si>
  <si>
    <t>Lecznictwo ambulatoryjne</t>
  </si>
  <si>
    <t xml:space="preserve">oraz składki na ubezpieczenia emerytalne i rentowe </t>
  </si>
  <si>
    <t>Świadczenia rodzinne, zaliczka alimentacyjna</t>
  </si>
  <si>
    <t xml:space="preserve">wybory wójtów, burmistrzów i prezydentów miast </t>
  </si>
  <si>
    <t>oraz referenda gminne, powiatowe i wojewódzkie</t>
  </si>
  <si>
    <t>3. WYDATKI BUDŻETU GMINY W 2006 ROKU  związane z realizacją zadań z zakresu administracji rządowej</t>
  </si>
  <si>
    <t>4. WYDATKI BUDŻETU GMINY W 2006 ROKU  związane z realizacją zadań z zakresu właściwości powiatu</t>
  </si>
  <si>
    <t>5. WYDATKI BUDŻETU GMINY W 2006 ROKU  związane z realizacją zadań z zakresu właściwości województwa</t>
  </si>
  <si>
    <t>GOSPODARKA KOMUNALNA I OCHRONA</t>
  </si>
  <si>
    <t>Oświetlenie ulic, placów i dróg</t>
  </si>
  <si>
    <t>Drogi publiczne powiatowe</t>
  </si>
  <si>
    <t>z tego:</t>
  </si>
  <si>
    <t>w tym:</t>
  </si>
  <si>
    <t>dotacje</t>
  </si>
  <si>
    <t>010</t>
  </si>
  <si>
    <t>ROLNICTWO I ŁOWIECTWO</t>
  </si>
  <si>
    <t>400</t>
  </si>
  <si>
    <t xml:space="preserve">URZĘDY NACZELNYCH ORGANÓW WŁADZY </t>
  </si>
  <si>
    <t>PAŃSTWOWEJ, KONTROLI I OCHRONY</t>
  </si>
  <si>
    <t>PRAWA ORAZ SĄDOWNICTWA</t>
  </si>
  <si>
    <t>OBSŁUGA DŁUGU PUBLICZNEGO</t>
  </si>
  <si>
    <t>KULTURA FIZYCZNA I SPORT</t>
  </si>
  <si>
    <t>OGÓŁEM</t>
  </si>
  <si>
    <t>01030</t>
  </si>
  <si>
    <t>Izby rolnicze</t>
  </si>
  <si>
    <t>Lokalny transport zbiorowy</t>
  </si>
  <si>
    <t>Zwalczanie narkomanii</t>
  </si>
  <si>
    <t>Promocja jednostek samorządu terytorialnego</t>
  </si>
  <si>
    <t>Plany zagospodarowania przestrzennego</t>
  </si>
  <si>
    <t>Obsługa papierów wartościowych, kredytów</t>
  </si>
  <si>
    <t>i pożyczek jednostek samorządu terytorialnego</t>
  </si>
  <si>
    <t>Dowożenie uczniów do szkół</t>
  </si>
  <si>
    <t>Komisje egzaminacyjne</t>
  </si>
  <si>
    <t>Przeciwdziałanie alkoholizmowi</t>
  </si>
  <si>
    <t xml:space="preserve">Wpływy i wydatki związane z gromadzeniem środków z opłat </t>
  </si>
  <si>
    <t>i kar za korzystanie ze środowiska</t>
  </si>
  <si>
    <t xml:space="preserve">POMOC SPOŁECZNA </t>
  </si>
  <si>
    <t xml:space="preserve">Zasiłki i pomoc w naturze oraz składki na </t>
  </si>
  <si>
    <t>Usługi opiekuńcze i specjalistyczne</t>
  </si>
  <si>
    <t>usługi opiekuńcze</t>
  </si>
  <si>
    <t>Przedszkola</t>
  </si>
  <si>
    <t>Przedszkola specjalne</t>
  </si>
  <si>
    <t>Kolonie i obozy dla młodzieży polonijnej w kraju</t>
  </si>
  <si>
    <t>Gospodarka ściekowa i ochrona wód</t>
  </si>
  <si>
    <t>Oczyszczanie miast i wsi</t>
  </si>
  <si>
    <t>Domy i ośrodki kultury, świetlice i kluby</t>
  </si>
  <si>
    <t>2. WYDATKI BUDŻETU GMINY W 2006 ROKU związane z realizacją zadań własnych.</t>
  </si>
  <si>
    <t>Rady gmin (miast i miast na prawach powiatu)</t>
  </si>
  <si>
    <t>Obiekty sportowe</t>
  </si>
  <si>
    <t>Zadania w zakresie kultury fizycznej i sportu</t>
  </si>
  <si>
    <t>Urzędy wojewódzkie</t>
  </si>
  <si>
    <t xml:space="preserve">PAŃSTWOWEJ, KONTROLI I OCHRONY </t>
  </si>
  <si>
    <t>w zł</t>
  </si>
  <si>
    <t>01002</t>
  </si>
  <si>
    <t>Ochotnicze Hufce Pracy</t>
  </si>
  <si>
    <t>Dokształcanie i doskonalenie nauczycieli</t>
  </si>
  <si>
    <t>Biblioteki</t>
  </si>
  <si>
    <t>Drogi publiczne wojewódzkie</t>
  </si>
  <si>
    <t xml:space="preserve">Wybory do rad gmin, rad powiatów i sejmików województw, </t>
  </si>
  <si>
    <t>POMOC SPOŁECZNA</t>
  </si>
  <si>
    <t>POLITYKI SPOŁECZNEJ</t>
  </si>
  <si>
    <t>POZOSTAŁE ZADANIA W ZAKRESIE</t>
  </si>
  <si>
    <t>ORAZ WYDATKI ZWIĄZANE Z ICH POBOREM</t>
  </si>
  <si>
    <t>NIEPOSIADAJĄCYCH OSOBOWOŚCI PRAWNEJ</t>
  </si>
  <si>
    <t xml:space="preserve">DOCHODY OD OSÓB PRAWNYCH, </t>
  </si>
  <si>
    <t>OD OSÓB FIZYCZNYCH I OD INNYCH JEDNOSTEK</t>
  </si>
  <si>
    <t xml:space="preserve"> I OCHRONA ŚRODOWISKA</t>
  </si>
  <si>
    <t>opiekuńcze</t>
  </si>
  <si>
    <t>Usługi opiekuńcze i specjalistyczne usługi</t>
  </si>
  <si>
    <t>Ośrodki wsparcia</t>
  </si>
  <si>
    <t>Pomoc materialna dla uczniów - stypendia</t>
  </si>
  <si>
    <t>Instytucje kultury fizycznej - Ośrodek Sportu i Rekreacji</t>
  </si>
  <si>
    <t xml:space="preserve">Pobór podatków, opłat i niepodatkowych </t>
  </si>
  <si>
    <t>należności budżetowych</t>
  </si>
  <si>
    <t>Straż Graniczna</t>
  </si>
  <si>
    <t>zestawienie zbiorcze wg działów klasyfikacji budżetowej.</t>
  </si>
  <si>
    <t>1. WYDATKI BUDŻETU GMINY W 2006 ROKU</t>
  </si>
  <si>
    <t>według działów i rozdziałów klasyfikacji budżetowej</t>
  </si>
  <si>
    <t>oraz innych zadań zleconych ustawami.</t>
  </si>
  <si>
    <t xml:space="preserve">          na podstawie porozumień.</t>
  </si>
  <si>
    <t>ubezpieczenia emerytalne i rentowe</t>
  </si>
  <si>
    <t>Ochrona zabytków i opieka nad zabytkami</t>
  </si>
  <si>
    <t>Komendy powiatowe Policji</t>
  </si>
  <si>
    <t>Dostarczanie paliw gazowych</t>
  </si>
  <si>
    <t>wydatki na obsługę długu</t>
  </si>
  <si>
    <t>wydatki z tytułu poręczeń i gwarancji</t>
  </si>
  <si>
    <t>wydatki majątkowe</t>
  </si>
  <si>
    <t>wydatki bieżące</t>
  </si>
  <si>
    <t>Urzędy gmin (miast i miast na prawach powiatu)</t>
  </si>
  <si>
    <t>z ubezpieczenia społecznego</t>
  </si>
  <si>
    <t>Zakłady gospodarki mieszkaniowej</t>
  </si>
  <si>
    <t>Zadania ratownictwa górskiego i wodnego</t>
  </si>
  <si>
    <t xml:space="preserve">Uzupełnienie subwencji ogólnej dla jednostek </t>
  </si>
  <si>
    <t>samorządu terytorialnego</t>
  </si>
  <si>
    <t>Rezerwy ogólne i celowe</t>
  </si>
  <si>
    <t>Programy polityki zdrowotnej</t>
  </si>
  <si>
    <t>Ośrodki pomocy społecznej</t>
  </si>
  <si>
    <t>Żłobki</t>
  </si>
  <si>
    <t>Kolonie i obozy oraz inne formy wypoczynku dzieci</t>
  </si>
  <si>
    <t>i młodzieży szkolnej, a także szkolenia młodzieży</t>
  </si>
  <si>
    <t>Składki na ubezpieczenia zdrowotne opłacane za osoby</t>
  </si>
  <si>
    <t>pobierające niektóre świadczenia z pomocy społecznej</t>
  </si>
  <si>
    <t>oraz niektóre świadczenia rodzinne</t>
  </si>
  <si>
    <t>Wpływy i wydatki związane z gromadzeniem</t>
  </si>
  <si>
    <t>środków z opłat produktowych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</si>
</sst>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1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0" fillId="0" borderId="0" xfId="0" applyFont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49" fontId="0" fillId="0" borderId="5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4" fillId="0" borderId="0" xfId="0" applyFont="1" applyAlignment="1">
      <alignment horizontal="right" vertical="center"/>
    </xf>
    <xf numFmtId="3" fontId="0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6" fillId="0" borderId="3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3" fontId="1" fillId="0" borderId="32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8" xfId="0" applyFont="1" applyBorder="1" applyAlignment="1">
      <alignment/>
    </xf>
    <xf numFmtId="3" fontId="1" fillId="0" borderId="28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170" fontId="0" fillId="0" borderId="5" xfId="20" applyNumberFormat="1" applyFont="1" applyBorder="1" applyAlignment="1">
      <alignment wrapText="1"/>
    </xf>
    <xf numFmtId="3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3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4"/>
  <sheetViews>
    <sheetView showGridLines="0" tabSelected="1" view="pageBreakPreview" zoomScale="88" zoomScaleSheetLayoutView="88" workbookViewId="0" topLeftCell="A1">
      <selection activeCell="A1" sqref="A1"/>
    </sheetView>
  </sheetViews>
  <sheetFormatPr defaultColWidth="9.00390625" defaultRowHeight="12"/>
  <cols>
    <col min="1" max="1" width="6.75390625" style="2" customWidth="1"/>
    <col min="2" max="2" width="9.125" style="2" customWidth="1"/>
    <col min="3" max="3" width="51.375" style="2" customWidth="1"/>
    <col min="4" max="4" width="12.25390625" style="2" bestFit="1" customWidth="1"/>
    <col min="5" max="5" width="12.25390625" style="2" customWidth="1"/>
    <col min="6" max="6" width="12.75390625" style="2" customWidth="1"/>
    <col min="7" max="7" width="15.875" style="2" customWidth="1"/>
    <col min="8" max="9" width="14.875" style="2" customWidth="1"/>
    <col min="10" max="10" width="13.875" style="2" customWidth="1"/>
    <col min="11" max="11" width="16.75390625" style="2" customWidth="1"/>
    <col min="12" max="12" width="29.625" style="2" customWidth="1"/>
    <col min="13" max="16384" width="9.125" style="2" customWidth="1"/>
  </cols>
  <sheetData>
    <row r="1" spans="9:11" ht="55.5" customHeight="1">
      <c r="I1" s="165" t="s">
        <v>6</v>
      </c>
      <c r="J1" s="165"/>
      <c r="K1" s="51"/>
    </row>
    <row r="2" spans="1:11" ht="15.75">
      <c r="A2" s="170" t="s">
        <v>118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2">
      <c r="A3" s="155" t="s">
        <v>117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19" customFormat="1" ht="33" customHeight="1" thickBot="1">
      <c r="A4" s="2"/>
      <c r="B4" s="2"/>
      <c r="C4" s="2"/>
      <c r="D4" s="2"/>
      <c r="E4" s="2"/>
      <c r="F4" s="2"/>
      <c r="G4" s="2"/>
      <c r="H4" s="2"/>
      <c r="I4" s="2"/>
      <c r="J4" s="109" t="s">
        <v>94</v>
      </c>
      <c r="K4" s="104"/>
    </row>
    <row r="5" spans="2:10" ht="12" customHeight="1">
      <c r="B5" s="168" t="s">
        <v>7</v>
      </c>
      <c r="C5" s="159" t="s">
        <v>22</v>
      </c>
      <c r="D5" s="163" t="s">
        <v>1</v>
      </c>
      <c r="E5" s="147" t="s">
        <v>53</v>
      </c>
      <c r="F5" s="148"/>
      <c r="G5" s="148"/>
      <c r="H5" s="148"/>
      <c r="I5" s="148"/>
      <c r="J5" s="149"/>
    </row>
    <row r="6" spans="2:10" ht="12">
      <c r="B6" s="169"/>
      <c r="C6" s="160"/>
      <c r="D6" s="164"/>
      <c r="E6" s="158" t="s">
        <v>129</v>
      </c>
      <c r="F6" s="146" t="s">
        <v>54</v>
      </c>
      <c r="G6" s="146"/>
      <c r="H6" s="146"/>
      <c r="I6" s="146"/>
      <c r="J6" s="153" t="s">
        <v>128</v>
      </c>
    </row>
    <row r="7" spans="2:10" ht="36.75" thickBot="1">
      <c r="B7" s="144"/>
      <c r="C7" s="145"/>
      <c r="D7" s="152"/>
      <c r="E7" s="152"/>
      <c r="F7" s="98" t="s">
        <v>55</v>
      </c>
      <c r="G7" s="98" t="s">
        <v>2</v>
      </c>
      <c r="H7" s="98" t="s">
        <v>126</v>
      </c>
      <c r="I7" s="98" t="s">
        <v>127</v>
      </c>
      <c r="J7" s="154"/>
    </row>
    <row r="8" spans="1:11" ht="12">
      <c r="A8" s="19"/>
      <c r="B8" s="6">
        <v>1</v>
      </c>
      <c r="C8" s="5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1">
        <v>9</v>
      </c>
      <c r="K8" s="19"/>
    </row>
    <row r="9" spans="2:10" ht="12">
      <c r="B9" s="64"/>
      <c r="C9" s="65"/>
      <c r="D9" s="65"/>
      <c r="E9" s="65"/>
      <c r="F9" s="65"/>
      <c r="G9" s="65"/>
      <c r="H9" s="65"/>
      <c r="I9" s="65"/>
      <c r="J9" s="79"/>
    </row>
    <row r="10" spans="2:10" ht="12">
      <c r="B10" s="66" t="s">
        <v>56</v>
      </c>
      <c r="C10" s="16" t="s">
        <v>57</v>
      </c>
      <c r="D10" s="49">
        <f>SUM(D74)</f>
        <v>9500</v>
      </c>
      <c r="E10" s="49">
        <f aca="true" t="shared" si="0" ref="E10:J10">SUM(E74)</f>
        <v>9500</v>
      </c>
      <c r="F10" s="49">
        <f t="shared" si="0"/>
        <v>0</v>
      </c>
      <c r="G10" s="49">
        <f t="shared" si="0"/>
        <v>0</v>
      </c>
      <c r="H10" s="49">
        <f t="shared" si="0"/>
        <v>0</v>
      </c>
      <c r="I10" s="49">
        <f t="shared" si="0"/>
        <v>0</v>
      </c>
      <c r="J10" s="80">
        <f t="shared" si="0"/>
        <v>0</v>
      </c>
    </row>
    <row r="11" spans="2:10" ht="12">
      <c r="B11" s="67"/>
      <c r="C11" s="9"/>
      <c r="D11" s="53"/>
      <c r="E11" s="48"/>
      <c r="F11" s="48"/>
      <c r="G11" s="48"/>
      <c r="H11" s="48"/>
      <c r="I11" s="48"/>
      <c r="J11" s="81"/>
    </row>
    <row r="12" spans="2:10" ht="12">
      <c r="B12" s="67" t="s">
        <v>58</v>
      </c>
      <c r="C12" s="9" t="s">
        <v>23</v>
      </c>
      <c r="D12" s="48"/>
      <c r="E12" s="48"/>
      <c r="F12" s="48"/>
      <c r="G12" s="48"/>
      <c r="H12" s="48"/>
      <c r="I12" s="48"/>
      <c r="J12" s="81"/>
    </row>
    <row r="13" spans="2:10" ht="12">
      <c r="B13" s="66"/>
      <c r="C13" s="16" t="s">
        <v>24</v>
      </c>
      <c r="D13" s="49">
        <f>SUM(D80)</f>
        <v>12760000</v>
      </c>
      <c r="E13" s="49">
        <f aca="true" t="shared" si="1" ref="E13:J13">SUM(E80)</f>
        <v>260000</v>
      </c>
      <c r="F13" s="49">
        <f t="shared" si="1"/>
        <v>0</v>
      </c>
      <c r="G13" s="49">
        <f t="shared" si="1"/>
        <v>0</v>
      </c>
      <c r="H13" s="49">
        <f t="shared" si="1"/>
        <v>0</v>
      </c>
      <c r="I13" s="49">
        <f t="shared" si="1"/>
        <v>0</v>
      </c>
      <c r="J13" s="80">
        <f t="shared" si="1"/>
        <v>12500000</v>
      </c>
    </row>
    <row r="14" spans="2:10" ht="12">
      <c r="B14" s="12"/>
      <c r="C14" s="9"/>
      <c r="D14" s="48"/>
      <c r="E14" s="48"/>
      <c r="F14" s="48"/>
      <c r="G14" s="48"/>
      <c r="H14" s="48"/>
      <c r="I14" s="48"/>
      <c r="J14" s="81"/>
    </row>
    <row r="15" spans="2:10" ht="12">
      <c r="B15" s="68">
        <v>600</v>
      </c>
      <c r="C15" s="16" t="s">
        <v>8</v>
      </c>
      <c r="D15" s="49">
        <f aca="true" t="shared" si="2" ref="D15:J15">SUM(D85+D273+D289)</f>
        <v>7081905</v>
      </c>
      <c r="E15" s="49">
        <f>SUM(E85+E273+E289)</f>
        <v>5458269</v>
      </c>
      <c r="F15" s="49">
        <f t="shared" si="2"/>
        <v>0</v>
      </c>
      <c r="G15" s="49">
        <f t="shared" si="2"/>
        <v>0</v>
      </c>
      <c r="H15" s="49">
        <f t="shared" si="2"/>
        <v>0</v>
      </c>
      <c r="I15" s="49">
        <f t="shared" si="2"/>
        <v>0</v>
      </c>
      <c r="J15" s="80">
        <f t="shared" si="2"/>
        <v>1623636</v>
      </c>
    </row>
    <row r="16" spans="2:10" ht="12">
      <c r="B16" s="12"/>
      <c r="C16" s="9"/>
      <c r="D16" s="48"/>
      <c r="E16" s="48"/>
      <c r="F16" s="48"/>
      <c r="G16" s="48"/>
      <c r="H16" s="48"/>
      <c r="I16" s="48"/>
      <c r="J16" s="81"/>
    </row>
    <row r="17" spans="2:10" ht="12">
      <c r="B17" s="68">
        <v>630</v>
      </c>
      <c r="C17" s="16" t="s">
        <v>9</v>
      </c>
      <c r="D17" s="49">
        <f>SUM(D91)</f>
        <v>3572000</v>
      </c>
      <c r="E17" s="49">
        <f>SUM(E91)</f>
        <v>72000</v>
      </c>
      <c r="F17" s="49">
        <f>(F91)</f>
        <v>6000</v>
      </c>
      <c r="G17" s="49">
        <f>(G91)</f>
        <v>0</v>
      </c>
      <c r="H17" s="49">
        <f>(H91)</f>
        <v>0</v>
      </c>
      <c r="I17" s="49">
        <f>(I91)</f>
        <v>0</v>
      </c>
      <c r="J17" s="80">
        <f>(J91)</f>
        <v>3500000</v>
      </c>
    </row>
    <row r="18" spans="2:10" ht="12">
      <c r="B18" s="12"/>
      <c r="C18" s="9"/>
      <c r="D18" s="48"/>
      <c r="E18" s="48"/>
      <c r="F18" s="48"/>
      <c r="G18" s="48"/>
      <c r="H18" s="48"/>
      <c r="I18" s="48"/>
      <c r="J18" s="81"/>
    </row>
    <row r="19" spans="2:10" ht="12">
      <c r="B19" s="68">
        <v>700</v>
      </c>
      <c r="C19" s="16" t="s">
        <v>10</v>
      </c>
      <c r="D19" s="49">
        <f>SUM(D96)</f>
        <v>7678000</v>
      </c>
      <c r="E19" s="49">
        <f aca="true" t="shared" si="3" ref="E19:J19">SUM(E96)</f>
        <v>5828000</v>
      </c>
      <c r="F19" s="49">
        <f t="shared" si="3"/>
        <v>2200000</v>
      </c>
      <c r="G19" s="49">
        <f t="shared" si="3"/>
        <v>20000</v>
      </c>
      <c r="H19" s="49">
        <f t="shared" si="3"/>
        <v>0</v>
      </c>
      <c r="I19" s="49">
        <f t="shared" si="3"/>
        <v>0</v>
      </c>
      <c r="J19" s="80">
        <f t="shared" si="3"/>
        <v>1850000</v>
      </c>
    </row>
    <row r="20" spans="2:10" ht="12">
      <c r="B20" s="12"/>
      <c r="C20" s="9"/>
      <c r="D20" s="48"/>
      <c r="E20" s="48"/>
      <c r="F20" s="48"/>
      <c r="G20" s="48"/>
      <c r="H20" s="48"/>
      <c r="I20" s="48"/>
      <c r="J20" s="81"/>
    </row>
    <row r="21" spans="2:10" ht="12">
      <c r="B21" s="68">
        <v>710</v>
      </c>
      <c r="C21" s="16" t="s">
        <v>11</v>
      </c>
      <c r="D21" s="49">
        <f>SUM(D102)</f>
        <v>1581200</v>
      </c>
      <c r="E21" s="49">
        <f>SUM(E102)</f>
        <v>1146000</v>
      </c>
      <c r="F21" s="49">
        <f>SUM(F109)</f>
        <v>0</v>
      </c>
      <c r="G21" s="49">
        <f>SUM(G102)</f>
        <v>41750</v>
      </c>
      <c r="H21" s="49">
        <f>SUM(H102)</f>
        <v>0</v>
      </c>
      <c r="I21" s="49">
        <f>SUM(I102)</f>
        <v>0</v>
      </c>
      <c r="J21" s="80">
        <f>SUM(J102)</f>
        <v>435200</v>
      </c>
    </row>
    <row r="22" spans="2:10" ht="12">
      <c r="B22" s="12"/>
      <c r="C22" s="9"/>
      <c r="D22" s="48"/>
      <c r="E22" s="48"/>
      <c r="F22" s="48"/>
      <c r="G22" s="48"/>
      <c r="H22" s="48"/>
      <c r="I22" s="48"/>
      <c r="J22" s="81"/>
    </row>
    <row r="23" spans="2:10" ht="12">
      <c r="B23" s="68">
        <v>750</v>
      </c>
      <c r="C23" s="16" t="s">
        <v>12</v>
      </c>
      <c r="D23" s="49">
        <f>SUM(D109+D236)</f>
        <v>10245053</v>
      </c>
      <c r="E23" s="49">
        <f>SUM(E109+E236)</f>
        <v>10047053</v>
      </c>
      <c r="F23" s="49">
        <f>(F109+F236)</f>
        <v>0</v>
      </c>
      <c r="G23" s="49">
        <f>(G109+G236)</f>
        <v>6742700</v>
      </c>
      <c r="H23" s="49">
        <f>(H109+H236)</f>
        <v>0</v>
      </c>
      <c r="I23" s="49">
        <f>(I109+I236)</f>
        <v>0</v>
      </c>
      <c r="J23" s="80">
        <f>(J109+J236)</f>
        <v>198000</v>
      </c>
    </row>
    <row r="24" spans="2:10" ht="12">
      <c r="B24" s="12"/>
      <c r="C24" s="9"/>
      <c r="D24" s="48"/>
      <c r="E24" s="48"/>
      <c r="F24" s="48"/>
      <c r="G24" s="48"/>
      <c r="H24" s="48"/>
      <c r="I24" s="48"/>
      <c r="J24" s="81"/>
    </row>
    <row r="25" spans="2:10" ht="12">
      <c r="B25" s="12">
        <v>751</v>
      </c>
      <c r="C25" s="9" t="s">
        <v>59</v>
      </c>
      <c r="D25" s="48"/>
      <c r="E25" s="48"/>
      <c r="F25" s="48"/>
      <c r="G25" s="48"/>
      <c r="H25" s="48"/>
      <c r="I25" s="48"/>
      <c r="J25" s="81"/>
    </row>
    <row r="26" spans="2:10" ht="12">
      <c r="B26" s="12"/>
      <c r="C26" s="9" t="s">
        <v>60</v>
      </c>
      <c r="D26" s="48"/>
      <c r="E26" s="48"/>
      <c r="F26" s="48"/>
      <c r="G26" s="48"/>
      <c r="H26" s="48"/>
      <c r="I26" s="48"/>
      <c r="J26" s="81"/>
    </row>
    <row r="27" spans="2:10" ht="12">
      <c r="B27" s="68"/>
      <c r="C27" s="16" t="s">
        <v>61</v>
      </c>
      <c r="D27" s="49">
        <f>SUM(D242)</f>
        <v>6564</v>
      </c>
      <c r="E27" s="49">
        <f aca="true" t="shared" si="4" ref="E27:J27">SUM(E242)</f>
        <v>6564</v>
      </c>
      <c r="F27" s="49">
        <f t="shared" si="4"/>
        <v>0</v>
      </c>
      <c r="G27" s="49">
        <f t="shared" si="4"/>
        <v>6564</v>
      </c>
      <c r="H27" s="49">
        <f t="shared" si="4"/>
        <v>0</v>
      </c>
      <c r="I27" s="49">
        <f t="shared" si="4"/>
        <v>0</v>
      </c>
      <c r="J27" s="80">
        <f t="shared" si="4"/>
        <v>0</v>
      </c>
    </row>
    <row r="28" spans="2:10" ht="12">
      <c r="B28" s="12"/>
      <c r="C28" s="9"/>
      <c r="D28" s="48"/>
      <c r="E28" s="48"/>
      <c r="F28" s="48"/>
      <c r="G28" s="48"/>
      <c r="H28" s="48"/>
      <c r="I28" s="48"/>
      <c r="J28" s="81"/>
    </row>
    <row r="29" spans="2:10" ht="12">
      <c r="B29" s="12">
        <v>754</v>
      </c>
      <c r="C29" s="9" t="s">
        <v>31</v>
      </c>
      <c r="D29" s="48"/>
      <c r="E29" s="48"/>
      <c r="F29" s="48"/>
      <c r="G29" s="48"/>
      <c r="H29" s="48"/>
      <c r="I29" s="48"/>
      <c r="J29" s="81"/>
    </row>
    <row r="30" spans="2:10" ht="12">
      <c r="B30" s="68"/>
      <c r="C30" s="16" t="s">
        <v>32</v>
      </c>
      <c r="D30" s="49">
        <f>SUM(D120)</f>
        <v>1107000</v>
      </c>
      <c r="E30" s="49">
        <f aca="true" t="shared" si="5" ref="E30:J30">SUM(E120)</f>
        <v>1107000</v>
      </c>
      <c r="F30" s="49">
        <f t="shared" si="5"/>
        <v>21000</v>
      </c>
      <c r="G30" s="49">
        <f t="shared" si="5"/>
        <v>680800</v>
      </c>
      <c r="H30" s="49">
        <f t="shared" si="5"/>
        <v>0</v>
      </c>
      <c r="I30" s="49">
        <f t="shared" si="5"/>
        <v>0</v>
      </c>
      <c r="J30" s="80">
        <f t="shared" si="5"/>
        <v>0</v>
      </c>
    </row>
    <row r="31" spans="2:10" ht="12">
      <c r="B31" s="12"/>
      <c r="C31" s="9"/>
      <c r="D31" s="48"/>
      <c r="E31" s="48"/>
      <c r="F31" s="48"/>
      <c r="G31" s="48"/>
      <c r="H31" s="48"/>
      <c r="I31" s="48"/>
      <c r="J31" s="81"/>
    </row>
    <row r="32" spans="2:10" ht="12">
      <c r="B32" s="12">
        <v>756</v>
      </c>
      <c r="C32" s="9" t="s">
        <v>106</v>
      </c>
      <c r="D32" s="48"/>
      <c r="E32" s="48"/>
      <c r="F32" s="48"/>
      <c r="G32" s="48"/>
      <c r="H32" s="48"/>
      <c r="I32" s="48"/>
      <c r="J32" s="81"/>
    </row>
    <row r="33" spans="2:10" ht="12">
      <c r="B33" s="12"/>
      <c r="C33" s="9" t="s">
        <v>107</v>
      </c>
      <c r="D33" s="48"/>
      <c r="E33" s="48"/>
      <c r="F33" s="48"/>
      <c r="G33" s="48"/>
      <c r="H33" s="48"/>
      <c r="I33" s="48"/>
      <c r="J33" s="81"/>
    </row>
    <row r="34" spans="2:10" ht="12">
      <c r="B34" s="12"/>
      <c r="C34" s="9" t="s">
        <v>105</v>
      </c>
      <c r="D34" s="48"/>
      <c r="E34" s="48"/>
      <c r="F34" s="48"/>
      <c r="G34" s="48"/>
      <c r="H34" s="48"/>
      <c r="I34" s="48"/>
      <c r="J34" s="81"/>
    </row>
    <row r="35" spans="2:10" ht="12">
      <c r="B35" s="68"/>
      <c r="C35" s="16" t="s">
        <v>104</v>
      </c>
      <c r="D35" s="49">
        <f>SUM(D132)</f>
        <v>181000</v>
      </c>
      <c r="E35" s="49">
        <f aca="true" t="shared" si="6" ref="E35:J35">SUM(E132)</f>
        <v>181000</v>
      </c>
      <c r="F35" s="49">
        <f t="shared" si="6"/>
        <v>0</v>
      </c>
      <c r="G35" s="49">
        <f t="shared" si="6"/>
        <v>101000</v>
      </c>
      <c r="H35" s="49">
        <f t="shared" si="6"/>
        <v>0</v>
      </c>
      <c r="I35" s="49">
        <f t="shared" si="6"/>
        <v>0</v>
      </c>
      <c r="J35" s="80">
        <f t="shared" si="6"/>
        <v>0</v>
      </c>
    </row>
    <row r="36" spans="1:11" s="19" customFormat="1" ht="12">
      <c r="A36" s="2"/>
      <c r="B36" s="12"/>
      <c r="C36" s="9"/>
      <c r="D36" s="48"/>
      <c r="E36" s="48"/>
      <c r="F36" s="48"/>
      <c r="G36" s="48"/>
      <c r="H36" s="48"/>
      <c r="I36" s="48"/>
      <c r="J36" s="81"/>
      <c r="K36" s="2"/>
    </row>
    <row r="37" spans="2:10" ht="12">
      <c r="B37" s="68">
        <v>757</v>
      </c>
      <c r="C37" s="16" t="s">
        <v>62</v>
      </c>
      <c r="D37" s="49">
        <f>SUM(D137)</f>
        <v>726000</v>
      </c>
      <c r="E37" s="49">
        <f aca="true" t="shared" si="7" ref="E37:J37">SUM(E137)</f>
        <v>726000</v>
      </c>
      <c r="F37" s="49">
        <f t="shared" si="7"/>
        <v>0</v>
      </c>
      <c r="G37" s="49">
        <f t="shared" si="7"/>
        <v>0</v>
      </c>
      <c r="H37" s="49">
        <f t="shared" si="7"/>
        <v>726000</v>
      </c>
      <c r="I37" s="49">
        <f t="shared" si="7"/>
        <v>0</v>
      </c>
      <c r="J37" s="80">
        <f t="shared" si="7"/>
        <v>0</v>
      </c>
    </row>
    <row r="38" spans="2:10" ht="12">
      <c r="B38" s="12"/>
      <c r="C38" s="9"/>
      <c r="D38" s="48"/>
      <c r="E38" s="48"/>
      <c r="F38" s="48"/>
      <c r="G38" s="48"/>
      <c r="H38" s="48"/>
      <c r="I38" s="48"/>
      <c r="J38" s="81"/>
    </row>
    <row r="39" spans="2:10" ht="12.75" thickBot="1">
      <c r="B39" s="13">
        <v>758</v>
      </c>
      <c r="C39" s="17" t="s">
        <v>14</v>
      </c>
      <c r="D39" s="59">
        <f>(D142)</f>
        <v>1243461</v>
      </c>
      <c r="E39" s="59">
        <f aca="true" t="shared" si="8" ref="E39:J39">(E142)</f>
        <v>1243461</v>
      </c>
      <c r="F39" s="59">
        <f t="shared" si="8"/>
        <v>0</v>
      </c>
      <c r="G39" s="59">
        <f t="shared" si="8"/>
        <v>0</v>
      </c>
      <c r="H39" s="59">
        <f t="shared" si="8"/>
        <v>0</v>
      </c>
      <c r="I39" s="59">
        <f t="shared" si="8"/>
        <v>0</v>
      </c>
      <c r="J39" s="82">
        <f t="shared" si="8"/>
        <v>0</v>
      </c>
    </row>
    <row r="40" spans="1:11" ht="12">
      <c r="A40" s="19"/>
      <c r="B40" s="6">
        <v>1</v>
      </c>
      <c r="C40" s="10">
        <v>2</v>
      </c>
      <c r="D40" s="96">
        <v>3</v>
      </c>
      <c r="E40" s="96">
        <v>4</v>
      </c>
      <c r="F40" s="96">
        <v>5</v>
      </c>
      <c r="G40" s="96">
        <v>6</v>
      </c>
      <c r="H40" s="96">
        <v>7</v>
      </c>
      <c r="I40" s="96">
        <v>8</v>
      </c>
      <c r="J40" s="97">
        <v>9</v>
      </c>
      <c r="K40" s="19"/>
    </row>
    <row r="41" spans="2:10" ht="12">
      <c r="B41" s="12"/>
      <c r="C41" s="9"/>
      <c r="D41" s="48"/>
      <c r="E41" s="48"/>
      <c r="F41" s="48"/>
      <c r="G41" s="48"/>
      <c r="H41" s="48"/>
      <c r="I41" s="48"/>
      <c r="J41" s="81"/>
    </row>
    <row r="42" spans="2:10" ht="12">
      <c r="B42" s="68">
        <v>801</v>
      </c>
      <c r="C42" s="16" t="s">
        <v>15</v>
      </c>
      <c r="D42" s="49">
        <f>SUM(D148)</f>
        <v>29605840</v>
      </c>
      <c r="E42" s="49">
        <f aca="true" t="shared" si="9" ref="E42:J42">SUM(E148)</f>
        <v>29141840</v>
      </c>
      <c r="F42" s="49">
        <f t="shared" si="9"/>
        <v>28248400</v>
      </c>
      <c r="G42" s="49">
        <f t="shared" si="9"/>
        <v>94250</v>
      </c>
      <c r="H42" s="49">
        <f t="shared" si="9"/>
        <v>0</v>
      </c>
      <c r="I42" s="49">
        <f t="shared" si="9"/>
        <v>0</v>
      </c>
      <c r="J42" s="80">
        <f t="shared" si="9"/>
        <v>464000</v>
      </c>
    </row>
    <row r="43" spans="2:10" ht="12">
      <c r="B43" s="12"/>
      <c r="C43" s="9"/>
      <c r="D43" s="48"/>
      <c r="E43" s="48"/>
      <c r="F43" s="48"/>
      <c r="G43" s="48"/>
      <c r="H43" s="48"/>
      <c r="I43" s="48"/>
      <c r="J43" s="81"/>
    </row>
    <row r="44" spans="2:10" ht="12">
      <c r="B44" s="68">
        <v>851</v>
      </c>
      <c r="C44" s="16" t="s">
        <v>16</v>
      </c>
      <c r="D44" s="49">
        <f>SUM(D161)</f>
        <v>706600</v>
      </c>
      <c r="E44" s="49">
        <f aca="true" t="shared" si="10" ref="E44:J44">SUM(E161)</f>
        <v>706600</v>
      </c>
      <c r="F44" s="49">
        <f t="shared" si="10"/>
        <v>155000</v>
      </c>
      <c r="G44" s="49">
        <f t="shared" si="10"/>
        <v>289850</v>
      </c>
      <c r="H44" s="49">
        <f t="shared" si="10"/>
        <v>0</v>
      </c>
      <c r="I44" s="49">
        <f t="shared" si="10"/>
        <v>0</v>
      </c>
      <c r="J44" s="80">
        <f t="shared" si="10"/>
        <v>0</v>
      </c>
    </row>
    <row r="45" spans="2:10" ht="12">
      <c r="B45" s="12"/>
      <c r="C45" s="9"/>
      <c r="D45" s="48"/>
      <c r="E45" s="48"/>
      <c r="F45" s="48"/>
      <c r="G45" s="48"/>
      <c r="H45" s="48"/>
      <c r="I45" s="48"/>
      <c r="J45" s="81"/>
    </row>
    <row r="46" spans="2:10" ht="12">
      <c r="B46" s="68">
        <v>852</v>
      </c>
      <c r="C46" s="16" t="s">
        <v>78</v>
      </c>
      <c r="D46" s="49">
        <f aca="true" t="shared" si="11" ref="D46:J46">SUM(D169+D247)</f>
        <v>16202000</v>
      </c>
      <c r="E46" s="49">
        <f t="shared" si="11"/>
        <v>16142000</v>
      </c>
      <c r="F46" s="49">
        <f t="shared" si="11"/>
        <v>196000</v>
      </c>
      <c r="G46" s="49">
        <f t="shared" si="11"/>
        <v>2254580</v>
      </c>
      <c r="H46" s="49">
        <f t="shared" si="11"/>
        <v>0</v>
      </c>
      <c r="I46" s="49">
        <f t="shared" si="11"/>
        <v>0</v>
      </c>
      <c r="J46" s="80">
        <f t="shared" si="11"/>
        <v>60000</v>
      </c>
    </row>
    <row r="47" spans="2:10" ht="12">
      <c r="B47" s="73"/>
      <c r="C47" s="26"/>
      <c r="D47" s="26"/>
      <c r="E47" s="26"/>
      <c r="F47" s="103"/>
      <c r="G47" s="26"/>
      <c r="H47" s="26"/>
      <c r="I47" s="26"/>
      <c r="J47" s="85"/>
    </row>
    <row r="48" spans="2:10" ht="12">
      <c r="B48" s="12">
        <v>853</v>
      </c>
      <c r="C48" s="9" t="s">
        <v>103</v>
      </c>
      <c r="D48" s="9"/>
      <c r="E48" s="9"/>
      <c r="F48" s="38"/>
      <c r="G48" s="38"/>
      <c r="H48" s="38"/>
      <c r="I48" s="38"/>
      <c r="J48" s="86"/>
    </row>
    <row r="49" spans="2:10" ht="12">
      <c r="B49" s="68"/>
      <c r="C49" s="16" t="s">
        <v>102</v>
      </c>
      <c r="D49" s="49">
        <f>SUM(D183)</f>
        <v>656000</v>
      </c>
      <c r="E49" s="49">
        <f>SUM(E183)</f>
        <v>656000</v>
      </c>
      <c r="F49" s="57">
        <f>(F183)</f>
        <v>632000</v>
      </c>
      <c r="G49" s="57">
        <f>(G183)</f>
        <v>0</v>
      </c>
      <c r="H49" s="57">
        <f>(H183)</f>
        <v>0</v>
      </c>
      <c r="I49" s="57">
        <f>(I183)</f>
        <v>0</v>
      </c>
      <c r="J49" s="80">
        <f>(J183)</f>
        <v>0</v>
      </c>
    </row>
    <row r="50" spans="2:10" ht="12">
      <c r="B50" s="74"/>
      <c r="C50" s="65"/>
      <c r="D50" s="75"/>
      <c r="E50" s="75"/>
      <c r="F50" s="75"/>
      <c r="G50" s="75"/>
      <c r="H50" s="75"/>
      <c r="I50" s="75"/>
      <c r="J50" s="87"/>
    </row>
    <row r="51" spans="2:10" ht="12">
      <c r="B51" s="68">
        <v>854</v>
      </c>
      <c r="C51" s="16" t="s">
        <v>17</v>
      </c>
      <c r="D51" s="49">
        <f>SUM(D188)</f>
        <v>334000</v>
      </c>
      <c r="E51" s="49">
        <f aca="true" t="shared" si="12" ref="E51:J51">SUM(E188)</f>
        <v>334000</v>
      </c>
      <c r="F51" s="49">
        <f t="shared" si="12"/>
        <v>244000</v>
      </c>
      <c r="G51" s="49">
        <f t="shared" si="12"/>
        <v>0</v>
      </c>
      <c r="H51" s="49">
        <f t="shared" si="12"/>
        <v>0</v>
      </c>
      <c r="I51" s="49">
        <f t="shared" si="12"/>
        <v>0</v>
      </c>
      <c r="J51" s="80">
        <f t="shared" si="12"/>
        <v>0</v>
      </c>
    </row>
    <row r="52" spans="2:10" ht="12">
      <c r="B52" s="12"/>
      <c r="C52" s="9"/>
      <c r="D52" s="48"/>
      <c r="E52" s="48"/>
      <c r="F52" s="48"/>
      <c r="G52" s="48"/>
      <c r="H52" s="48"/>
      <c r="I52" s="48"/>
      <c r="J52" s="81"/>
    </row>
    <row r="53" spans="2:10" ht="12">
      <c r="B53" s="12">
        <v>900</v>
      </c>
      <c r="C53" s="9" t="s">
        <v>18</v>
      </c>
      <c r="D53" s="48"/>
      <c r="E53" s="48"/>
      <c r="F53" s="48"/>
      <c r="G53" s="48"/>
      <c r="H53" s="48"/>
      <c r="I53" s="48"/>
      <c r="J53" s="81"/>
    </row>
    <row r="54" spans="2:10" ht="12">
      <c r="B54" s="68"/>
      <c r="C54" s="16" t="s">
        <v>108</v>
      </c>
      <c r="D54" s="49">
        <f>SUM(D197)</f>
        <v>26482109</v>
      </c>
      <c r="E54" s="49">
        <f aca="true" t="shared" si="13" ref="E54:J54">SUM(E197)</f>
        <v>3845453</v>
      </c>
      <c r="F54" s="49">
        <f t="shared" si="13"/>
        <v>172300</v>
      </c>
      <c r="G54" s="49">
        <f t="shared" si="13"/>
        <v>165450</v>
      </c>
      <c r="H54" s="49">
        <f t="shared" si="13"/>
        <v>0</v>
      </c>
      <c r="I54" s="49">
        <f t="shared" si="13"/>
        <v>0</v>
      </c>
      <c r="J54" s="80">
        <f t="shared" si="13"/>
        <v>22636656</v>
      </c>
    </row>
    <row r="55" spans="2:10" ht="12">
      <c r="B55" s="12"/>
      <c r="C55" s="9"/>
      <c r="D55" s="48"/>
      <c r="E55" s="48"/>
      <c r="F55" s="48"/>
      <c r="G55" s="48"/>
      <c r="H55" s="48"/>
      <c r="I55" s="48"/>
      <c r="J55" s="81"/>
    </row>
    <row r="56" spans="2:10" ht="12">
      <c r="B56" s="12">
        <v>921</v>
      </c>
      <c r="C56" s="9" t="s">
        <v>19</v>
      </c>
      <c r="D56" s="48"/>
      <c r="E56" s="48"/>
      <c r="F56" s="48"/>
      <c r="G56" s="48"/>
      <c r="H56" s="48"/>
      <c r="I56" s="48"/>
      <c r="J56" s="81"/>
    </row>
    <row r="57" spans="1:11" s="23" customFormat="1" ht="12.75">
      <c r="A57" s="2"/>
      <c r="B57" s="68"/>
      <c r="C57" s="16" t="s">
        <v>20</v>
      </c>
      <c r="D57" s="49">
        <f>SUM(D211)</f>
        <v>3332000</v>
      </c>
      <c r="E57" s="49">
        <f aca="true" t="shared" si="14" ref="E57:J57">SUM(E211)</f>
        <v>3279000</v>
      </c>
      <c r="F57" s="49">
        <f t="shared" si="14"/>
        <v>2725000</v>
      </c>
      <c r="G57" s="49">
        <f t="shared" si="14"/>
        <v>50903</v>
      </c>
      <c r="H57" s="49">
        <f t="shared" si="14"/>
        <v>0</v>
      </c>
      <c r="I57" s="49">
        <f t="shared" si="14"/>
        <v>0</v>
      </c>
      <c r="J57" s="80">
        <f t="shared" si="14"/>
        <v>53000</v>
      </c>
      <c r="K57" s="2"/>
    </row>
    <row r="58" spans="2:10" ht="12">
      <c r="B58" s="12"/>
      <c r="C58" s="26"/>
      <c r="D58" s="48"/>
      <c r="E58" s="48"/>
      <c r="F58" s="48"/>
      <c r="G58" s="48"/>
      <c r="H58" s="48"/>
      <c r="I58" s="48"/>
      <c r="J58" s="81"/>
    </row>
    <row r="59" spans="2:10" ht="12">
      <c r="B59" s="68">
        <v>926</v>
      </c>
      <c r="C59" s="27" t="s">
        <v>63</v>
      </c>
      <c r="D59" s="49">
        <f>SUM(D218)</f>
        <v>3816000</v>
      </c>
      <c r="E59" s="49">
        <f>SUM(E218)</f>
        <v>1936000</v>
      </c>
      <c r="F59" s="49">
        <f>(F218)</f>
        <v>500000</v>
      </c>
      <c r="G59" s="49">
        <f>(G218)</f>
        <v>712000</v>
      </c>
      <c r="H59" s="49">
        <f>(H218)</f>
        <v>0</v>
      </c>
      <c r="I59" s="49">
        <f>(I218)</f>
        <v>0</v>
      </c>
      <c r="J59" s="80">
        <f>SUM(J218)</f>
        <v>1880000</v>
      </c>
    </row>
    <row r="60" spans="2:10" ht="12">
      <c r="B60" s="74"/>
      <c r="C60" s="65"/>
      <c r="D60" s="75"/>
      <c r="E60" s="75"/>
      <c r="F60" s="75"/>
      <c r="G60" s="75"/>
      <c r="H60" s="75"/>
      <c r="I60" s="75"/>
      <c r="J60" s="87"/>
    </row>
    <row r="61" spans="1:11" s="45" customFormat="1" ht="18.75" thickBot="1">
      <c r="A61" s="23"/>
      <c r="B61" s="22"/>
      <c r="C61" s="91" t="s">
        <v>64</v>
      </c>
      <c r="D61" s="92">
        <f aca="true" t="shared" si="15" ref="D61:J61">SUM(D10:D39,D42:D59)</f>
        <v>127326232</v>
      </c>
      <c r="E61" s="92">
        <f t="shared" si="15"/>
        <v>82125740</v>
      </c>
      <c r="F61" s="92">
        <f t="shared" si="15"/>
        <v>35099700</v>
      </c>
      <c r="G61" s="92">
        <f t="shared" si="15"/>
        <v>11159847</v>
      </c>
      <c r="H61" s="92">
        <f t="shared" si="15"/>
        <v>726000</v>
      </c>
      <c r="I61" s="92">
        <f t="shared" si="15"/>
        <v>0</v>
      </c>
      <c r="J61" s="95">
        <f t="shared" si="15"/>
        <v>45200492</v>
      </c>
      <c r="K61" s="23"/>
    </row>
    <row r="62" spans="1:11" s="46" customFormat="1" ht="12">
      <c r="A62" s="104"/>
      <c r="B62" s="1"/>
      <c r="C62" s="1"/>
      <c r="D62" s="1"/>
      <c r="E62" s="1"/>
      <c r="F62" s="1"/>
      <c r="G62" s="1"/>
      <c r="H62" s="1"/>
      <c r="I62" s="1"/>
      <c r="J62" s="1"/>
      <c r="K62" s="2"/>
    </row>
    <row r="63" spans="1:11" s="46" customFormat="1" ht="15" customHeight="1">
      <c r="A63" s="2"/>
      <c r="B63" s="76"/>
      <c r="C63" s="42"/>
      <c r="D63" s="1"/>
      <c r="E63" s="1"/>
      <c r="F63" s="1"/>
      <c r="G63" s="1"/>
      <c r="H63" s="1"/>
      <c r="I63" s="1"/>
      <c r="J63" s="1"/>
      <c r="K63" s="2"/>
    </row>
    <row r="64" spans="1:11" s="46" customFormat="1" ht="15" customHeight="1">
      <c r="A64" s="2"/>
      <c r="B64" s="76"/>
      <c r="C64" s="42"/>
      <c r="D64" s="1"/>
      <c r="E64" s="1"/>
      <c r="F64" s="1"/>
      <c r="G64" s="1"/>
      <c r="H64" s="1"/>
      <c r="I64" s="1"/>
      <c r="J64" s="1"/>
      <c r="K64" s="2"/>
    </row>
    <row r="65" spans="1:11" ht="15.75" customHeight="1">
      <c r="A65" s="143" t="s">
        <v>88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</row>
    <row r="66" spans="1:11" ht="12.75" customHeight="1">
      <c r="A66" s="151" t="s">
        <v>119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</row>
    <row r="67" spans="1:11" s="18" customFormat="1" ht="12.75" customHeight="1">
      <c r="A67" s="3"/>
      <c r="B67" s="3"/>
      <c r="C67" s="3"/>
      <c r="D67" s="3"/>
      <c r="E67" s="3"/>
      <c r="F67" s="3"/>
      <c r="G67" s="3"/>
      <c r="H67" s="3"/>
      <c r="I67" s="3"/>
      <c r="J67" s="166" t="s">
        <v>94</v>
      </c>
      <c r="K67" s="39"/>
    </row>
    <row r="68" spans="1:10" s="104" customFormat="1" ht="12.75" thickBot="1">
      <c r="A68" s="120"/>
      <c r="B68" s="120"/>
      <c r="C68" s="120"/>
      <c r="D68" s="120"/>
      <c r="E68" s="120"/>
      <c r="F68" s="120"/>
      <c r="G68" s="120"/>
      <c r="H68" s="120"/>
      <c r="I68" s="120"/>
      <c r="J68" s="167"/>
    </row>
    <row r="69" spans="1:11" ht="12" customHeight="1">
      <c r="A69" s="168" t="s">
        <v>7</v>
      </c>
      <c r="B69" s="163" t="s">
        <v>21</v>
      </c>
      <c r="C69" s="159" t="s">
        <v>22</v>
      </c>
      <c r="D69" s="163" t="s">
        <v>1</v>
      </c>
      <c r="E69" s="161" t="s">
        <v>53</v>
      </c>
      <c r="F69" s="162"/>
      <c r="G69" s="162"/>
      <c r="H69" s="162"/>
      <c r="I69" s="162"/>
      <c r="J69" s="156"/>
      <c r="K69" s="46"/>
    </row>
    <row r="70" spans="1:11" ht="12">
      <c r="A70" s="169"/>
      <c r="B70" s="164"/>
      <c r="C70" s="160"/>
      <c r="D70" s="164"/>
      <c r="E70" s="158" t="s">
        <v>129</v>
      </c>
      <c r="F70" s="157" t="s">
        <v>54</v>
      </c>
      <c r="G70" s="157"/>
      <c r="H70" s="157"/>
      <c r="I70" s="157"/>
      <c r="J70" s="153" t="s">
        <v>128</v>
      </c>
      <c r="K70" s="46"/>
    </row>
    <row r="71" spans="1:11" ht="36.75" thickBot="1">
      <c r="A71" s="169"/>
      <c r="B71" s="164"/>
      <c r="C71" s="160"/>
      <c r="D71" s="164"/>
      <c r="E71" s="152"/>
      <c r="F71" s="98" t="s">
        <v>55</v>
      </c>
      <c r="G71" s="98" t="s">
        <v>3</v>
      </c>
      <c r="H71" s="98" t="s">
        <v>126</v>
      </c>
      <c r="I71" s="98" t="s">
        <v>127</v>
      </c>
      <c r="J71" s="154"/>
      <c r="K71" s="46"/>
    </row>
    <row r="72" spans="1:10" ht="12">
      <c r="A72" s="6">
        <v>1</v>
      </c>
      <c r="B72" s="10">
        <v>2</v>
      </c>
      <c r="C72" s="5">
        <v>3</v>
      </c>
      <c r="D72" s="10">
        <v>4</v>
      </c>
      <c r="E72" s="10">
        <v>5</v>
      </c>
      <c r="F72" s="10">
        <v>6</v>
      </c>
      <c r="G72" s="10">
        <v>7</v>
      </c>
      <c r="H72" s="10">
        <v>8</v>
      </c>
      <c r="I72" s="10">
        <v>9</v>
      </c>
      <c r="J72" s="11">
        <v>10</v>
      </c>
    </row>
    <row r="73" spans="1:10" ht="12">
      <c r="A73" s="7"/>
      <c r="B73" s="9"/>
      <c r="C73" s="9"/>
      <c r="D73" s="9"/>
      <c r="E73" s="9"/>
      <c r="F73" s="9"/>
      <c r="G73" s="9"/>
      <c r="H73" s="9"/>
      <c r="I73" s="9"/>
      <c r="J73" s="86"/>
    </row>
    <row r="74" spans="1:11" ht="12">
      <c r="A74" s="67" t="s">
        <v>56</v>
      </c>
      <c r="B74" s="28"/>
      <c r="C74" s="16" t="s">
        <v>57</v>
      </c>
      <c r="D74" s="49">
        <f>SUM(D76:D77)</f>
        <v>9500</v>
      </c>
      <c r="E74" s="49">
        <f aca="true" t="shared" si="16" ref="E74:J74">SUM(E76:E77)</f>
        <v>9500</v>
      </c>
      <c r="F74" s="49">
        <f t="shared" si="16"/>
        <v>0</v>
      </c>
      <c r="G74" s="49">
        <f t="shared" si="16"/>
        <v>0</v>
      </c>
      <c r="H74" s="49">
        <f t="shared" si="16"/>
        <v>0</v>
      </c>
      <c r="I74" s="49">
        <f t="shared" si="16"/>
        <v>0</v>
      </c>
      <c r="J74" s="80">
        <f t="shared" si="16"/>
        <v>0</v>
      </c>
      <c r="K74" s="47"/>
    </row>
    <row r="75" spans="1:11" ht="12">
      <c r="A75" s="12"/>
      <c r="B75" s="15"/>
      <c r="C75" s="9"/>
      <c r="D75" s="48"/>
      <c r="E75" s="48"/>
      <c r="F75" s="48"/>
      <c r="G75" s="48"/>
      <c r="H75" s="48"/>
      <c r="I75" s="48"/>
      <c r="J75" s="81"/>
      <c r="K75" s="47"/>
    </row>
    <row r="76" spans="1:11" ht="12">
      <c r="A76" s="12"/>
      <c r="B76" s="52" t="s">
        <v>95</v>
      </c>
      <c r="C76" s="29" t="s">
        <v>4</v>
      </c>
      <c r="D76" s="48">
        <f>SUM(E76+J76)</f>
        <v>4500</v>
      </c>
      <c r="E76" s="53">
        <v>4500</v>
      </c>
      <c r="F76" s="53"/>
      <c r="G76" s="53"/>
      <c r="H76" s="53"/>
      <c r="I76" s="53"/>
      <c r="J76" s="89"/>
      <c r="K76" s="47"/>
    </row>
    <row r="77" spans="1:11" ht="12.75" thickBot="1">
      <c r="A77" s="30"/>
      <c r="B77" s="54" t="s">
        <v>65</v>
      </c>
      <c r="C77" s="31" t="s">
        <v>66</v>
      </c>
      <c r="D77" s="56">
        <f>SUM(E77+J77)</f>
        <v>5000</v>
      </c>
      <c r="E77" s="55">
        <v>5000</v>
      </c>
      <c r="F77" s="55"/>
      <c r="G77" s="55"/>
      <c r="H77" s="55"/>
      <c r="I77" s="55"/>
      <c r="J77" s="90"/>
      <c r="K77" s="47"/>
    </row>
    <row r="78" spans="1:11" ht="12.75" thickTop="1">
      <c r="A78" s="12"/>
      <c r="B78" s="15"/>
      <c r="C78" s="9"/>
      <c r="D78" s="48"/>
      <c r="E78" s="48"/>
      <c r="F78" s="48"/>
      <c r="G78" s="48"/>
      <c r="H78" s="48"/>
      <c r="I78" s="48"/>
      <c r="J78" s="81"/>
      <c r="K78" s="47"/>
    </row>
    <row r="79" spans="1:11" ht="12">
      <c r="A79" s="12">
        <v>400</v>
      </c>
      <c r="B79" s="15"/>
      <c r="C79" s="9" t="s">
        <v>23</v>
      </c>
      <c r="D79" s="48"/>
      <c r="E79" s="48"/>
      <c r="F79" s="48"/>
      <c r="G79" s="48"/>
      <c r="H79" s="48"/>
      <c r="I79" s="48"/>
      <c r="J79" s="81"/>
      <c r="K79" s="47"/>
    </row>
    <row r="80" spans="1:11" ht="12">
      <c r="A80" s="12"/>
      <c r="B80" s="28"/>
      <c r="C80" s="16" t="s">
        <v>24</v>
      </c>
      <c r="D80" s="57">
        <f>SUM(D82:D83)</f>
        <v>12760000</v>
      </c>
      <c r="E80" s="57">
        <f>SUM(E82:E83)</f>
        <v>260000</v>
      </c>
      <c r="F80" s="57">
        <f>SUM(F82:F82)</f>
        <v>0</v>
      </c>
      <c r="G80" s="57">
        <f>SUM(G82:G82)</f>
        <v>0</v>
      </c>
      <c r="H80" s="57">
        <f>SUM(H82:H82)</f>
        <v>0</v>
      </c>
      <c r="I80" s="57">
        <f>SUM(I82:I82)</f>
        <v>0</v>
      </c>
      <c r="J80" s="80">
        <f>SUM(J82:J82)</f>
        <v>12500000</v>
      </c>
      <c r="K80" s="47"/>
    </row>
    <row r="81" spans="1:11" ht="12">
      <c r="A81" s="12"/>
      <c r="B81" s="15"/>
      <c r="C81" s="9"/>
      <c r="D81" s="48"/>
      <c r="E81" s="48"/>
      <c r="F81" s="48"/>
      <c r="G81" s="48"/>
      <c r="H81" s="48"/>
      <c r="I81" s="48"/>
      <c r="J81" s="81"/>
      <c r="K81" s="47"/>
    </row>
    <row r="82" spans="1:11" ht="12">
      <c r="A82" s="43"/>
      <c r="B82" s="36">
        <v>40002</v>
      </c>
      <c r="C82" s="38" t="s">
        <v>25</v>
      </c>
      <c r="D82" s="48">
        <f>SUM(E82+J82)</f>
        <v>12500000</v>
      </c>
      <c r="E82" s="34"/>
      <c r="F82" s="99"/>
      <c r="G82" s="34"/>
      <c r="H82" s="34"/>
      <c r="I82" s="34"/>
      <c r="J82" s="81">
        <v>12500000</v>
      </c>
      <c r="K82" s="47"/>
    </row>
    <row r="83" spans="1:11" ht="12.75" thickBot="1">
      <c r="A83" s="30"/>
      <c r="B83" s="32">
        <v>40004</v>
      </c>
      <c r="C83" s="31" t="s">
        <v>125</v>
      </c>
      <c r="D83" s="56">
        <f>SUM(E83+J83)</f>
        <v>260000</v>
      </c>
      <c r="E83" s="55">
        <v>260000</v>
      </c>
      <c r="F83" s="55"/>
      <c r="G83" s="55"/>
      <c r="H83" s="55"/>
      <c r="I83" s="55"/>
      <c r="J83" s="90"/>
      <c r="K83" s="47"/>
    </row>
    <row r="84" spans="1:11" ht="12.75" thickTop="1">
      <c r="A84" s="12"/>
      <c r="B84" s="15"/>
      <c r="C84" s="9"/>
      <c r="D84" s="48"/>
      <c r="E84" s="48"/>
      <c r="F84" s="48"/>
      <c r="G84" s="48"/>
      <c r="H84" s="48"/>
      <c r="I84" s="48"/>
      <c r="J84" s="81"/>
      <c r="K84" s="47"/>
    </row>
    <row r="85" spans="1:11" ht="12">
      <c r="A85" s="12">
        <v>600</v>
      </c>
      <c r="B85" s="28"/>
      <c r="C85" s="16" t="s">
        <v>8</v>
      </c>
      <c r="D85" s="49">
        <f>SUM(D87:D89)</f>
        <v>5637905</v>
      </c>
      <c r="E85" s="49">
        <f aca="true" t="shared" si="17" ref="E85:J85">SUM(E87:E89)</f>
        <v>4484269</v>
      </c>
      <c r="F85" s="49">
        <f t="shared" si="17"/>
        <v>0</v>
      </c>
      <c r="G85" s="49">
        <f t="shared" si="17"/>
        <v>0</v>
      </c>
      <c r="H85" s="49">
        <f t="shared" si="17"/>
        <v>0</v>
      </c>
      <c r="I85" s="49">
        <f t="shared" si="17"/>
        <v>0</v>
      </c>
      <c r="J85" s="80">
        <f t="shared" si="17"/>
        <v>1153636</v>
      </c>
      <c r="K85" s="47"/>
    </row>
    <row r="86" spans="1:11" ht="12">
      <c r="A86" s="12"/>
      <c r="B86" s="15"/>
      <c r="C86" s="9"/>
      <c r="D86" s="48"/>
      <c r="E86" s="48"/>
      <c r="F86" s="48"/>
      <c r="G86" s="48"/>
      <c r="H86" s="48"/>
      <c r="I86" s="48"/>
      <c r="J86" s="81"/>
      <c r="K86" s="47"/>
    </row>
    <row r="87" spans="1:11" ht="12">
      <c r="A87" s="12"/>
      <c r="B87" s="15">
        <v>60004</v>
      </c>
      <c r="C87" s="9" t="s">
        <v>67</v>
      </c>
      <c r="D87" s="48">
        <f>SUM(E87+J87)</f>
        <v>3609969</v>
      </c>
      <c r="E87" s="48">
        <v>3609969</v>
      </c>
      <c r="F87" s="48"/>
      <c r="G87" s="48"/>
      <c r="H87" s="48"/>
      <c r="I87" s="48"/>
      <c r="J87" s="81"/>
      <c r="K87" s="47"/>
    </row>
    <row r="88" spans="1:11" ht="12">
      <c r="A88" s="12"/>
      <c r="B88" s="15">
        <v>60016</v>
      </c>
      <c r="C88" s="9" t="s">
        <v>26</v>
      </c>
      <c r="D88" s="48">
        <f>SUM(E88+J88)</f>
        <v>1977936</v>
      </c>
      <c r="E88" s="48">
        <v>824300</v>
      </c>
      <c r="F88" s="48"/>
      <c r="G88" s="48"/>
      <c r="H88" s="48"/>
      <c r="I88" s="48"/>
      <c r="J88" s="81">
        <v>1153636</v>
      </c>
      <c r="K88" s="47"/>
    </row>
    <row r="89" spans="1:11" ht="12.75" thickBot="1">
      <c r="A89" s="30"/>
      <c r="B89" s="32">
        <v>60095</v>
      </c>
      <c r="C89" s="31" t="s">
        <v>30</v>
      </c>
      <c r="D89" s="56">
        <f>SUM(E89+J89)</f>
        <v>50000</v>
      </c>
      <c r="E89" s="55">
        <v>50000</v>
      </c>
      <c r="F89" s="55"/>
      <c r="G89" s="55"/>
      <c r="H89" s="55"/>
      <c r="I89" s="55"/>
      <c r="J89" s="90"/>
      <c r="K89" s="47"/>
    </row>
    <row r="90" spans="1:11" ht="12.75" thickTop="1">
      <c r="A90" s="12"/>
      <c r="B90" s="15"/>
      <c r="C90" s="9"/>
      <c r="D90" s="48"/>
      <c r="E90" s="48"/>
      <c r="F90" s="48"/>
      <c r="G90" s="48"/>
      <c r="H90" s="48"/>
      <c r="I90" s="48"/>
      <c r="J90" s="81"/>
      <c r="K90" s="47"/>
    </row>
    <row r="91" spans="1:11" ht="12">
      <c r="A91" s="12">
        <v>630</v>
      </c>
      <c r="B91" s="28"/>
      <c r="C91" s="16" t="s">
        <v>9</v>
      </c>
      <c r="D91" s="49">
        <f aca="true" t="shared" si="18" ref="D91:J91">SUM(D93:D94)</f>
        <v>3572000</v>
      </c>
      <c r="E91" s="49">
        <f t="shared" si="18"/>
        <v>72000</v>
      </c>
      <c r="F91" s="49">
        <f t="shared" si="18"/>
        <v>6000</v>
      </c>
      <c r="G91" s="49">
        <f t="shared" si="18"/>
        <v>0</v>
      </c>
      <c r="H91" s="49">
        <f t="shared" si="18"/>
        <v>0</v>
      </c>
      <c r="I91" s="49">
        <f t="shared" si="18"/>
        <v>0</v>
      </c>
      <c r="J91" s="80">
        <f t="shared" si="18"/>
        <v>3500000</v>
      </c>
      <c r="K91" s="47"/>
    </row>
    <row r="92" spans="1:11" ht="12">
      <c r="A92" s="12"/>
      <c r="B92" s="15"/>
      <c r="C92" s="9"/>
      <c r="D92" s="48"/>
      <c r="E92" s="48"/>
      <c r="F92" s="48"/>
      <c r="G92" s="48"/>
      <c r="H92" s="48"/>
      <c r="I92" s="48"/>
      <c r="J92" s="81"/>
      <c r="K92" s="47"/>
    </row>
    <row r="93" spans="1:11" ht="12">
      <c r="A93" s="12"/>
      <c r="B93" s="15">
        <v>63003</v>
      </c>
      <c r="C93" s="9" t="s">
        <v>27</v>
      </c>
      <c r="D93" s="48">
        <f>SUM(E93+J93)</f>
        <v>3512000</v>
      </c>
      <c r="E93" s="48">
        <v>12000</v>
      </c>
      <c r="F93" s="48">
        <v>6000</v>
      </c>
      <c r="G93" s="48"/>
      <c r="H93" s="48"/>
      <c r="I93" s="48"/>
      <c r="J93" s="81">
        <v>3500000</v>
      </c>
      <c r="K93" s="47"/>
    </row>
    <row r="94" spans="1:11" ht="12.75" thickBot="1">
      <c r="A94" s="93"/>
      <c r="B94" s="32">
        <v>63095</v>
      </c>
      <c r="C94" s="31" t="s">
        <v>30</v>
      </c>
      <c r="D94" s="56">
        <f>SUM(E94+J94)</f>
        <v>60000</v>
      </c>
      <c r="E94" s="55">
        <v>60000</v>
      </c>
      <c r="F94" s="55"/>
      <c r="G94" s="55"/>
      <c r="H94" s="55"/>
      <c r="I94" s="55"/>
      <c r="J94" s="90"/>
      <c r="K94" s="47"/>
    </row>
    <row r="95" spans="1:11" ht="12.75" thickTop="1">
      <c r="A95" s="12"/>
      <c r="B95" s="15"/>
      <c r="C95" s="9"/>
      <c r="D95" s="48"/>
      <c r="E95" s="48"/>
      <c r="F95" s="48"/>
      <c r="G95" s="48"/>
      <c r="H95" s="48"/>
      <c r="I95" s="48"/>
      <c r="J95" s="81"/>
      <c r="K95" s="47"/>
    </row>
    <row r="96" spans="1:11" ht="12">
      <c r="A96" s="12">
        <v>700</v>
      </c>
      <c r="B96" s="28"/>
      <c r="C96" s="16" t="s">
        <v>10</v>
      </c>
      <c r="D96" s="49">
        <f>SUM(D98:D100)</f>
        <v>7678000</v>
      </c>
      <c r="E96" s="49">
        <f aca="true" t="shared" si="19" ref="E96:J96">SUM(E98:E100)</f>
        <v>5828000</v>
      </c>
      <c r="F96" s="49">
        <f t="shared" si="19"/>
        <v>2200000</v>
      </c>
      <c r="G96" s="49">
        <f t="shared" si="19"/>
        <v>20000</v>
      </c>
      <c r="H96" s="49">
        <f t="shared" si="19"/>
        <v>0</v>
      </c>
      <c r="I96" s="49">
        <f t="shared" si="19"/>
        <v>0</v>
      </c>
      <c r="J96" s="80">
        <f t="shared" si="19"/>
        <v>1850000</v>
      </c>
      <c r="K96" s="47"/>
    </row>
    <row r="97" spans="1:11" ht="12">
      <c r="A97" s="12"/>
      <c r="B97" s="15"/>
      <c r="C97" s="9"/>
      <c r="D97" s="48"/>
      <c r="E97" s="48"/>
      <c r="F97" s="48"/>
      <c r="G97" s="48"/>
      <c r="H97" s="48"/>
      <c r="I97" s="48"/>
      <c r="J97" s="81"/>
      <c r="K97" s="47"/>
    </row>
    <row r="98" spans="1:11" ht="12">
      <c r="A98" s="12"/>
      <c r="B98" s="15">
        <v>70001</v>
      </c>
      <c r="C98" s="9" t="s">
        <v>132</v>
      </c>
      <c r="D98" s="48">
        <f>SUM(E98+J98)</f>
        <v>5662000</v>
      </c>
      <c r="E98" s="48">
        <v>5262000</v>
      </c>
      <c r="F98" s="48">
        <v>2200000</v>
      </c>
      <c r="G98" s="48"/>
      <c r="H98" s="48"/>
      <c r="I98" s="48"/>
      <c r="J98" s="81">
        <v>400000</v>
      </c>
      <c r="K98" s="47"/>
    </row>
    <row r="99" spans="1:11" ht="12">
      <c r="A99" s="12"/>
      <c r="B99" s="15">
        <v>70005</v>
      </c>
      <c r="C99" s="9" t="s">
        <v>28</v>
      </c>
      <c r="D99" s="48">
        <f>SUM(E99+J99)</f>
        <v>120000</v>
      </c>
      <c r="E99" s="48">
        <v>120000</v>
      </c>
      <c r="F99" s="48"/>
      <c r="G99" s="48">
        <v>20000</v>
      </c>
      <c r="H99" s="48"/>
      <c r="I99" s="48"/>
      <c r="J99" s="81"/>
      <c r="K99" s="47"/>
    </row>
    <row r="100" spans="1:11" ht="12.75" thickBot="1">
      <c r="A100" s="30"/>
      <c r="B100" s="32">
        <v>70095</v>
      </c>
      <c r="C100" s="31" t="s">
        <v>30</v>
      </c>
      <c r="D100" s="56">
        <f>SUM(E100+J100)</f>
        <v>1896000</v>
      </c>
      <c r="E100" s="55">
        <v>446000</v>
      </c>
      <c r="F100" s="55"/>
      <c r="G100" s="55"/>
      <c r="H100" s="55"/>
      <c r="I100" s="55"/>
      <c r="J100" s="90">
        <v>1450000</v>
      </c>
      <c r="K100" s="47"/>
    </row>
    <row r="101" spans="1:11" ht="12.75" thickTop="1">
      <c r="A101" s="12"/>
      <c r="B101" s="15"/>
      <c r="C101" s="9"/>
      <c r="D101" s="48"/>
      <c r="E101" s="48"/>
      <c r="F101" s="48"/>
      <c r="G101" s="48"/>
      <c r="H101" s="48"/>
      <c r="I101" s="48"/>
      <c r="J101" s="81"/>
      <c r="K101" s="47"/>
    </row>
    <row r="102" spans="1:11" ht="12">
      <c r="A102" s="12">
        <v>710</v>
      </c>
      <c r="B102" s="28"/>
      <c r="C102" s="16" t="s">
        <v>11</v>
      </c>
      <c r="D102" s="49">
        <f>SUM(D104:D106)</f>
        <v>1581200</v>
      </c>
      <c r="E102" s="49">
        <f aca="true" t="shared" si="20" ref="E102:J102">SUM(E104:E106)</f>
        <v>1146000</v>
      </c>
      <c r="F102" s="49">
        <f t="shared" si="20"/>
        <v>0</v>
      </c>
      <c r="G102" s="49">
        <f t="shared" si="20"/>
        <v>41750</v>
      </c>
      <c r="H102" s="49">
        <f t="shared" si="20"/>
        <v>0</v>
      </c>
      <c r="I102" s="49">
        <f t="shared" si="20"/>
        <v>0</v>
      </c>
      <c r="J102" s="80">
        <f t="shared" si="20"/>
        <v>435200</v>
      </c>
      <c r="K102" s="47"/>
    </row>
    <row r="103" spans="1:11" s="19" customFormat="1" ht="12">
      <c r="A103" s="12"/>
      <c r="B103" s="15"/>
      <c r="C103" s="9"/>
      <c r="D103" s="48"/>
      <c r="E103" s="48"/>
      <c r="F103" s="48"/>
      <c r="G103" s="48"/>
      <c r="H103" s="48"/>
      <c r="I103" s="48"/>
      <c r="J103" s="81"/>
      <c r="K103" s="47"/>
    </row>
    <row r="104" spans="1:11" ht="12">
      <c r="A104" s="12"/>
      <c r="B104" s="15">
        <v>71004</v>
      </c>
      <c r="C104" s="9" t="s">
        <v>70</v>
      </c>
      <c r="D104" s="48">
        <f>SUM(E104+J104)</f>
        <v>671000</v>
      </c>
      <c r="E104" s="48">
        <v>671000</v>
      </c>
      <c r="F104" s="48"/>
      <c r="G104" s="48">
        <v>6750</v>
      </c>
      <c r="H104" s="48"/>
      <c r="I104" s="48"/>
      <c r="J104" s="81"/>
      <c r="K104" s="47"/>
    </row>
    <row r="105" spans="1:11" ht="12">
      <c r="A105" s="12"/>
      <c r="B105" s="15">
        <v>71014</v>
      </c>
      <c r="C105" s="9" t="s">
        <v>29</v>
      </c>
      <c r="D105" s="48">
        <f>SUM(E105+J105)</f>
        <v>170000</v>
      </c>
      <c r="E105" s="48">
        <v>170000</v>
      </c>
      <c r="F105" s="48"/>
      <c r="G105" s="48">
        <v>20000</v>
      </c>
      <c r="H105" s="48"/>
      <c r="I105" s="48"/>
      <c r="J105" s="81"/>
      <c r="K105" s="47"/>
    </row>
    <row r="106" spans="1:11" ht="12.75" thickBot="1">
      <c r="A106" s="13"/>
      <c r="B106" s="14">
        <v>71095</v>
      </c>
      <c r="C106" s="17" t="s">
        <v>30</v>
      </c>
      <c r="D106" s="59">
        <f>SUM(E106+J106)</f>
        <v>740200</v>
      </c>
      <c r="E106" s="59">
        <v>305000</v>
      </c>
      <c r="F106" s="59"/>
      <c r="G106" s="59">
        <v>15000</v>
      </c>
      <c r="H106" s="59"/>
      <c r="I106" s="59"/>
      <c r="J106" s="82">
        <v>435200</v>
      </c>
      <c r="K106" s="47"/>
    </row>
    <row r="107" spans="1:11" ht="12.75" thickBot="1">
      <c r="A107" s="71">
        <v>1</v>
      </c>
      <c r="B107" s="69">
        <v>2</v>
      </c>
      <c r="C107" s="69">
        <v>3</v>
      </c>
      <c r="D107" s="70">
        <v>4</v>
      </c>
      <c r="E107" s="70">
        <v>5</v>
      </c>
      <c r="F107" s="70">
        <v>6</v>
      </c>
      <c r="G107" s="70">
        <v>7</v>
      </c>
      <c r="H107" s="70">
        <v>8</v>
      </c>
      <c r="I107" s="70">
        <v>9</v>
      </c>
      <c r="J107" s="83">
        <v>10</v>
      </c>
      <c r="K107" s="47"/>
    </row>
    <row r="108" spans="1:11" ht="12">
      <c r="A108" s="12"/>
      <c r="B108" s="15"/>
      <c r="C108" s="9"/>
      <c r="D108" s="48"/>
      <c r="E108" s="48"/>
      <c r="F108" s="48"/>
      <c r="G108" s="48"/>
      <c r="H108" s="48"/>
      <c r="I108" s="48"/>
      <c r="J108" s="81"/>
      <c r="K108" s="47"/>
    </row>
    <row r="109" spans="1:11" ht="12">
      <c r="A109" s="12">
        <v>750</v>
      </c>
      <c r="B109" s="28"/>
      <c r="C109" s="16" t="s">
        <v>12</v>
      </c>
      <c r="D109" s="49">
        <f>SUM(D111:D117)</f>
        <v>9952053</v>
      </c>
      <c r="E109" s="49">
        <f aca="true" t="shared" si="21" ref="E109:J109">SUM(E111:E117)</f>
        <v>9754053</v>
      </c>
      <c r="F109" s="49">
        <f t="shared" si="21"/>
        <v>0</v>
      </c>
      <c r="G109" s="49">
        <f t="shared" si="21"/>
        <v>6449700</v>
      </c>
      <c r="H109" s="49">
        <f t="shared" si="21"/>
        <v>0</v>
      </c>
      <c r="I109" s="49">
        <f t="shared" si="21"/>
        <v>0</v>
      </c>
      <c r="J109" s="80">
        <f t="shared" si="21"/>
        <v>198000</v>
      </c>
      <c r="K109" s="47"/>
    </row>
    <row r="110" spans="1:11" ht="12">
      <c r="A110" s="12"/>
      <c r="B110" s="15"/>
      <c r="C110" s="9"/>
      <c r="D110" s="48"/>
      <c r="E110" s="48"/>
      <c r="F110" s="48"/>
      <c r="G110" s="48"/>
      <c r="H110" s="48"/>
      <c r="I110" s="48"/>
      <c r="J110" s="81"/>
      <c r="K110" s="47"/>
    </row>
    <row r="111" spans="1:11" ht="12">
      <c r="A111" s="12"/>
      <c r="B111" s="15">
        <v>75022</v>
      </c>
      <c r="C111" s="9" t="s">
        <v>89</v>
      </c>
      <c r="D111" s="48">
        <f>SUM(E111+J111)</f>
        <v>340000</v>
      </c>
      <c r="E111" s="48">
        <v>340000</v>
      </c>
      <c r="F111" s="48"/>
      <c r="G111" s="48">
        <v>5000</v>
      </c>
      <c r="H111" s="48"/>
      <c r="I111" s="48"/>
      <c r="J111" s="81"/>
      <c r="K111" s="47"/>
    </row>
    <row r="112" spans="1:11" ht="12">
      <c r="A112" s="12"/>
      <c r="B112" s="15">
        <v>75023</v>
      </c>
      <c r="C112" s="9" t="s">
        <v>130</v>
      </c>
      <c r="D112" s="48">
        <f>SUM(E112+J112)</f>
        <v>8602937</v>
      </c>
      <c r="E112" s="48">
        <v>8404937</v>
      </c>
      <c r="F112" s="48"/>
      <c r="G112" s="48">
        <v>6415700</v>
      </c>
      <c r="H112" s="48"/>
      <c r="I112" s="48"/>
      <c r="J112" s="81">
        <v>198000</v>
      </c>
      <c r="K112" s="47"/>
    </row>
    <row r="113" spans="1:11" ht="12">
      <c r="A113" s="12"/>
      <c r="B113" s="15">
        <v>75053</v>
      </c>
      <c r="C113" s="9" t="s">
        <v>100</v>
      </c>
      <c r="D113" s="48"/>
      <c r="E113" s="48"/>
      <c r="F113" s="48"/>
      <c r="G113" s="48"/>
      <c r="H113" s="48"/>
      <c r="I113" s="48"/>
      <c r="J113" s="81"/>
      <c r="K113" s="47"/>
    </row>
    <row r="114" spans="1:11" ht="12">
      <c r="A114" s="12"/>
      <c r="B114" s="15"/>
      <c r="C114" s="9" t="s">
        <v>45</v>
      </c>
      <c r="D114" s="48"/>
      <c r="E114" s="48"/>
      <c r="F114" s="48"/>
      <c r="G114" s="48"/>
      <c r="H114" s="48"/>
      <c r="I114" s="48"/>
      <c r="J114" s="81"/>
      <c r="K114" s="47"/>
    </row>
    <row r="115" spans="1:11" ht="12">
      <c r="A115" s="12"/>
      <c r="B115" s="15"/>
      <c r="C115" s="9" t="s">
        <v>46</v>
      </c>
      <c r="D115" s="48">
        <f>SUM(E115+J115)</f>
        <v>45000</v>
      </c>
      <c r="E115" s="48">
        <v>45000</v>
      </c>
      <c r="F115" s="48"/>
      <c r="G115" s="48">
        <v>14000</v>
      </c>
      <c r="H115" s="48"/>
      <c r="I115" s="48"/>
      <c r="J115" s="81"/>
      <c r="K115" s="47"/>
    </row>
    <row r="116" spans="1:11" ht="12">
      <c r="A116" s="12"/>
      <c r="B116" s="15">
        <v>75075</v>
      </c>
      <c r="C116" s="9" t="s">
        <v>69</v>
      </c>
      <c r="D116" s="48">
        <f>SUM(E116+J116)</f>
        <v>533000</v>
      </c>
      <c r="E116" s="48">
        <v>533000</v>
      </c>
      <c r="F116" s="48"/>
      <c r="G116" s="48">
        <v>15000</v>
      </c>
      <c r="H116" s="48"/>
      <c r="I116" s="48"/>
      <c r="J116" s="81"/>
      <c r="K116" s="47"/>
    </row>
    <row r="117" spans="1:11" ht="12.75" thickBot="1">
      <c r="A117" s="30"/>
      <c r="B117" s="32">
        <v>75095</v>
      </c>
      <c r="C117" s="31" t="s">
        <v>30</v>
      </c>
      <c r="D117" s="56">
        <f>SUM(E117+J117)</f>
        <v>431116</v>
      </c>
      <c r="E117" s="55">
        <v>431116</v>
      </c>
      <c r="F117" s="55"/>
      <c r="G117" s="55"/>
      <c r="H117" s="55"/>
      <c r="I117" s="55"/>
      <c r="J117" s="90"/>
      <c r="K117" s="47"/>
    </row>
    <row r="118" spans="1:11" ht="12.75" thickTop="1">
      <c r="A118" s="12"/>
      <c r="B118" s="15"/>
      <c r="C118" s="9"/>
      <c r="D118" s="48"/>
      <c r="E118" s="48"/>
      <c r="F118" s="48"/>
      <c r="G118" s="48"/>
      <c r="H118" s="48"/>
      <c r="I118" s="48"/>
      <c r="J118" s="81"/>
      <c r="K118" s="47"/>
    </row>
    <row r="119" spans="1:11" ht="12">
      <c r="A119" s="12">
        <v>754</v>
      </c>
      <c r="B119" s="15"/>
      <c r="C119" s="9" t="s">
        <v>31</v>
      </c>
      <c r="D119" s="48"/>
      <c r="E119" s="48"/>
      <c r="F119" s="48"/>
      <c r="G119" s="48"/>
      <c r="H119" s="48"/>
      <c r="I119" s="48"/>
      <c r="J119" s="81"/>
      <c r="K119" s="47"/>
    </row>
    <row r="120" spans="1:11" ht="12">
      <c r="A120" s="12"/>
      <c r="B120" s="28"/>
      <c r="C120" s="16" t="s">
        <v>32</v>
      </c>
      <c r="D120" s="49">
        <f>SUM(D122:D127)</f>
        <v>1107000</v>
      </c>
      <c r="E120" s="49">
        <f aca="true" t="shared" si="22" ref="E120:J120">SUM(E122:E127)</f>
        <v>1107000</v>
      </c>
      <c r="F120" s="49">
        <f t="shared" si="22"/>
        <v>21000</v>
      </c>
      <c r="G120" s="49">
        <f t="shared" si="22"/>
        <v>680800</v>
      </c>
      <c r="H120" s="49">
        <f t="shared" si="22"/>
        <v>0</v>
      </c>
      <c r="I120" s="49">
        <f t="shared" si="22"/>
        <v>0</v>
      </c>
      <c r="J120" s="80">
        <f t="shared" si="22"/>
        <v>0</v>
      </c>
      <c r="K120" s="47"/>
    </row>
    <row r="121" spans="1:11" ht="12">
      <c r="A121" s="12"/>
      <c r="B121" s="15"/>
      <c r="C121" s="9"/>
      <c r="D121" s="48"/>
      <c r="E121" s="48"/>
      <c r="F121" s="48"/>
      <c r="G121" s="48"/>
      <c r="H121" s="48"/>
      <c r="I121" s="48"/>
      <c r="J121" s="81"/>
      <c r="K121" s="47"/>
    </row>
    <row r="122" spans="1:11" ht="12">
      <c r="A122" s="12"/>
      <c r="B122" s="15">
        <v>75405</v>
      </c>
      <c r="C122" s="9" t="s">
        <v>124</v>
      </c>
      <c r="D122" s="48">
        <f aca="true" t="shared" si="23" ref="D122:D127">SUM(E122+J122)</f>
        <v>10000</v>
      </c>
      <c r="E122" s="48">
        <v>10000</v>
      </c>
      <c r="F122" s="48"/>
      <c r="G122" s="48"/>
      <c r="H122" s="48"/>
      <c r="I122" s="48"/>
      <c r="J122" s="81"/>
      <c r="K122" s="47"/>
    </row>
    <row r="123" spans="1:11" ht="12">
      <c r="A123" s="12"/>
      <c r="B123" s="15">
        <v>75406</v>
      </c>
      <c r="C123" s="9" t="s">
        <v>116</v>
      </c>
      <c r="D123" s="48">
        <f t="shared" si="23"/>
        <v>9000</v>
      </c>
      <c r="E123" s="48">
        <v>9000</v>
      </c>
      <c r="F123" s="48"/>
      <c r="G123" s="48"/>
      <c r="H123" s="48"/>
      <c r="I123" s="48"/>
      <c r="J123" s="81"/>
      <c r="K123" s="47"/>
    </row>
    <row r="124" spans="1:11" ht="12">
      <c r="A124" s="12"/>
      <c r="B124" s="15">
        <v>75412</v>
      </c>
      <c r="C124" s="9" t="s">
        <v>41</v>
      </c>
      <c r="D124" s="48">
        <f t="shared" si="23"/>
        <v>190000</v>
      </c>
      <c r="E124" s="48">
        <v>190000</v>
      </c>
      <c r="F124" s="48"/>
      <c r="G124" s="48">
        <v>45000</v>
      </c>
      <c r="H124" s="48"/>
      <c r="I124" s="48"/>
      <c r="J124" s="81"/>
      <c r="K124" s="47"/>
    </row>
    <row r="125" spans="1:11" ht="12">
      <c r="A125" s="12"/>
      <c r="B125" s="15">
        <v>75415</v>
      </c>
      <c r="C125" s="9" t="s">
        <v>133</v>
      </c>
      <c r="D125" s="48">
        <f t="shared" si="23"/>
        <v>21000</v>
      </c>
      <c r="E125" s="48">
        <v>21000</v>
      </c>
      <c r="F125" s="48">
        <v>21000</v>
      </c>
      <c r="G125" s="48"/>
      <c r="H125" s="48"/>
      <c r="I125" s="48"/>
      <c r="J125" s="81"/>
      <c r="K125" s="47"/>
    </row>
    <row r="126" spans="1:11" ht="12">
      <c r="A126" s="12"/>
      <c r="B126" s="15">
        <v>75416</v>
      </c>
      <c r="C126" s="9" t="s">
        <v>33</v>
      </c>
      <c r="D126" s="48">
        <f t="shared" si="23"/>
        <v>780000</v>
      </c>
      <c r="E126" s="48">
        <v>780000</v>
      </c>
      <c r="F126" s="48"/>
      <c r="G126" s="48">
        <v>635800</v>
      </c>
      <c r="H126" s="48"/>
      <c r="I126" s="48"/>
      <c r="J126" s="81"/>
      <c r="K126" s="47"/>
    </row>
    <row r="127" spans="1:11" ht="12.75" thickBot="1">
      <c r="A127" s="30"/>
      <c r="B127" s="32">
        <v>75495</v>
      </c>
      <c r="C127" s="31" t="s">
        <v>30</v>
      </c>
      <c r="D127" s="56">
        <f t="shared" si="23"/>
        <v>97000</v>
      </c>
      <c r="E127" s="55">
        <v>97000</v>
      </c>
      <c r="F127" s="55"/>
      <c r="G127" s="55"/>
      <c r="H127" s="55"/>
      <c r="I127" s="55"/>
      <c r="J127" s="90"/>
      <c r="K127" s="47"/>
    </row>
    <row r="128" spans="1:11" ht="12.75" thickTop="1">
      <c r="A128" s="12"/>
      <c r="B128" s="15"/>
      <c r="C128" s="9"/>
      <c r="D128" s="48"/>
      <c r="E128" s="48"/>
      <c r="F128" s="48"/>
      <c r="G128" s="48"/>
      <c r="H128" s="48"/>
      <c r="I128" s="48"/>
      <c r="J128" s="81"/>
      <c r="K128" s="47"/>
    </row>
    <row r="129" spans="1:11" ht="12">
      <c r="A129" s="12">
        <v>756</v>
      </c>
      <c r="B129" s="36"/>
      <c r="C129" s="9" t="s">
        <v>106</v>
      </c>
      <c r="D129" s="48"/>
      <c r="E129" s="48"/>
      <c r="F129" s="48"/>
      <c r="G129" s="48"/>
      <c r="H129" s="48"/>
      <c r="I129" s="48"/>
      <c r="J129" s="81"/>
      <c r="K129" s="47"/>
    </row>
    <row r="130" spans="1:11" ht="12">
      <c r="A130" s="7"/>
      <c r="B130" s="36"/>
      <c r="C130" s="9" t="s">
        <v>107</v>
      </c>
      <c r="D130" s="48"/>
      <c r="E130" s="48"/>
      <c r="F130" s="48"/>
      <c r="G130" s="48"/>
      <c r="H130" s="48"/>
      <c r="I130" s="48"/>
      <c r="J130" s="81"/>
      <c r="K130" s="47"/>
    </row>
    <row r="131" spans="1:11" ht="12">
      <c r="A131" s="7"/>
      <c r="B131" s="36"/>
      <c r="C131" s="9" t="s">
        <v>105</v>
      </c>
      <c r="D131" s="48"/>
      <c r="E131" s="48"/>
      <c r="F131" s="48"/>
      <c r="G131" s="48"/>
      <c r="H131" s="48"/>
      <c r="I131" s="48"/>
      <c r="J131" s="81"/>
      <c r="K131" s="47"/>
    </row>
    <row r="132" spans="1:11" ht="12">
      <c r="A132" s="7"/>
      <c r="B132" s="37"/>
      <c r="C132" s="16" t="s">
        <v>104</v>
      </c>
      <c r="D132" s="49">
        <f>SUM(D135)</f>
        <v>181000</v>
      </c>
      <c r="E132" s="49">
        <f aca="true" t="shared" si="24" ref="E132:J132">SUM(E135)</f>
        <v>181000</v>
      </c>
      <c r="F132" s="49">
        <f t="shared" si="24"/>
        <v>0</v>
      </c>
      <c r="G132" s="49">
        <f t="shared" si="24"/>
        <v>101000</v>
      </c>
      <c r="H132" s="49">
        <f t="shared" si="24"/>
        <v>0</v>
      </c>
      <c r="I132" s="49">
        <f t="shared" si="24"/>
        <v>0</v>
      </c>
      <c r="J132" s="80">
        <f t="shared" si="24"/>
        <v>0</v>
      </c>
      <c r="K132" s="47"/>
    </row>
    <row r="133" spans="1:11" ht="12">
      <c r="A133" s="12"/>
      <c r="B133" s="15"/>
      <c r="C133" s="9"/>
      <c r="D133" s="48"/>
      <c r="E133" s="48"/>
      <c r="F133" s="48"/>
      <c r="G133" s="48"/>
      <c r="H133" s="48"/>
      <c r="I133" s="48"/>
      <c r="J133" s="81"/>
      <c r="K133" s="47"/>
    </row>
    <row r="134" spans="1:11" ht="12">
      <c r="A134" s="12"/>
      <c r="B134" s="15">
        <v>75647</v>
      </c>
      <c r="C134" s="9" t="s">
        <v>114</v>
      </c>
      <c r="D134" s="48"/>
      <c r="E134" s="48"/>
      <c r="F134" s="48"/>
      <c r="G134" s="48"/>
      <c r="H134" s="48"/>
      <c r="I134" s="48"/>
      <c r="J134" s="81"/>
      <c r="K134" s="47"/>
    </row>
    <row r="135" spans="1:11" ht="12.75" thickBot="1">
      <c r="A135" s="30"/>
      <c r="B135" s="32"/>
      <c r="C135" s="31" t="s">
        <v>115</v>
      </c>
      <c r="D135" s="55">
        <f>SUM(E135+J135)</f>
        <v>181000</v>
      </c>
      <c r="E135" s="55">
        <v>181000</v>
      </c>
      <c r="F135" s="55"/>
      <c r="G135" s="55">
        <v>101000</v>
      </c>
      <c r="H135" s="55"/>
      <c r="I135" s="55"/>
      <c r="J135" s="90"/>
      <c r="K135" s="47"/>
    </row>
    <row r="136" spans="1:11" ht="12.75" thickTop="1">
      <c r="A136" s="12"/>
      <c r="B136" s="15"/>
      <c r="C136" s="9"/>
      <c r="D136" s="48"/>
      <c r="E136" s="48"/>
      <c r="F136" s="48"/>
      <c r="G136" s="48"/>
      <c r="H136" s="48"/>
      <c r="I136" s="48"/>
      <c r="J136" s="81"/>
      <c r="K136" s="47"/>
    </row>
    <row r="137" spans="1:11" ht="12">
      <c r="A137" s="12">
        <v>757</v>
      </c>
      <c r="B137" s="28"/>
      <c r="C137" s="16" t="s">
        <v>62</v>
      </c>
      <c r="D137" s="49">
        <f>SUM(D140)</f>
        <v>726000</v>
      </c>
      <c r="E137" s="49">
        <f aca="true" t="shared" si="25" ref="E137:J137">SUM(E140)</f>
        <v>726000</v>
      </c>
      <c r="F137" s="49">
        <f t="shared" si="25"/>
        <v>0</v>
      </c>
      <c r="G137" s="49">
        <f t="shared" si="25"/>
        <v>0</v>
      </c>
      <c r="H137" s="49">
        <f t="shared" si="25"/>
        <v>726000</v>
      </c>
      <c r="I137" s="49">
        <f t="shared" si="25"/>
        <v>0</v>
      </c>
      <c r="J137" s="80">
        <f t="shared" si="25"/>
        <v>0</v>
      </c>
      <c r="K137" s="47"/>
    </row>
    <row r="138" spans="1:11" ht="12">
      <c r="A138" s="12"/>
      <c r="B138" s="15"/>
      <c r="C138" s="9"/>
      <c r="D138" s="48"/>
      <c r="E138" s="48"/>
      <c r="F138" s="48"/>
      <c r="G138" s="48"/>
      <c r="H138" s="48"/>
      <c r="I138" s="48"/>
      <c r="J138" s="81"/>
      <c r="K138" s="47"/>
    </row>
    <row r="139" spans="1:11" ht="12">
      <c r="A139" s="12"/>
      <c r="B139" s="15">
        <v>75702</v>
      </c>
      <c r="C139" s="9" t="s">
        <v>71</v>
      </c>
      <c r="D139" s="48"/>
      <c r="E139" s="48"/>
      <c r="F139" s="48"/>
      <c r="G139" s="48"/>
      <c r="H139" s="48"/>
      <c r="I139" s="48"/>
      <c r="J139" s="81"/>
      <c r="K139" s="47"/>
    </row>
    <row r="140" spans="1:11" ht="12.75" thickBot="1">
      <c r="A140" s="30"/>
      <c r="B140" s="32"/>
      <c r="C140" s="31" t="s">
        <v>72</v>
      </c>
      <c r="D140" s="55">
        <f>SUM(E140+J140)</f>
        <v>726000</v>
      </c>
      <c r="E140" s="55">
        <v>726000</v>
      </c>
      <c r="F140" s="55"/>
      <c r="G140" s="55"/>
      <c r="H140" s="55">
        <v>726000</v>
      </c>
      <c r="I140" s="55"/>
      <c r="J140" s="90"/>
      <c r="K140" s="47"/>
    </row>
    <row r="141" spans="1:11" ht="12.75" thickTop="1">
      <c r="A141" s="12"/>
      <c r="B141" s="15"/>
      <c r="C141" s="9"/>
      <c r="D141" s="48"/>
      <c r="E141" s="48"/>
      <c r="F141" s="48"/>
      <c r="G141" s="48"/>
      <c r="H141" s="48"/>
      <c r="I141" s="48"/>
      <c r="J141" s="81"/>
      <c r="K141" s="47"/>
    </row>
    <row r="142" spans="1:11" ht="12">
      <c r="A142" s="12">
        <v>758</v>
      </c>
      <c r="B142" s="28"/>
      <c r="C142" s="16" t="s">
        <v>14</v>
      </c>
      <c r="D142" s="49">
        <f>SUM(D144:D146)</f>
        <v>1243461</v>
      </c>
      <c r="E142" s="49">
        <f aca="true" t="shared" si="26" ref="E142:J142">SUM(E144:E146)</f>
        <v>1243461</v>
      </c>
      <c r="F142" s="49">
        <f t="shared" si="26"/>
        <v>0</v>
      </c>
      <c r="G142" s="49">
        <f t="shared" si="26"/>
        <v>0</v>
      </c>
      <c r="H142" s="49">
        <f t="shared" si="26"/>
        <v>0</v>
      </c>
      <c r="I142" s="49">
        <f t="shared" si="26"/>
        <v>0</v>
      </c>
      <c r="J142" s="80">
        <f t="shared" si="26"/>
        <v>0</v>
      </c>
      <c r="K142" s="47"/>
    </row>
    <row r="143" spans="1:11" ht="12">
      <c r="A143" s="12"/>
      <c r="B143" s="15"/>
      <c r="C143" s="9"/>
      <c r="D143" s="48"/>
      <c r="E143" s="48"/>
      <c r="F143" s="48"/>
      <c r="G143" s="48"/>
      <c r="H143" s="48"/>
      <c r="I143" s="48"/>
      <c r="J143" s="81"/>
      <c r="K143" s="47"/>
    </row>
    <row r="144" spans="1:11" ht="12">
      <c r="A144" s="12"/>
      <c r="B144" s="15">
        <v>75802</v>
      </c>
      <c r="C144" s="9" t="s">
        <v>134</v>
      </c>
      <c r="D144" s="48"/>
      <c r="E144" s="48"/>
      <c r="F144" s="48"/>
      <c r="G144" s="48"/>
      <c r="H144" s="48"/>
      <c r="I144" s="48"/>
      <c r="J144" s="81"/>
      <c r="K144" s="47"/>
    </row>
    <row r="145" spans="1:11" ht="12">
      <c r="A145" s="12"/>
      <c r="B145" s="15"/>
      <c r="C145" s="9" t="s">
        <v>135</v>
      </c>
      <c r="D145" s="48">
        <v>890461</v>
      </c>
      <c r="E145" s="48">
        <v>890461</v>
      </c>
      <c r="F145" s="48"/>
      <c r="G145" s="48"/>
      <c r="H145" s="48"/>
      <c r="I145" s="48"/>
      <c r="J145" s="81"/>
      <c r="K145" s="47"/>
    </row>
    <row r="146" spans="1:11" ht="12.75" thickBot="1">
      <c r="A146" s="30"/>
      <c r="B146" s="32">
        <v>75818</v>
      </c>
      <c r="C146" s="31" t="s">
        <v>136</v>
      </c>
      <c r="D146" s="55">
        <f>SUM(E146+J146)</f>
        <v>353000</v>
      </c>
      <c r="E146" s="55">
        <v>353000</v>
      </c>
      <c r="F146" s="55"/>
      <c r="G146" s="55"/>
      <c r="H146" s="55"/>
      <c r="I146" s="55"/>
      <c r="J146" s="90"/>
      <c r="K146" s="47"/>
    </row>
    <row r="147" spans="1:11" ht="12.75" thickTop="1">
      <c r="A147" s="7"/>
      <c r="B147" s="9"/>
      <c r="C147" s="9"/>
      <c r="D147" s="9"/>
      <c r="E147" s="9"/>
      <c r="F147" s="9"/>
      <c r="G147" s="9"/>
      <c r="H147" s="9"/>
      <c r="I147" s="9"/>
      <c r="J147" s="86"/>
      <c r="K147" s="47"/>
    </row>
    <row r="148" spans="1:11" ht="12">
      <c r="A148" s="12">
        <v>801</v>
      </c>
      <c r="B148" s="28"/>
      <c r="C148" s="16" t="s">
        <v>15</v>
      </c>
      <c r="D148" s="49">
        <f>SUM(D150:D158)</f>
        <v>29605840</v>
      </c>
      <c r="E148" s="49">
        <f aca="true" t="shared" si="27" ref="E148:J148">SUM(E150:E158)</f>
        <v>29141840</v>
      </c>
      <c r="F148" s="49">
        <f t="shared" si="27"/>
        <v>28248400</v>
      </c>
      <c r="G148" s="49">
        <f t="shared" si="27"/>
        <v>94250</v>
      </c>
      <c r="H148" s="49">
        <f t="shared" si="27"/>
        <v>0</v>
      </c>
      <c r="I148" s="49">
        <f t="shared" si="27"/>
        <v>0</v>
      </c>
      <c r="J148" s="80">
        <f t="shared" si="27"/>
        <v>464000</v>
      </c>
      <c r="K148" s="47"/>
    </row>
    <row r="149" spans="1:11" ht="12">
      <c r="A149" s="12"/>
      <c r="B149" s="15"/>
      <c r="C149" s="9"/>
      <c r="D149" s="48"/>
      <c r="E149" s="48"/>
      <c r="F149" s="48"/>
      <c r="G149" s="48"/>
      <c r="H149" s="48"/>
      <c r="I149" s="48"/>
      <c r="J149" s="81"/>
      <c r="K149" s="47"/>
    </row>
    <row r="150" spans="1:11" ht="12">
      <c r="A150" s="12"/>
      <c r="B150" s="15">
        <v>80101</v>
      </c>
      <c r="C150" s="9" t="s">
        <v>34</v>
      </c>
      <c r="D150" s="48">
        <f>SUM(E150+J150)</f>
        <v>15410080</v>
      </c>
      <c r="E150" s="48">
        <v>14976080</v>
      </c>
      <c r="F150" s="48">
        <v>14820000</v>
      </c>
      <c r="G150" s="48"/>
      <c r="H150" s="48"/>
      <c r="I150" s="48"/>
      <c r="J150" s="81">
        <v>434000</v>
      </c>
      <c r="K150" s="47"/>
    </row>
    <row r="151" spans="1:11" ht="12">
      <c r="A151" s="12"/>
      <c r="B151" s="15">
        <v>80103</v>
      </c>
      <c r="C151" s="9" t="s">
        <v>5</v>
      </c>
      <c r="D151" s="48">
        <f aca="true" t="shared" si="28" ref="D151:D158">SUM(E151+J151)</f>
        <v>230000</v>
      </c>
      <c r="E151" s="48">
        <v>230000</v>
      </c>
      <c r="F151" s="48">
        <v>230000</v>
      </c>
      <c r="G151" s="48"/>
      <c r="H151" s="48"/>
      <c r="I151" s="48"/>
      <c r="J151" s="81"/>
      <c r="K151" s="47"/>
    </row>
    <row r="152" spans="1:11" ht="12">
      <c r="A152" s="12"/>
      <c r="B152" s="15">
        <v>80104</v>
      </c>
      <c r="C152" s="9" t="s">
        <v>82</v>
      </c>
      <c r="D152" s="48">
        <f t="shared" si="28"/>
        <v>5768660</v>
      </c>
      <c r="E152" s="48">
        <v>5768660</v>
      </c>
      <c r="F152" s="48">
        <v>5707700</v>
      </c>
      <c r="G152" s="48"/>
      <c r="H152" s="48"/>
      <c r="I152" s="48"/>
      <c r="J152" s="81"/>
      <c r="K152" s="121"/>
    </row>
    <row r="153" spans="1:11" ht="12">
      <c r="A153" s="12"/>
      <c r="B153" s="15">
        <v>80105</v>
      </c>
      <c r="C153" s="9" t="s">
        <v>83</v>
      </c>
      <c r="D153" s="48">
        <f t="shared" si="28"/>
        <v>25000</v>
      </c>
      <c r="E153" s="48">
        <v>25000</v>
      </c>
      <c r="F153" s="48">
        <v>25000</v>
      </c>
      <c r="G153" s="48"/>
      <c r="H153" s="48"/>
      <c r="I153" s="48"/>
      <c r="J153" s="81"/>
      <c r="K153" s="47"/>
    </row>
    <row r="154" spans="1:11" ht="12">
      <c r="A154" s="12"/>
      <c r="B154" s="15">
        <v>80110</v>
      </c>
      <c r="C154" s="9" t="s">
        <v>35</v>
      </c>
      <c r="D154" s="48">
        <f t="shared" si="28"/>
        <v>7413400</v>
      </c>
      <c r="E154" s="48">
        <v>7383400</v>
      </c>
      <c r="F154" s="48">
        <v>7327000</v>
      </c>
      <c r="G154" s="48"/>
      <c r="H154" s="48"/>
      <c r="I154" s="48"/>
      <c r="J154" s="81">
        <v>30000</v>
      </c>
      <c r="K154" s="122"/>
    </row>
    <row r="155" spans="1:11" s="19" customFormat="1" ht="12">
      <c r="A155" s="12" t="s">
        <v>0</v>
      </c>
      <c r="B155" s="15">
        <v>80113</v>
      </c>
      <c r="C155" s="9" t="s">
        <v>73</v>
      </c>
      <c r="D155" s="48">
        <f t="shared" si="28"/>
        <v>330000</v>
      </c>
      <c r="E155" s="48">
        <v>330000</v>
      </c>
      <c r="F155" s="48"/>
      <c r="G155" s="48">
        <v>39200</v>
      </c>
      <c r="H155" s="48"/>
      <c r="I155" s="48"/>
      <c r="J155" s="81"/>
      <c r="K155" s="47"/>
    </row>
    <row r="156" spans="1:11" ht="12">
      <c r="A156" s="12"/>
      <c r="B156" s="15">
        <v>80145</v>
      </c>
      <c r="C156" s="9" t="s">
        <v>74</v>
      </c>
      <c r="D156" s="48">
        <f t="shared" si="28"/>
        <v>3000</v>
      </c>
      <c r="E156" s="48">
        <v>3000</v>
      </c>
      <c r="F156" s="48"/>
      <c r="G156" s="48">
        <v>3000</v>
      </c>
      <c r="H156" s="48"/>
      <c r="I156" s="48"/>
      <c r="J156" s="81"/>
      <c r="K156" s="47"/>
    </row>
    <row r="157" spans="1:11" ht="12">
      <c r="A157" s="12"/>
      <c r="B157" s="15">
        <v>80146</v>
      </c>
      <c r="C157" s="9" t="s">
        <v>97</v>
      </c>
      <c r="D157" s="48">
        <f t="shared" si="28"/>
        <v>138700</v>
      </c>
      <c r="E157" s="48">
        <v>138700</v>
      </c>
      <c r="F157" s="48">
        <v>138700</v>
      </c>
      <c r="G157" s="48"/>
      <c r="H157" s="48"/>
      <c r="I157" s="48"/>
      <c r="J157" s="81"/>
      <c r="K157" s="47"/>
    </row>
    <row r="158" spans="1:11" ht="12.75" thickBot="1">
      <c r="A158" s="13"/>
      <c r="B158" s="14">
        <v>80195</v>
      </c>
      <c r="C158" s="17" t="s">
        <v>30</v>
      </c>
      <c r="D158" s="59">
        <f t="shared" si="28"/>
        <v>287000</v>
      </c>
      <c r="E158" s="59">
        <v>287000</v>
      </c>
      <c r="F158" s="59"/>
      <c r="G158" s="59">
        <v>52050</v>
      </c>
      <c r="H158" s="59"/>
      <c r="I158" s="59"/>
      <c r="J158" s="82"/>
      <c r="K158" s="47"/>
    </row>
    <row r="159" spans="1:11" ht="12">
      <c r="A159" s="6">
        <v>1</v>
      </c>
      <c r="B159" s="10">
        <v>2</v>
      </c>
      <c r="C159" s="10">
        <v>3</v>
      </c>
      <c r="D159" s="96">
        <v>4</v>
      </c>
      <c r="E159" s="96">
        <v>5</v>
      </c>
      <c r="F159" s="96">
        <v>6</v>
      </c>
      <c r="G159" s="96">
        <v>7</v>
      </c>
      <c r="H159" s="96">
        <v>8</v>
      </c>
      <c r="I159" s="96">
        <v>9</v>
      </c>
      <c r="J159" s="97">
        <v>10</v>
      </c>
      <c r="K159" s="47"/>
    </row>
    <row r="160" spans="1:11" ht="12">
      <c r="A160" s="12"/>
      <c r="B160" s="15"/>
      <c r="C160" s="9"/>
      <c r="D160" s="48"/>
      <c r="E160" s="48"/>
      <c r="F160" s="48"/>
      <c r="G160" s="48"/>
      <c r="H160" s="48"/>
      <c r="I160" s="48"/>
      <c r="J160" s="81"/>
      <c r="K160" s="47"/>
    </row>
    <row r="161" spans="1:11" ht="12">
      <c r="A161" s="12">
        <v>851</v>
      </c>
      <c r="B161" s="28"/>
      <c r="C161" s="16" t="s">
        <v>16</v>
      </c>
      <c r="D161" s="49">
        <f aca="true" t="shared" si="29" ref="D161:J161">SUM(D163:D167)</f>
        <v>706600</v>
      </c>
      <c r="E161" s="49">
        <f t="shared" si="29"/>
        <v>706600</v>
      </c>
      <c r="F161" s="49">
        <f t="shared" si="29"/>
        <v>155000</v>
      </c>
      <c r="G161" s="49">
        <f t="shared" si="29"/>
        <v>289850</v>
      </c>
      <c r="H161" s="49">
        <f t="shared" si="29"/>
        <v>0</v>
      </c>
      <c r="I161" s="49">
        <f t="shared" si="29"/>
        <v>0</v>
      </c>
      <c r="J161" s="80">
        <f t="shared" si="29"/>
        <v>0</v>
      </c>
      <c r="K161" s="47"/>
    </row>
    <row r="162" spans="1:11" ht="12">
      <c r="A162" s="12"/>
      <c r="B162" s="15"/>
      <c r="C162" s="9"/>
      <c r="D162" s="48"/>
      <c r="E162" s="48"/>
      <c r="F162" s="48"/>
      <c r="G162" s="48"/>
      <c r="H162" s="48"/>
      <c r="I162" s="48"/>
      <c r="J162" s="81"/>
      <c r="K162" s="47"/>
    </row>
    <row r="163" spans="1:11" ht="12">
      <c r="A163" s="12"/>
      <c r="B163" s="15">
        <v>85121</v>
      </c>
      <c r="C163" s="9" t="s">
        <v>42</v>
      </c>
      <c r="D163" s="48">
        <f>SUM(E163+J163)</f>
        <v>1600</v>
      </c>
      <c r="E163" s="48">
        <v>1600</v>
      </c>
      <c r="F163" s="48"/>
      <c r="G163" s="48"/>
      <c r="H163" s="48"/>
      <c r="I163" s="48"/>
      <c r="J163" s="81"/>
      <c r="K163" s="47"/>
    </row>
    <row r="164" spans="1:11" ht="12">
      <c r="A164" s="12"/>
      <c r="B164" s="15">
        <v>85149</v>
      </c>
      <c r="C164" s="9" t="s">
        <v>137</v>
      </c>
      <c r="D164" s="48">
        <f>SUM(E164+J164)</f>
        <v>120000</v>
      </c>
      <c r="E164" s="48">
        <v>120000</v>
      </c>
      <c r="F164" s="48"/>
      <c r="G164" s="48"/>
      <c r="H164" s="48"/>
      <c r="I164" s="48"/>
      <c r="J164" s="81"/>
      <c r="K164" s="47"/>
    </row>
    <row r="165" spans="1:11" ht="12">
      <c r="A165" s="12"/>
      <c r="B165" s="15">
        <v>85153</v>
      </c>
      <c r="C165" s="9" t="s">
        <v>68</v>
      </c>
      <c r="D165" s="48">
        <f>SUM(E165+J165)</f>
        <v>5000</v>
      </c>
      <c r="E165" s="48">
        <v>5000</v>
      </c>
      <c r="F165" s="48"/>
      <c r="G165" s="48">
        <v>5000</v>
      </c>
      <c r="H165" s="48"/>
      <c r="I165" s="34"/>
      <c r="J165" s="123"/>
      <c r="K165" s="47"/>
    </row>
    <row r="166" spans="1:11" ht="12">
      <c r="A166" s="12"/>
      <c r="B166" s="15">
        <v>85154</v>
      </c>
      <c r="C166" s="38" t="s">
        <v>75</v>
      </c>
      <c r="D166" s="48">
        <f>SUM(E166+J166)</f>
        <v>515000</v>
      </c>
      <c r="E166" s="34">
        <v>515000</v>
      </c>
      <c r="F166" s="34">
        <v>90000</v>
      </c>
      <c r="G166" s="34">
        <v>284850</v>
      </c>
      <c r="H166" s="34"/>
      <c r="I166" s="34"/>
      <c r="J166" s="123"/>
      <c r="K166" s="47"/>
    </row>
    <row r="167" spans="1:11" ht="12.75" thickBot="1">
      <c r="A167" s="30"/>
      <c r="B167" s="32">
        <v>85195</v>
      </c>
      <c r="C167" s="31" t="s">
        <v>30</v>
      </c>
      <c r="D167" s="56">
        <f>SUM(E167+J167)</f>
        <v>65000</v>
      </c>
      <c r="E167" s="55">
        <v>65000</v>
      </c>
      <c r="F167" s="55">
        <v>65000</v>
      </c>
      <c r="G167" s="55"/>
      <c r="H167" s="55"/>
      <c r="I167" s="55"/>
      <c r="J167" s="90"/>
      <c r="K167" s="47"/>
    </row>
    <row r="168" spans="1:11" ht="12.75" thickTop="1">
      <c r="A168" s="12"/>
      <c r="B168" s="15"/>
      <c r="C168" s="9"/>
      <c r="D168" s="48"/>
      <c r="E168" s="48"/>
      <c r="F168" s="48"/>
      <c r="G168" s="48"/>
      <c r="H168" s="48"/>
      <c r="I168" s="48"/>
      <c r="J168" s="81"/>
      <c r="K168" s="47"/>
    </row>
    <row r="169" spans="1:11" ht="12">
      <c r="A169" s="12">
        <v>852</v>
      </c>
      <c r="B169" s="28"/>
      <c r="C169" s="16" t="s">
        <v>101</v>
      </c>
      <c r="D169" s="49">
        <f>SUM(D170:D180)</f>
        <v>6446000</v>
      </c>
      <c r="E169" s="49">
        <f aca="true" t="shared" si="30" ref="E169:J169">SUM(E173:E180)</f>
        <v>6386000</v>
      </c>
      <c r="F169" s="49">
        <f t="shared" si="30"/>
        <v>75000</v>
      </c>
      <c r="G169" s="49">
        <f t="shared" si="30"/>
        <v>1930000</v>
      </c>
      <c r="H169" s="49">
        <f t="shared" si="30"/>
        <v>0</v>
      </c>
      <c r="I169" s="49">
        <f t="shared" si="30"/>
        <v>0</v>
      </c>
      <c r="J169" s="80">
        <f t="shared" si="30"/>
        <v>60000</v>
      </c>
      <c r="K169" s="47"/>
    </row>
    <row r="170" spans="1:11" ht="12">
      <c r="A170" s="12"/>
      <c r="B170" s="15"/>
      <c r="C170" s="9"/>
      <c r="D170" s="48"/>
      <c r="E170" s="48"/>
      <c r="F170" s="48"/>
      <c r="G170" s="48"/>
      <c r="H170" s="48"/>
      <c r="I170" s="48"/>
      <c r="J170" s="81"/>
      <c r="K170" s="47"/>
    </row>
    <row r="171" spans="1:11" ht="12">
      <c r="A171" s="12"/>
      <c r="B171" s="15">
        <v>85212</v>
      </c>
      <c r="C171" s="9" t="s">
        <v>44</v>
      </c>
      <c r="D171" s="48"/>
      <c r="E171" s="48"/>
      <c r="F171" s="48"/>
      <c r="G171" s="48"/>
      <c r="H171" s="48"/>
      <c r="I171" s="48"/>
      <c r="J171" s="81"/>
      <c r="K171" s="47"/>
    </row>
    <row r="172" spans="1:11" ht="12">
      <c r="A172" s="12"/>
      <c r="B172" s="15"/>
      <c r="C172" s="9" t="s">
        <v>43</v>
      </c>
      <c r="D172" s="48"/>
      <c r="E172" s="48"/>
      <c r="F172" s="48"/>
      <c r="G172" s="48"/>
      <c r="H172" s="48"/>
      <c r="I172" s="48"/>
      <c r="J172" s="81"/>
      <c r="K172" s="47"/>
    </row>
    <row r="173" spans="1:11" ht="12">
      <c r="A173" s="12"/>
      <c r="B173" s="15"/>
      <c r="C173" s="9" t="s">
        <v>131</v>
      </c>
      <c r="D173" s="48">
        <f>SUM(E173+J173)</f>
        <v>36000</v>
      </c>
      <c r="E173" s="48">
        <v>36000</v>
      </c>
      <c r="F173" s="48"/>
      <c r="G173" s="48"/>
      <c r="H173" s="48"/>
      <c r="I173" s="48"/>
      <c r="J173" s="81"/>
      <c r="K173" s="47"/>
    </row>
    <row r="174" spans="1:11" ht="12">
      <c r="A174" s="12"/>
      <c r="B174" s="15">
        <v>85214</v>
      </c>
      <c r="C174" s="9" t="s">
        <v>79</v>
      </c>
      <c r="D174" s="48"/>
      <c r="E174" s="48"/>
      <c r="F174" s="48"/>
      <c r="G174" s="48"/>
      <c r="H174" s="48"/>
      <c r="I174" s="48"/>
      <c r="J174" s="81"/>
      <c r="K174" s="47"/>
    </row>
    <row r="175" spans="1:11" ht="12">
      <c r="A175" s="12"/>
      <c r="B175" s="15"/>
      <c r="C175" s="9" t="s">
        <v>122</v>
      </c>
      <c r="D175" s="48">
        <f>SUM(E175+J175)</f>
        <v>1760000</v>
      </c>
      <c r="E175" s="48">
        <v>1760000</v>
      </c>
      <c r="F175" s="48"/>
      <c r="G175" s="106">
        <v>3000</v>
      </c>
      <c r="H175" s="48"/>
      <c r="I175" s="48"/>
      <c r="J175" s="81"/>
      <c r="K175" s="47"/>
    </row>
    <row r="176" spans="1:11" ht="12">
      <c r="A176" s="12"/>
      <c r="B176" s="15">
        <v>85215</v>
      </c>
      <c r="C176" s="9" t="s">
        <v>36</v>
      </c>
      <c r="D176" s="48">
        <f>SUM(E176+J176)</f>
        <v>1570000</v>
      </c>
      <c r="E176" s="48">
        <v>1570000</v>
      </c>
      <c r="F176" s="48"/>
      <c r="G176" s="48"/>
      <c r="H176" s="48"/>
      <c r="I176" s="48"/>
      <c r="J176" s="81"/>
      <c r="K176" s="47"/>
    </row>
    <row r="177" spans="1:11" ht="12">
      <c r="A177" s="12"/>
      <c r="B177" s="15">
        <v>85219</v>
      </c>
      <c r="C177" s="9" t="s">
        <v>138</v>
      </c>
      <c r="D177" s="48">
        <f>SUM(E177+J177)</f>
        <v>1725000</v>
      </c>
      <c r="E177" s="48">
        <v>1665000</v>
      </c>
      <c r="F177" s="48"/>
      <c r="G177" s="48">
        <v>1310000</v>
      </c>
      <c r="H177" s="48"/>
      <c r="I177" s="48"/>
      <c r="J177" s="81">
        <v>60000</v>
      </c>
      <c r="K177" s="47"/>
    </row>
    <row r="178" spans="1:11" ht="12">
      <c r="A178" s="12"/>
      <c r="B178" s="15">
        <v>85228</v>
      </c>
      <c r="C178" s="9" t="s">
        <v>80</v>
      </c>
      <c r="D178" s="48"/>
      <c r="E178" s="48"/>
      <c r="F178" s="48"/>
      <c r="G178" s="48"/>
      <c r="H178" s="48"/>
      <c r="I178" s="48"/>
      <c r="J178" s="81"/>
      <c r="K178" s="47"/>
    </row>
    <row r="179" spans="1:11" ht="12">
      <c r="A179" s="12"/>
      <c r="B179" s="15"/>
      <c r="C179" s="9" t="s">
        <v>81</v>
      </c>
      <c r="D179" s="48">
        <f>SUM(E179+J179)</f>
        <v>700000</v>
      </c>
      <c r="E179" s="48">
        <v>700000</v>
      </c>
      <c r="F179" s="48"/>
      <c r="G179" s="106">
        <v>617000</v>
      </c>
      <c r="H179" s="48"/>
      <c r="I179" s="48"/>
      <c r="J179" s="81"/>
      <c r="K179" s="47"/>
    </row>
    <row r="180" spans="1:11" ht="12.75" thickBot="1">
      <c r="A180" s="30"/>
      <c r="B180" s="32">
        <v>85295</v>
      </c>
      <c r="C180" s="31" t="s">
        <v>30</v>
      </c>
      <c r="D180" s="56">
        <f>SUM(E180+J180)</f>
        <v>655000</v>
      </c>
      <c r="E180" s="55">
        <v>655000</v>
      </c>
      <c r="F180" s="55">
        <v>75000</v>
      </c>
      <c r="G180" s="55"/>
      <c r="H180" s="55"/>
      <c r="I180" s="55"/>
      <c r="J180" s="90"/>
      <c r="K180" s="47"/>
    </row>
    <row r="181" spans="1:11" ht="12.75" thickTop="1">
      <c r="A181" s="12"/>
      <c r="B181" s="15"/>
      <c r="C181" s="9"/>
      <c r="D181" s="48"/>
      <c r="E181" s="48"/>
      <c r="F181" s="48"/>
      <c r="G181" s="48"/>
      <c r="H181" s="48"/>
      <c r="I181" s="48"/>
      <c r="J181" s="81"/>
      <c r="K181" s="47"/>
    </row>
    <row r="182" spans="1:11" s="4" customFormat="1" ht="12">
      <c r="A182" s="12"/>
      <c r="B182" s="15"/>
      <c r="C182" s="9" t="s">
        <v>103</v>
      </c>
      <c r="D182" s="48"/>
      <c r="E182" s="48"/>
      <c r="F182" s="48"/>
      <c r="G182" s="48"/>
      <c r="H182" s="48"/>
      <c r="I182" s="48"/>
      <c r="J182" s="81"/>
      <c r="K182" s="47"/>
    </row>
    <row r="183" spans="1:11" s="4" customFormat="1" ht="12">
      <c r="A183" s="12">
        <v>853</v>
      </c>
      <c r="B183" s="28"/>
      <c r="C183" s="16" t="s">
        <v>102</v>
      </c>
      <c r="D183" s="49">
        <f>SUM(D185:D186)</f>
        <v>656000</v>
      </c>
      <c r="E183" s="49">
        <f aca="true" t="shared" si="31" ref="E183:J183">SUM(E185:E186)</f>
        <v>656000</v>
      </c>
      <c r="F183" s="49">
        <f t="shared" si="31"/>
        <v>632000</v>
      </c>
      <c r="G183" s="49">
        <f t="shared" si="31"/>
        <v>0</v>
      </c>
      <c r="H183" s="49">
        <f t="shared" si="31"/>
        <v>0</v>
      </c>
      <c r="I183" s="49">
        <f t="shared" si="31"/>
        <v>0</v>
      </c>
      <c r="J183" s="80">
        <f t="shared" si="31"/>
        <v>0</v>
      </c>
      <c r="K183" s="47"/>
    </row>
    <row r="184" spans="1:11" ht="12">
      <c r="A184" s="12"/>
      <c r="B184" s="15"/>
      <c r="C184" s="9"/>
      <c r="D184" s="48"/>
      <c r="E184" s="48"/>
      <c r="F184" s="48"/>
      <c r="G184" s="48"/>
      <c r="H184" s="48"/>
      <c r="I184" s="48"/>
      <c r="J184" s="81"/>
      <c r="K184" s="47"/>
    </row>
    <row r="185" spans="1:11" ht="12">
      <c r="A185" s="12"/>
      <c r="B185" s="15">
        <v>85305</v>
      </c>
      <c r="C185" s="9" t="s">
        <v>139</v>
      </c>
      <c r="D185" s="34">
        <f>SUM(E185+J185)</f>
        <v>625000</v>
      </c>
      <c r="E185" s="48">
        <v>625000</v>
      </c>
      <c r="F185" s="48">
        <v>625000</v>
      </c>
      <c r="G185" s="48"/>
      <c r="H185" s="48"/>
      <c r="I185" s="48"/>
      <c r="J185" s="81"/>
      <c r="K185" s="47"/>
    </row>
    <row r="186" spans="1:11" ht="12.75" thickBot="1">
      <c r="A186" s="30"/>
      <c r="B186" s="32">
        <v>85395</v>
      </c>
      <c r="C186" s="31" t="s">
        <v>30</v>
      </c>
      <c r="D186" s="56">
        <f>SUM(E186+J186)</f>
        <v>31000</v>
      </c>
      <c r="E186" s="55">
        <v>31000</v>
      </c>
      <c r="F186" s="55">
        <v>7000</v>
      </c>
      <c r="G186" s="55"/>
      <c r="H186" s="55"/>
      <c r="I186" s="55"/>
      <c r="J186" s="90"/>
      <c r="K186" s="47"/>
    </row>
    <row r="187" spans="1:11" ht="12.75" thickTop="1">
      <c r="A187" s="12"/>
      <c r="B187" s="15"/>
      <c r="C187" s="9"/>
      <c r="D187" s="48"/>
      <c r="E187" s="48"/>
      <c r="F187" s="48"/>
      <c r="G187" s="48"/>
      <c r="H187" s="48"/>
      <c r="I187" s="48"/>
      <c r="J187" s="81"/>
      <c r="K187" s="47"/>
    </row>
    <row r="188" spans="1:11" ht="12">
      <c r="A188" s="12">
        <v>854</v>
      </c>
      <c r="B188" s="28"/>
      <c r="C188" s="16" t="s">
        <v>17</v>
      </c>
      <c r="D188" s="49">
        <f>SUM(D190:D194)</f>
        <v>334000</v>
      </c>
      <c r="E188" s="49">
        <f aca="true" t="shared" si="32" ref="E188:J188">SUM(E190:E194)</f>
        <v>334000</v>
      </c>
      <c r="F188" s="49">
        <f t="shared" si="32"/>
        <v>244000</v>
      </c>
      <c r="G188" s="49">
        <f t="shared" si="32"/>
        <v>0</v>
      </c>
      <c r="H188" s="49">
        <f t="shared" si="32"/>
        <v>0</v>
      </c>
      <c r="I188" s="49">
        <f t="shared" si="32"/>
        <v>0</v>
      </c>
      <c r="J188" s="80">
        <f t="shared" si="32"/>
        <v>0</v>
      </c>
      <c r="K188" s="47"/>
    </row>
    <row r="189" spans="1:11" ht="12">
      <c r="A189" s="12"/>
      <c r="B189" s="33"/>
      <c r="C189" s="26"/>
      <c r="D189" s="72"/>
      <c r="E189" s="61"/>
      <c r="F189" s="48"/>
      <c r="G189" s="48"/>
      <c r="H189" s="48"/>
      <c r="I189" s="48"/>
      <c r="J189" s="81"/>
      <c r="K189" s="47"/>
    </row>
    <row r="190" spans="1:11" ht="12">
      <c r="A190" s="12"/>
      <c r="B190" s="15">
        <v>85412</v>
      </c>
      <c r="C190" s="9" t="s">
        <v>140</v>
      </c>
      <c r="D190" s="34"/>
      <c r="E190" s="34"/>
      <c r="F190" s="61"/>
      <c r="G190" s="48"/>
      <c r="H190" s="48"/>
      <c r="I190" s="48"/>
      <c r="J190" s="81"/>
      <c r="K190" s="47"/>
    </row>
    <row r="191" spans="1:11" ht="12">
      <c r="A191" s="12"/>
      <c r="B191" s="15"/>
      <c r="C191" s="9" t="s">
        <v>141</v>
      </c>
      <c r="D191" s="34">
        <f>SUM(E191+J191)</f>
        <v>29000</v>
      </c>
      <c r="E191" s="34">
        <v>29000</v>
      </c>
      <c r="F191" s="61">
        <v>29000</v>
      </c>
      <c r="G191" s="48"/>
      <c r="H191" s="48"/>
      <c r="I191" s="48"/>
      <c r="J191" s="81"/>
      <c r="K191" s="47"/>
    </row>
    <row r="192" spans="1:11" ht="12">
      <c r="A192" s="12"/>
      <c r="B192" s="15">
        <v>85413</v>
      </c>
      <c r="C192" s="9" t="s">
        <v>84</v>
      </c>
      <c r="D192" s="34">
        <f>SUM(E192+J192)</f>
        <v>5000</v>
      </c>
      <c r="E192" s="34">
        <v>5000</v>
      </c>
      <c r="F192" s="61">
        <v>5000</v>
      </c>
      <c r="G192" s="48"/>
      <c r="H192" s="48"/>
      <c r="I192" s="48"/>
      <c r="J192" s="81"/>
      <c r="K192" s="47"/>
    </row>
    <row r="193" spans="1:11" ht="12">
      <c r="A193" s="12"/>
      <c r="B193" s="15">
        <v>85415</v>
      </c>
      <c r="C193" s="9" t="s">
        <v>112</v>
      </c>
      <c r="D193" s="34">
        <f>SUM(E193+J193)</f>
        <v>260000</v>
      </c>
      <c r="E193" s="34">
        <v>260000</v>
      </c>
      <c r="F193" s="61">
        <v>210000</v>
      </c>
      <c r="G193" s="48"/>
      <c r="H193" s="48"/>
      <c r="I193" s="48"/>
      <c r="J193" s="81"/>
      <c r="K193" s="47"/>
    </row>
    <row r="194" spans="1:11" ht="12.75" thickBot="1">
      <c r="A194" s="30"/>
      <c r="B194" s="32">
        <v>85416</v>
      </c>
      <c r="C194" s="31" t="s">
        <v>96</v>
      </c>
      <c r="D194" s="56">
        <f>SUM(E194+J194)</f>
        <v>40000</v>
      </c>
      <c r="E194" s="56">
        <v>40000</v>
      </c>
      <c r="F194" s="124"/>
      <c r="G194" s="55"/>
      <c r="H194" s="55"/>
      <c r="I194" s="55"/>
      <c r="J194" s="90"/>
      <c r="K194" s="47"/>
    </row>
    <row r="195" spans="1:11" ht="12.75" thickTop="1">
      <c r="A195" s="12"/>
      <c r="B195" s="15"/>
      <c r="C195" s="9"/>
      <c r="D195" s="48"/>
      <c r="E195" s="48"/>
      <c r="F195" s="48"/>
      <c r="G195" s="48"/>
      <c r="H195" s="48"/>
      <c r="I195" s="48"/>
      <c r="J195" s="81"/>
      <c r="K195" s="47"/>
    </row>
    <row r="196" spans="1:11" ht="12">
      <c r="A196" s="12">
        <v>900</v>
      </c>
      <c r="B196" s="15"/>
      <c r="C196" s="9" t="s">
        <v>50</v>
      </c>
      <c r="D196" s="48"/>
      <c r="E196" s="48"/>
      <c r="F196" s="48"/>
      <c r="G196" s="48"/>
      <c r="H196" s="48"/>
      <c r="I196" s="48"/>
      <c r="J196" s="81"/>
      <c r="K196" s="47"/>
    </row>
    <row r="197" spans="1:11" ht="12">
      <c r="A197" s="12"/>
      <c r="B197" s="28"/>
      <c r="C197" s="16" t="s">
        <v>37</v>
      </c>
      <c r="D197" s="49">
        <f>SUM(D199:D207)</f>
        <v>26482109</v>
      </c>
      <c r="E197" s="49">
        <f aca="true" t="shared" si="33" ref="E197:J197">SUM(E199:E207)</f>
        <v>3845453</v>
      </c>
      <c r="F197" s="49">
        <f t="shared" si="33"/>
        <v>172300</v>
      </c>
      <c r="G197" s="49">
        <f t="shared" si="33"/>
        <v>165450</v>
      </c>
      <c r="H197" s="49">
        <f t="shared" si="33"/>
        <v>0</v>
      </c>
      <c r="I197" s="49">
        <f t="shared" si="33"/>
        <v>0</v>
      </c>
      <c r="J197" s="80">
        <f t="shared" si="33"/>
        <v>22636656</v>
      </c>
      <c r="K197" s="47"/>
    </row>
    <row r="198" spans="1:11" ht="12">
      <c r="A198" s="12"/>
      <c r="B198" s="15"/>
      <c r="C198" s="9"/>
      <c r="D198" s="48"/>
      <c r="E198" s="48"/>
      <c r="F198" s="48"/>
      <c r="G198" s="48"/>
      <c r="H198" s="48"/>
      <c r="I198" s="48"/>
      <c r="J198" s="81"/>
      <c r="K198" s="47"/>
    </row>
    <row r="199" spans="1:11" ht="12">
      <c r="A199" s="12"/>
      <c r="B199" s="15">
        <v>90001</v>
      </c>
      <c r="C199" s="9" t="s">
        <v>85</v>
      </c>
      <c r="D199" s="48">
        <f>SUM(E199+J199)</f>
        <v>19509656</v>
      </c>
      <c r="E199" s="48">
        <v>297000</v>
      </c>
      <c r="F199" s="48"/>
      <c r="G199" s="48"/>
      <c r="H199" s="48"/>
      <c r="I199" s="48"/>
      <c r="J199" s="81">
        <v>19212656</v>
      </c>
      <c r="K199" s="47"/>
    </row>
    <row r="200" spans="1:11" ht="12">
      <c r="A200" s="12"/>
      <c r="B200" s="15">
        <v>90002</v>
      </c>
      <c r="C200" s="9" t="s">
        <v>38</v>
      </c>
      <c r="D200" s="48">
        <f>SUM(E200+J200)</f>
        <v>1100000</v>
      </c>
      <c r="E200" s="48"/>
      <c r="F200" s="48"/>
      <c r="G200" s="48"/>
      <c r="H200" s="48"/>
      <c r="I200" s="48"/>
      <c r="J200" s="81">
        <v>1100000</v>
      </c>
      <c r="K200" s="47"/>
    </row>
    <row r="201" spans="1:11" ht="12">
      <c r="A201" s="12"/>
      <c r="B201" s="15">
        <v>90003</v>
      </c>
      <c r="C201" s="9" t="s">
        <v>86</v>
      </c>
      <c r="D201" s="48">
        <f aca="true" t="shared" si="34" ref="D201:D207">SUM(E201+J201)</f>
        <v>1326800</v>
      </c>
      <c r="E201" s="48">
        <v>1326800</v>
      </c>
      <c r="F201" s="48"/>
      <c r="G201" s="48">
        <v>30000</v>
      </c>
      <c r="H201" s="48"/>
      <c r="I201" s="48"/>
      <c r="J201" s="81"/>
      <c r="K201" s="47"/>
    </row>
    <row r="202" spans="1:11" s="19" customFormat="1" ht="12">
      <c r="A202" s="12"/>
      <c r="B202" s="15">
        <v>90015</v>
      </c>
      <c r="C202" s="9" t="s">
        <v>51</v>
      </c>
      <c r="D202" s="48">
        <f t="shared" si="34"/>
        <v>1563937</v>
      </c>
      <c r="E202" s="48">
        <v>1350937</v>
      </c>
      <c r="F202" s="48"/>
      <c r="G202" s="48"/>
      <c r="H202" s="48"/>
      <c r="I202" s="48"/>
      <c r="J202" s="81">
        <v>213000</v>
      </c>
      <c r="K202" s="47"/>
    </row>
    <row r="203" spans="1:11" s="19" customFormat="1" ht="12">
      <c r="A203" s="12"/>
      <c r="B203" s="15">
        <v>90019</v>
      </c>
      <c r="C203" s="9" t="s">
        <v>76</v>
      </c>
      <c r="D203" s="48"/>
      <c r="E203" s="48"/>
      <c r="F203" s="48"/>
      <c r="G203" s="48"/>
      <c r="H203" s="48"/>
      <c r="I203" s="48"/>
      <c r="J203" s="81"/>
      <c r="K203" s="47"/>
    </row>
    <row r="204" spans="1:11" s="19" customFormat="1" ht="12">
      <c r="A204" s="12"/>
      <c r="B204" s="15"/>
      <c r="C204" s="9" t="s">
        <v>77</v>
      </c>
      <c r="D204" s="48">
        <f>SUM(E204)</f>
        <v>100000</v>
      </c>
      <c r="E204" s="48">
        <v>100000</v>
      </c>
      <c r="F204" s="48"/>
      <c r="G204" s="48"/>
      <c r="H204" s="48"/>
      <c r="I204" s="48"/>
      <c r="J204" s="81"/>
      <c r="K204" s="47"/>
    </row>
    <row r="205" spans="1:11" ht="12">
      <c r="A205" s="12"/>
      <c r="B205" s="15">
        <v>90020</v>
      </c>
      <c r="C205" s="9" t="s">
        <v>145</v>
      </c>
      <c r="D205" s="48"/>
      <c r="E205" s="48"/>
      <c r="F205" s="48"/>
      <c r="G205" s="48"/>
      <c r="H205" s="48"/>
      <c r="I205" s="48"/>
      <c r="J205" s="81"/>
      <c r="K205" s="47"/>
    </row>
    <row r="206" spans="1:11" ht="12">
      <c r="A206" s="12"/>
      <c r="B206" s="15"/>
      <c r="C206" s="9" t="s">
        <v>146</v>
      </c>
      <c r="D206" s="48">
        <f t="shared" si="34"/>
        <v>150000</v>
      </c>
      <c r="E206" s="48">
        <v>150000</v>
      </c>
      <c r="F206" s="48"/>
      <c r="G206" s="48"/>
      <c r="H206" s="48"/>
      <c r="I206" s="48"/>
      <c r="J206" s="81"/>
      <c r="K206" s="47"/>
    </row>
    <row r="207" spans="1:11" ht="12.75" thickBot="1">
      <c r="A207" s="13"/>
      <c r="B207" s="14">
        <v>90095</v>
      </c>
      <c r="C207" s="17" t="s">
        <v>30</v>
      </c>
      <c r="D207" s="59">
        <f t="shared" si="34"/>
        <v>2731716</v>
      </c>
      <c r="E207" s="59">
        <v>620716</v>
      </c>
      <c r="F207" s="59">
        <v>172300</v>
      </c>
      <c r="G207" s="59">
        <v>135450</v>
      </c>
      <c r="H207" s="59"/>
      <c r="I207" s="59"/>
      <c r="J207" s="82">
        <v>2111000</v>
      </c>
      <c r="K207" s="47"/>
    </row>
    <row r="208" spans="1:11" ht="12">
      <c r="A208" s="6">
        <v>1</v>
      </c>
      <c r="B208" s="10">
        <v>2</v>
      </c>
      <c r="C208" s="10">
        <v>3</v>
      </c>
      <c r="D208" s="96">
        <v>4</v>
      </c>
      <c r="E208" s="96">
        <v>5</v>
      </c>
      <c r="F208" s="96">
        <v>6</v>
      </c>
      <c r="G208" s="96">
        <v>7</v>
      </c>
      <c r="H208" s="96">
        <v>8</v>
      </c>
      <c r="I208" s="96">
        <v>9</v>
      </c>
      <c r="J208" s="97">
        <v>10</v>
      </c>
      <c r="K208" s="47"/>
    </row>
    <row r="209" spans="1:11" ht="12">
      <c r="A209" s="12"/>
      <c r="B209" s="15"/>
      <c r="C209" s="9"/>
      <c r="D209" s="48"/>
      <c r="E209" s="48"/>
      <c r="F209" s="48"/>
      <c r="G209" s="48"/>
      <c r="H209" s="48"/>
      <c r="I209" s="48"/>
      <c r="J209" s="81"/>
      <c r="K209" s="47"/>
    </row>
    <row r="210" spans="1:11" ht="12">
      <c r="A210" s="12">
        <v>921</v>
      </c>
      <c r="B210" s="15"/>
      <c r="C210" s="9" t="s">
        <v>19</v>
      </c>
      <c r="D210" s="48"/>
      <c r="E210" s="48"/>
      <c r="F210" s="48"/>
      <c r="G210" s="48"/>
      <c r="H210" s="48"/>
      <c r="I210" s="48"/>
      <c r="J210" s="81"/>
      <c r="K210" s="47"/>
    </row>
    <row r="211" spans="1:11" ht="12">
      <c r="A211" s="12"/>
      <c r="B211" s="28"/>
      <c r="C211" s="16" t="s">
        <v>20</v>
      </c>
      <c r="D211" s="49">
        <f>SUM(D213:D216)</f>
        <v>3332000</v>
      </c>
      <c r="E211" s="49">
        <f aca="true" t="shared" si="35" ref="E211:J211">SUM(E213:E216)</f>
        <v>3279000</v>
      </c>
      <c r="F211" s="49">
        <f t="shared" si="35"/>
        <v>2725000</v>
      </c>
      <c r="G211" s="49">
        <f t="shared" si="35"/>
        <v>50903</v>
      </c>
      <c r="H211" s="49">
        <f t="shared" si="35"/>
        <v>0</v>
      </c>
      <c r="I211" s="49">
        <f t="shared" si="35"/>
        <v>0</v>
      </c>
      <c r="J211" s="80">
        <f t="shared" si="35"/>
        <v>53000</v>
      </c>
      <c r="K211" s="47"/>
    </row>
    <row r="212" spans="1:11" ht="12">
      <c r="A212" s="12"/>
      <c r="B212" s="15"/>
      <c r="C212" s="9"/>
      <c r="D212" s="48"/>
      <c r="E212" s="48"/>
      <c r="F212" s="48"/>
      <c r="G212" s="48"/>
      <c r="H212" s="48"/>
      <c r="I212" s="48"/>
      <c r="J212" s="81"/>
      <c r="K212" s="47"/>
    </row>
    <row r="213" spans="1:11" s="19" customFormat="1" ht="12">
      <c r="A213" s="12"/>
      <c r="B213" s="15">
        <v>92109</v>
      </c>
      <c r="C213" s="9" t="s">
        <v>87</v>
      </c>
      <c r="D213" s="48">
        <f>SUM(E213+J213)</f>
        <v>2354000</v>
      </c>
      <c r="E213" s="48">
        <v>2301000</v>
      </c>
      <c r="F213" s="48">
        <v>1760000</v>
      </c>
      <c r="G213" s="106">
        <v>50903</v>
      </c>
      <c r="H213" s="48"/>
      <c r="I213" s="48"/>
      <c r="J213" s="81">
        <v>53000</v>
      </c>
      <c r="K213" s="47"/>
    </row>
    <row r="214" spans="1:11" ht="12">
      <c r="A214" s="12"/>
      <c r="B214" s="15">
        <v>92116</v>
      </c>
      <c r="C214" s="9" t="s">
        <v>98</v>
      </c>
      <c r="D214" s="48">
        <f>SUM(E214+J214)</f>
        <v>925000</v>
      </c>
      <c r="E214" s="48">
        <v>925000</v>
      </c>
      <c r="F214" s="48">
        <v>925000</v>
      </c>
      <c r="G214" s="48"/>
      <c r="H214" s="48"/>
      <c r="I214" s="48"/>
      <c r="J214" s="81"/>
      <c r="K214" s="47"/>
    </row>
    <row r="215" spans="1:11" ht="12">
      <c r="A215" s="12"/>
      <c r="B215" s="15">
        <v>92120</v>
      </c>
      <c r="C215" s="9" t="s">
        <v>123</v>
      </c>
      <c r="D215" s="48">
        <f>SUM(E215+J215)</f>
        <v>45000</v>
      </c>
      <c r="E215" s="48">
        <v>45000</v>
      </c>
      <c r="F215" s="48">
        <v>35000</v>
      </c>
      <c r="G215" s="48"/>
      <c r="H215" s="48"/>
      <c r="I215" s="48"/>
      <c r="J215" s="81"/>
      <c r="K215" s="47"/>
    </row>
    <row r="216" spans="1:11" ht="12.75" thickBot="1">
      <c r="A216" s="30"/>
      <c r="B216" s="32">
        <v>92195</v>
      </c>
      <c r="C216" s="31" t="s">
        <v>30</v>
      </c>
      <c r="D216" s="56">
        <f>SUM(E216+J216)</f>
        <v>8000</v>
      </c>
      <c r="E216" s="55">
        <v>8000</v>
      </c>
      <c r="F216" s="55">
        <v>5000</v>
      </c>
      <c r="G216" s="55"/>
      <c r="H216" s="55"/>
      <c r="I216" s="55"/>
      <c r="J216" s="90"/>
      <c r="K216" s="47"/>
    </row>
    <row r="217" spans="1:11" ht="12.75" thickTop="1">
      <c r="A217" s="74"/>
      <c r="B217" s="100"/>
      <c r="C217" s="100"/>
      <c r="D217" s="101"/>
      <c r="E217" s="101"/>
      <c r="F217" s="101"/>
      <c r="G217" s="101"/>
      <c r="H217" s="101"/>
      <c r="I217" s="101"/>
      <c r="J217" s="102"/>
      <c r="K217" s="47"/>
    </row>
    <row r="218" spans="1:11" ht="12">
      <c r="A218" s="12">
        <v>926</v>
      </c>
      <c r="B218" s="28"/>
      <c r="C218" s="16" t="s">
        <v>63</v>
      </c>
      <c r="D218" s="49">
        <f>SUM(D220:D223)</f>
        <v>3816000</v>
      </c>
      <c r="E218" s="49">
        <f aca="true" t="shared" si="36" ref="E218:J218">SUM(E220:E223)</f>
        <v>1936000</v>
      </c>
      <c r="F218" s="49">
        <f t="shared" si="36"/>
        <v>500000</v>
      </c>
      <c r="G218" s="49">
        <f t="shared" si="36"/>
        <v>712000</v>
      </c>
      <c r="H218" s="49">
        <f t="shared" si="36"/>
        <v>0</v>
      </c>
      <c r="I218" s="49">
        <f t="shared" si="36"/>
        <v>0</v>
      </c>
      <c r="J218" s="80">
        <f t="shared" si="36"/>
        <v>1880000</v>
      </c>
      <c r="K218" s="47"/>
    </row>
    <row r="219" spans="1:11" ht="12">
      <c r="A219" s="12"/>
      <c r="B219" s="15"/>
      <c r="C219" s="9"/>
      <c r="D219" s="48"/>
      <c r="E219" s="48"/>
      <c r="F219" s="48"/>
      <c r="G219" s="48"/>
      <c r="H219" s="48"/>
      <c r="I219" s="48"/>
      <c r="J219" s="81"/>
      <c r="K219" s="47"/>
    </row>
    <row r="220" spans="1:11" ht="12">
      <c r="A220" s="12"/>
      <c r="B220" s="15">
        <v>92601</v>
      </c>
      <c r="C220" s="9" t="s">
        <v>90</v>
      </c>
      <c r="D220" s="48">
        <f>SUM(E220+J220)</f>
        <v>1880000</v>
      </c>
      <c r="E220" s="48"/>
      <c r="F220" s="48"/>
      <c r="G220" s="48"/>
      <c r="H220" s="48"/>
      <c r="I220" s="48"/>
      <c r="J220" s="81">
        <v>1880000</v>
      </c>
      <c r="K220" s="47"/>
    </row>
    <row r="221" spans="1:11" s="23" customFormat="1" ht="12" customHeight="1">
      <c r="A221" s="12"/>
      <c r="B221" s="15">
        <v>92604</v>
      </c>
      <c r="C221" s="9" t="s">
        <v>113</v>
      </c>
      <c r="D221" s="48">
        <f>SUM(E221+J221)</f>
        <v>1400000</v>
      </c>
      <c r="E221" s="48">
        <v>1400000</v>
      </c>
      <c r="F221" s="48"/>
      <c r="G221" s="105">
        <v>712000</v>
      </c>
      <c r="H221" s="48"/>
      <c r="I221" s="48"/>
      <c r="J221" s="81"/>
      <c r="K221" s="47"/>
    </row>
    <row r="222" spans="1:11" ht="12">
      <c r="A222" s="12"/>
      <c r="B222" s="15">
        <v>92605</v>
      </c>
      <c r="C222" s="9" t="s">
        <v>91</v>
      </c>
      <c r="D222" s="48">
        <f>SUM(E222+J222)</f>
        <v>500000</v>
      </c>
      <c r="E222" s="48">
        <v>500000</v>
      </c>
      <c r="F222" s="48">
        <v>500000</v>
      </c>
      <c r="G222" s="48"/>
      <c r="H222" s="48"/>
      <c r="I222" s="48"/>
      <c r="J222" s="81"/>
      <c r="K222" s="47"/>
    </row>
    <row r="223" spans="1:11" ht="12" customHeight="1" thickBot="1">
      <c r="A223" s="12"/>
      <c r="B223" s="15">
        <v>92695</v>
      </c>
      <c r="C223" s="9" t="s">
        <v>30</v>
      </c>
      <c r="D223" s="48">
        <f>SUM(E223+J223)</f>
        <v>36000</v>
      </c>
      <c r="E223" s="48">
        <v>36000</v>
      </c>
      <c r="F223" s="48"/>
      <c r="G223" s="48"/>
      <c r="H223" s="48"/>
      <c r="I223" s="48"/>
      <c r="J223" s="81"/>
      <c r="K223" s="47"/>
    </row>
    <row r="224" spans="1:11" ht="12">
      <c r="A224" s="111" t="s">
        <v>0</v>
      </c>
      <c r="B224" s="112"/>
      <c r="C224" s="112"/>
      <c r="D224" s="113"/>
      <c r="E224" s="113"/>
      <c r="F224" s="113"/>
      <c r="G224" s="113"/>
      <c r="H224" s="113"/>
      <c r="I224" s="113"/>
      <c r="J224" s="84"/>
      <c r="K224" s="47"/>
    </row>
    <row r="225" spans="1:11" s="46" customFormat="1" ht="12.75">
      <c r="A225" s="44"/>
      <c r="B225" s="114"/>
      <c r="C225" s="114" t="s">
        <v>64</v>
      </c>
      <c r="D225" s="115">
        <f aca="true" t="shared" si="37" ref="D225:J225">SUM(D74,D80,D85,D91,D96,D102,D109,D120,D132,D137,D142,D148,D161,D169,D183,D188,D197,D211,D218)</f>
        <v>115826668</v>
      </c>
      <c r="E225" s="115">
        <f t="shared" si="37"/>
        <v>71096176</v>
      </c>
      <c r="F225" s="115">
        <f t="shared" si="37"/>
        <v>34978700</v>
      </c>
      <c r="G225" s="115">
        <f t="shared" si="37"/>
        <v>10535703</v>
      </c>
      <c r="H225" s="115">
        <f t="shared" si="37"/>
        <v>726000</v>
      </c>
      <c r="I225" s="115">
        <f t="shared" si="37"/>
        <v>0</v>
      </c>
      <c r="J225" s="88">
        <f t="shared" si="37"/>
        <v>44730492</v>
      </c>
      <c r="K225" s="47"/>
    </row>
    <row r="226" spans="1:11" s="46" customFormat="1" ht="13.5" thickBot="1">
      <c r="A226" s="116"/>
      <c r="B226" s="117"/>
      <c r="C226" s="108"/>
      <c r="D226" s="92"/>
      <c r="E226" s="92"/>
      <c r="F226" s="92"/>
      <c r="G226" s="92"/>
      <c r="H226" s="92"/>
      <c r="I226" s="92"/>
      <c r="J226" s="95"/>
      <c r="K226" s="47"/>
    </row>
    <row r="227" spans="1:11" s="46" customFormat="1" ht="29.25" customHeight="1">
      <c r="A227" s="150" t="s">
        <v>47</v>
      </c>
      <c r="B227" s="150"/>
      <c r="C227" s="150"/>
      <c r="D227" s="150"/>
      <c r="E227" s="150"/>
      <c r="F227" s="150"/>
      <c r="G227" s="150"/>
      <c r="H227" s="150"/>
      <c r="I227" s="150"/>
      <c r="J227" s="150"/>
      <c r="K227" s="47"/>
    </row>
    <row r="228" spans="1:11" ht="14.25" customHeight="1">
      <c r="A228" s="150" t="s">
        <v>120</v>
      </c>
      <c r="B228" s="150"/>
      <c r="C228" s="150"/>
      <c r="D228" s="150"/>
      <c r="E228" s="150"/>
      <c r="F228" s="150"/>
      <c r="G228" s="150"/>
      <c r="H228" s="150"/>
      <c r="I228" s="150"/>
      <c r="J228" s="150"/>
      <c r="K228" s="77"/>
    </row>
    <row r="229" spans="1:11" s="18" customFormat="1" ht="1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39"/>
    </row>
    <row r="230" spans="1:11" s="78" customFormat="1" ht="12.75" customHeight="1" thickBot="1">
      <c r="A230" s="50"/>
      <c r="B230" s="50"/>
      <c r="C230" s="50"/>
      <c r="D230" s="50"/>
      <c r="E230" s="50"/>
      <c r="F230" s="50"/>
      <c r="G230" s="50"/>
      <c r="H230" s="50"/>
      <c r="I230" s="50"/>
      <c r="J230" s="39" t="s">
        <v>94</v>
      </c>
      <c r="K230" s="62"/>
    </row>
    <row r="231" spans="1:11" s="19" customFormat="1" ht="12" customHeight="1">
      <c r="A231" s="168" t="s">
        <v>7</v>
      </c>
      <c r="B231" s="163" t="s">
        <v>21</v>
      </c>
      <c r="C231" s="159" t="s">
        <v>22</v>
      </c>
      <c r="D231" s="163" t="s">
        <v>1</v>
      </c>
      <c r="E231" s="161" t="s">
        <v>53</v>
      </c>
      <c r="F231" s="162"/>
      <c r="G231" s="162"/>
      <c r="H231" s="162"/>
      <c r="I231" s="162"/>
      <c r="J231" s="156"/>
      <c r="K231" s="47"/>
    </row>
    <row r="232" spans="1:11" ht="12">
      <c r="A232" s="169"/>
      <c r="B232" s="164"/>
      <c r="C232" s="160"/>
      <c r="D232" s="164"/>
      <c r="E232" s="158" t="s">
        <v>129</v>
      </c>
      <c r="F232" s="157" t="s">
        <v>54</v>
      </c>
      <c r="G232" s="157"/>
      <c r="H232" s="157"/>
      <c r="I232" s="157"/>
      <c r="J232" s="153" t="s">
        <v>128</v>
      </c>
      <c r="K232" s="47"/>
    </row>
    <row r="233" spans="1:11" ht="36.75" thickBot="1">
      <c r="A233" s="169"/>
      <c r="B233" s="164"/>
      <c r="C233" s="160"/>
      <c r="D233" s="164"/>
      <c r="E233" s="152"/>
      <c r="F233" s="98" t="s">
        <v>55</v>
      </c>
      <c r="G233" s="98" t="s">
        <v>3</v>
      </c>
      <c r="H233" s="98" t="s">
        <v>126</v>
      </c>
      <c r="I233" s="98" t="s">
        <v>127</v>
      </c>
      <c r="J233" s="154"/>
      <c r="K233" s="47"/>
    </row>
    <row r="234" spans="1:11" ht="12">
      <c r="A234" s="6">
        <v>1</v>
      </c>
      <c r="B234" s="10">
        <v>2</v>
      </c>
      <c r="C234" s="5">
        <v>3</v>
      </c>
      <c r="D234" s="10">
        <v>4</v>
      </c>
      <c r="E234" s="10">
        <v>5</v>
      </c>
      <c r="F234" s="10">
        <v>6</v>
      </c>
      <c r="G234" s="10">
        <v>7</v>
      </c>
      <c r="H234" s="10">
        <v>8</v>
      </c>
      <c r="I234" s="10">
        <v>9</v>
      </c>
      <c r="J234" s="11">
        <v>10</v>
      </c>
      <c r="K234" s="47"/>
    </row>
    <row r="235" spans="1:11" ht="12">
      <c r="A235" s="7"/>
      <c r="B235" s="9"/>
      <c r="C235" s="9"/>
      <c r="D235" s="9"/>
      <c r="E235" s="9"/>
      <c r="F235" s="9"/>
      <c r="G235" s="9"/>
      <c r="H235" s="9"/>
      <c r="I235" s="9"/>
      <c r="J235" s="81"/>
      <c r="K235" s="47"/>
    </row>
    <row r="236" spans="1:11" ht="12">
      <c r="A236" s="12">
        <v>750</v>
      </c>
      <c r="B236" s="28"/>
      <c r="C236" s="16" t="s">
        <v>12</v>
      </c>
      <c r="D236" s="48">
        <f aca="true" t="shared" si="38" ref="D236:J236">SUM(D238:D238)</f>
        <v>293000</v>
      </c>
      <c r="E236" s="49">
        <f t="shared" si="38"/>
        <v>293000</v>
      </c>
      <c r="F236" s="49">
        <f t="shared" si="38"/>
        <v>0</v>
      </c>
      <c r="G236" s="49">
        <f t="shared" si="38"/>
        <v>293000</v>
      </c>
      <c r="H236" s="49">
        <f t="shared" si="38"/>
        <v>0</v>
      </c>
      <c r="I236" s="49">
        <f t="shared" si="38"/>
        <v>0</v>
      </c>
      <c r="J236" s="80">
        <f t="shared" si="38"/>
        <v>0</v>
      </c>
      <c r="K236" s="47"/>
    </row>
    <row r="237" spans="1:11" ht="12">
      <c r="A237" s="12"/>
      <c r="B237" s="15"/>
      <c r="C237" s="9"/>
      <c r="D237" s="72"/>
      <c r="E237" s="48"/>
      <c r="F237" s="48"/>
      <c r="G237" s="48"/>
      <c r="H237" s="48"/>
      <c r="I237" s="48"/>
      <c r="J237" s="81"/>
      <c r="K237" s="47"/>
    </row>
    <row r="238" spans="1:11" ht="12.75" thickBot="1">
      <c r="A238" s="93"/>
      <c r="B238" s="32">
        <v>75011</v>
      </c>
      <c r="C238" s="31" t="s">
        <v>92</v>
      </c>
      <c r="D238" s="56">
        <f>SUM(E238+J238)</f>
        <v>293000</v>
      </c>
      <c r="E238" s="55">
        <v>293000</v>
      </c>
      <c r="F238" s="55"/>
      <c r="G238" s="55">
        <v>293000</v>
      </c>
      <c r="H238" s="55"/>
      <c r="I238" s="55"/>
      <c r="J238" s="90"/>
      <c r="K238" s="47"/>
    </row>
    <row r="239" spans="1:11" ht="12.75" thickTop="1">
      <c r="A239" s="12"/>
      <c r="B239" s="15"/>
      <c r="C239" s="9"/>
      <c r="D239" s="48"/>
      <c r="E239" s="48"/>
      <c r="F239" s="48"/>
      <c r="G239" s="48"/>
      <c r="H239" s="48"/>
      <c r="I239" s="48"/>
      <c r="J239" s="81"/>
      <c r="K239" s="47"/>
    </row>
    <row r="240" spans="1:11" ht="12" customHeight="1">
      <c r="A240" s="12">
        <v>751</v>
      </c>
      <c r="B240" s="15"/>
      <c r="C240" s="9" t="s">
        <v>13</v>
      </c>
      <c r="D240" s="48"/>
      <c r="E240" s="48"/>
      <c r="F240" s="48"/>
      <c r="G240" s="48"/>
      <c r="H240" s="48"/>
      <c r="I240" s="48"/>
      <c r="J240" s="81"/>
      <c r="K240" s="47"/>
    </row>
    <row r="241" spans="1:11" ht="12">
      <c r="A241" s="12"/>
      <c r="B241" s="15"/>
      <c r="C241" s="9" t="s">
        <v>93</v>
      </c>
      <c r="D241" s="48"/>
      <c r="E241" s="48"/>
      <c r="F241" s="48"/>
      <c r="G241" s="48"/>
      <c r="H241" s="48"/>
      <c r="I241" s="48"/>
      <c r="J241" s="81"/>
      <c r="K241" s="47"/>
    </row>
    <row r="242" spans="1:11" s="46" customFormat="1" ht="12">
      <c r="A242" s="12"/>
      <c r="B242" s="28"/>
      <c r="C242" s="16" t="s">
        <v>61</v>
      </c>
      <c r="D242" s="49">
        <f aca="true" t="shared" si="39" ref="D242:J242">SUM(D245:D245)</f>
        <v>6564</v>
      </c>
      <c r="E242" s="49">
        <f t="shared" si="39"/>
        <v>6564</v>
      </c>
      <c r="F242" s="49">
        <f t="shared" si="39"/>
        <v>0</v>
      </c>
      <c r="G242" s="49">
        <f t="shared" si="39"/>
        <v>6564</v>
      </c>
      <c r="H242" s="49">
        <f t="shared" si="39"/>
        <v>0</v>
      </c>
      <c r="I242" s="49">
        <f t="shared" si="39"/>
        <v>0</v>
      </c>
      <c r="J242" s="80">
        <f t="shared" si="39"/>
        <v>0</v>
      </c>
      <c r="K242" s="47"/>
    </row>
    <row r="243" spans="1:11" ht="16.5" customHeight="1">
      <c r="A243" s="12"/>
      <c r="B243" s="15"/>
      <c r="C243" s="9"/>
      <c r="D243" s="72"/>
      <c r="E243" s="48"/>
      <c r="F243" s="48"/>
      <c r="G243" s="48"/>
      <c r="H243" s="48"/>
      <c r="I243" s="48"/>
      <c r="J243" s="81"/>
      <c r="K243" s="50"/>
    </row>
    <row r="244" spans="1:11" ht="12.75" customHeight="1">
      <c r="A244" s="12"/>
      <c r="B244" s="15">
        <v>75101</v>
      </c>
      <c r="C244" s="9" t="s">
        <v>39</v>
      </c>
      <c r="D244" s="34"/>
      <c r="E244" s="48"/>
      <c r="F244" s="48"/>
      <c r="G244" s="48"/>
      <c r="H244" s="48"/>
      <c r="I244" s="48"/>
      <c r="J244" s="81"/>
      <c r="K244" s="50"/>
    </row>
    <row r="245" spans="1:11" s="18" customFormat="1" ht="12.75" customHeight="1" thickBot="1">
      <c r="A245" s="93"/>
      <c r="B245" s="32"/>
      <c r="C245" s="31" t="s">
        <v>40</v>
      </c>
      <c r="D245" s="56">
        <f>SUM(E245+J245)</f>
        <v>6564</v>
      </c>
      <c r="E245" s="55">
        <v>6564</v>
      </c>
      <c r="F245" s="55"/>
      <c r="G245" s="55">
        <v>6564</v>
      </c>
      <c r="H245" s="55"/>
      <c r="I245" s="55"/>
      <c r="J245" s="90"/>
      <c r="K245" s="39"/>
    </row>
    <row r="246" spans="1:11" s="78" customFormat="1" ht="12.75" customHeight="1" thickTop="1">
      <c r="A246" s="125"/>
      <c r="B246" s="126"/>
      <c r="C246" s="127"/>
      <c r="D246" s="128"/>
      <c r="E246" s="128"/>
      <c r="F246" s="128"/>
      <c r="G246" s="128"/>
      <c r="H246" s="128"/>
      <c r="I246" s="128"/>
      <c r="J246" s="129"/>
      <c r="K246" s="62"/>
    </row>
    <row r="247" spans="1:11" s="18" customFormat="1" ht="12" customHeight="1">
      <c r="A247" s="125">
        <v>852</v>
      </c>
      <c r="B247" s="130"/>
      <c r="C247" s="131" t="s">
        <v>101</v>
      </c>
      <c r="D247" s="132">
        <f aca="true" t="shared" si="40" ref="D247:J247">SUM(D249:D259)</f>
        <v>9756000</v>
      </c>
      <c r="E247" s="132">
        <f t="shared" si="40"/>
        <v>9756000</v>
      </c>
      <c r="F247" s="132">
        <f t="shared" si="40"/>
        <v>121000</v>
      </c>
      <c r="G247" s="132">
        <f t="shared" si="40"/>
        <v>324580</v>
      </c>
      <c r="H247" s="132">
        <f t="shared" si="40"/>
        <v>0</v>
      </c>
      <c r="I247" s="132">
        <f t="shared" si="40"/>
        <v>0</v>
      </c>
      <c r="J247" s="133">
        <f t="shared" si="40"/>
        <v>0</v>
      </c>
      <c r="K247" s="62"/>
    </row>
    <row r="248" spans="1:11" s="18" customFormat="1" ht="12">
      <c r="A248" s="125"/>
      <c r="B248" s="126"/>
      <c r="C248" s="127"/>
      <c r="D248" s="128"/>
      <c r="E248" s="128"/>
      <c r="F248" s="128"/>
      <c r="G248" s="128"/>
      <c r="H248" s="128"/>
      <c r="I248" s="128"/>
      <c r="J248" s="129"/>
      <c r="K248" s="62"/>
    </row>
    <row r="249" spans="1:11" s="18" customFormat="1" ht="12">
      <c r="A249" s="125"/>
      <c r="B249" s="126">
        <v>85203</v>
      </c>
      <c r="C249" s="127" t="s">
        <v>111</v>
      </c>
      <c r="D249" s="128">
        <f>SUM(E249+J249)</f>
        <v>121000</v>
      </c>
      <c r="E249" s="128">
        <v>121000</v>
      </c>
      <c r="F249" s="128">
        <v>121000</v>
      </c>
      <c r="G249" s="128"/>
      <c r="H249" s="128"/>
      <c r="I249" s="128"/>
      <c r="J249" s="129"/>
      <c r="K249" s="62"/>
    </row>
    <row r="250" spans="1:11" s="18" customFormat="1" ht="12">
      <c r="A250" s="125"/>
      <c r="B250" s="126">
        <v>85212</v>
      </c>
      <c r="C250" s="127" t="s">
        <v>44</v>
      </c>
      <c r="D250" s="128"/>
      <c r="E250" s="128"/>
      <c r="F250" s="128"/>
      <c r="G250" s="128"/>
      <c r="H250" s="128"/>
      <c r="I250" s="128"/>
      <c r="J250" s="129"/>
      <c r="K250" s="62"/>
    </row>
    <row r="251" spans="1:11" s="18" customFormat="1" ht="12">
      <c r="A251" s="125"/>
      <c r="B251" s="126"/>
      <c r="C251" s="127" t="s">
        <v>43</v>
      </c>
      <c r="D251" s="128"/>
      <c r="E251" s="128"/>
      <c r="F251" s="128"/>
      <c r="G251" s="128"/>
      <c r="H251" s="128"/>
      <c r="I251" s="128"/>
      <c r="J251" s="129"/>
      <c r="K251" s="62"/>
    </row>
    <row r="252" spans="1:11" s="18" customFormat="1" ht="12">
      <c r="A252" s="125"/>
      <c r="B252" s="126"/>
      <c r="C252" s="127" t="s">
        <v>131</v>
      </c>
      <c r="D252" s="128">
        <f>SUM(E252+J252)</f>
        <v>8878000</v>
      </c>
      <c r="E252" s="128">
        <v>8878000</v>
      </c>
      <c r="F252" s="128"/>
      <c r="G252" s="128">
        <v>201580</v>
      </c>
      <c r="H252" s="128"/>
      <c r="I252" s="128"/>
      <c r="J252" s="129"/>
      <c r="K252" s="62"/>
    </row>
    <row r="253" spans="1:11" s="18" customFormat="1" ht="12">
      <c r="A253" s="125"/>
      <c r="B253" s="126">
        <v>85213</v>
      </c>
      <c r="C253" s="127" t="s">
        <v>142</v>
      </c>
      <c r="D253" s="128"/>
      <c r="E253" s="128"/>
      <c r="F253" s="128"/>
      <c r="G253" s="128"/>
      <c r="H253" s="128"/>
      <c r="I253" s="128"/>
      <c r="J253" s="129"/>
      <c r="K253" s="62"/>
    </row>
    <row r="254" spans="1:11" s="18" customFormat="1" ht="12">
      <c r="A254" s="125"/>
      <c r="B254" s="126"/>
      <c r="C254" s="127" t="s">
        <v>143</v>
      </c>
      <c r="D254" s="128"/>
      <c r="E254" s="128"/>
      <c r="F254" s="128"/>
      <c r="G254" s="128"/>
      <c r="H254" s="128"/>
      <c r="I254" s="128"/>
      <c r="J254" s="129"/>
      <c r="K254" s="62"/>
    </row>
    <row r="255" spans="1:11" s="18" customFormat="1" ht="12">
      <c r="A255" s="125"/>
      <c r="B255" s="126"/>
      <c r="C255" s="127" t="s">
        <v>144</v>
      </c>
      <c r="D255" s="128">
        <f>SUM(E255+J255)</f>
        <v>97000</v>
      </c>
      <c r="E255" s="128">
        <v>97000</v>
      </c>
      <c r="F255" s="128"/>
      <c r="G255" s="128"/>
      <c r="H255" s="128"/>
      <c r="I255" s="128"/>
      <c r="J255" s="129"/>
      <c r="K255" s="62"/>
    </row>
    <row r="256" spans="1:11" s="18" customFormat="1" ht="12">
      <c r="A256" s="125"/>
      <c r="B256" s="126">
        <v>85214</v>
      </c>
      <c r="C256" s="127" t="s">
        <v>79</v>
      </c>
      <c r="D256" s="128"/>
      <c r="E256" s="128"/>
      <c r="F256" s="128"/>
      <c r="G256" s="128"/>
      <c r="H256" s="128"/>
      <c r="I256" s="128"/>
      <c r="J256" s="129"/>
      <c r="K256" s="62"/>
    </row>
    <row r="257" spans="1:11" s="18" customFormat="1" ht="12">
      <c r="A257" s="125"/>
      <c r="B257" s="126"/>
      <c r="C257" s="127" t="s">
        <v>122</v>
      </c>
      <c r="D257" s="128">
        <f>SUM(E257+J257)</f>
        <v>534000</v>
      </c>
      <c r="E257" s="128">
        <v>534000</v>
      </c>
      <c r="F257" s="128"/>
      <c r="G257" s="128"/>
      <c r="H257" s="128"/>
      <c r="I257" s="128"/>
      <c r="J257" s="129"/>
      <c r="K257" s="62"/>
    </row>
    <row r="258" spans="1:11" s="18" customFormat="1" ht="12">
      <c r="A258" s="125"/>
      <c r="B258" s="126">
        <v>85228</v>
      </c>
      <c r="C258" s="127" t="s">
        <v>110</v>
      </c>
      <c r="D258" s="128"/>
      <c r="E258" s="128"/>
      <c r="F258" s="128"/>
      <c r="G258" s="128"/>
      <c r="H258" s="128"/>
      <c r="I258" s="128"/>
      <c r="J258" s="129"/>
      <c r="K258" s="62"/>
    </row>
    <row r="259" spans="1:11" s="18" customFormat="1" ht="12.75" thickBot="1">
      <c r="A259" s="134"/>
      <c r="B259" s="135"/>
      <c r="C259" s="136" t="s">
        <v>109</v>
      </c>
      <c r="D259" s="137">
        <f>SUM(E259+J259)</f>
        <v>126000</v>
      </c>
      <c r="E259" s="137">
        <v>126000</v>
      </c>
      <c r="F259" s="137"/>
      <c r="G259" s="137">
        <v>123000</v>
      </c>
      <c r="H259" s="137"/>
      <c r="I259" s="137"/>
      <c r="J259" s="138"/>
      <c r="K259" s="62"/>
    </row>
    <row r="260" spans="1:11" s="18" customFormat="1" ht="12">
      <c r="A260" s="139"/>
      <c r="B260" s="140"/>
      <c r="C260" s="140"/>
      <c r="D260" s="140"/>
      <c r="E260" s="140"/>
      <c r="F260" s="140"/>
      <c r="G260" s="140"/>
      <c r="H260" s="140"/>
      <c r="I260" s="140"/>
      <c r="J260" s="141"/>
      <c r="K260" s="62"/>
    </row>
    <row r="261" spans="1:11" ht="12.75">
      <c r="A261" s="20"/>
      <c r="B261" s="21"/>
      <c r="C261" s="25" t="s">
        <v>64</v>
      </c>
      <c r="D261" s="60">
        <f>SUM(D236+D242+D247)</f>
        <v>10055564</v>
      </c>
      <c r="E261" s="60">
        <f aca="true" t="shared" si="41" ref="E261:J261">SUM(E236+E242+E247)</f>
        <v>10055564</v>
      </c>
      <c r="F261" s="60">
        <f t="shared" si="41"/>
        <v>121000</v>
      </c>
      <c r="G261" s="60">
        <f t="shared" si="41"/>
        <v>624144</v>
      </c>
      <c r="H261" s="60">
        <f t="shared" si="41"/>
        <v>0</v>
      </c>
      <c r="I261" s="60">
        <f t="shared" si="41"/>
        <v>0</v>
      </c>
      <c r="J261" s="88">
        <f t="shared" si="41"/>
        <v>0</v>
      </c>
      <c r="K261" s="47"/>
    </row>
    <row r="262" spans="1:12" ht="12.75" thickBot="1">
      <c r="A262" s="41"/>
      <c r="B262" s="17"/>
      <c r="C262" s="17"/>
      <c r="D262" s="17"/>
      <c r="E262" s="17"/>
      <c r="F262" s="17"/>
      <c r="G262" s="17"/>
      <c r="H262" s="17"/>
      <c r="I262" s="17"/>
      <c r="J262" s="94"/>
      <c r="K262" s="61"/>
      <c r="L262" s="4"/>
    </row>
    <row r="263" spans="1:11" ht="12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47"/>
    </row>
    <row r="264" spans="1:11" ht="15">
      <c r="A264" s="150" t="s">
        <v>48</v>
      </c>
      <c r="B264" s="150"/>
      <c r="C264" s="150"/>
      <c r="D264" s="150"/>
      <c r="E264" s="150"/>
      <c r="F264" s="150"/>
      <c r="G264" s="150"/>
      <c r="H264" s="150"/>
      <c r="I264" s="150"/>
      <c r="J264" s="150"/>
      <c r="K264" s="47"/>
    </row>
    <row r="265" spans="1:11" ht="15">
      <c r="A265" s="150" t="s">
        <v>121</v>
      </c>
      <c r="B265" s="150"/>
      <c r="C265" s="150"/>
      <c r="D265" s="150"/>
      <c r="E265" s="150"/>
      <c r="F265" s="150"/>
      <c r="G265" s="150"/>
      <c r="H265" s="150"/>
      <c r="I265" s="150"/>
      <c r="J265" s="150"/>
      <c r="K265" s="47"/>
    </row>
    <row r="266" spans="1:11" ht="1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47"/>
    </row>
    <row r="267" spans="1:11" s="104" customFormat="1" ht="15.75" thickBot="1">
      <c r="A267" s="50"/>
      <c r="B267" s="50"/>
      <c r="C267" s="50"/>
      <c r="D267" s="50"/>
      <c r="E267" s="50"/>
      <c r="F267" s="50"/>
      <c r="G267" s="50"/>
      <c r="H267" s="50"/>
      <c r="I267" s="50"/>
      <c r="J267" s="58" t="s">
        <v>94</v>
      </c>
      <c r="K267" s="119"/>
    </row>
    <row r="268" spans="1:11" ht="12">
      <c r="A268" s="168" t="s">
        <v>7</v>
      </c>
      <c r="B268" s="163" t="s">
        <v>21</v>
      </c>
      <c r="C268" s="159" t="s">
        <v>22</v>
      </c>
      <c r="D268" s="163" t="s">
        <v>1</v>
      </c>
      <c r="E268" s="161" t="s">
        <v>53</v>
      </c>
      <c r="F268" s="162"/>
      <c r="G268" s="162"/>
      <c r="H268" s="162"/>
      <c r="I268" s="162"/>
      <c r="J268" s="156"/>
      <c r="K268" s="47"/>
    </row>
    <row r="269" spans="1:11" ht="12">
      <c r="A269" s="169"/>
      <c r="B269" s="164"/>
      <c r="C269" s="160"/>
      <c r="D269" s="164"/>
      <c r="E269" s="158" t="s">
        <v>129</v>
      </c>
      <c r="F269" s="157" t="s">
        <v>54</v>
      </c>
      <c r="G269" s="157"/>
      <c r="H269" s="157"/>
      <c r="I269" s="157"/>
      <c r="J269" s="153" t="s">
        <v>128</v>
      </c>
      <c r="K269" s="47"/>
    </row>
    <row r="270" spans="1:11" ht="36.75" thickBot="1">
      <c r="A270" s="169"/>
      <c r="B270" s="164"/>
      <c r="C270" s="160"/>
      <c r="D270" s="164"/>
      <c r="E270" s="152"/>
      <c r="F270" s="98" t="s">
        <v>55</v>
      </c>
      <c r="G270" s="98" t="s">
        <v>3</v>
      </c>
      <c r="H270" s="98" t="s">
        <v>126</v>
      </c>
      <c r="I270" s="98" t="s">
        <v>127</v>
      </c>
      <c r="J270" s="154"/>
      <c r="K270" s="47"/>
    </row>
    <row r="271" spans="1:11" ht="12">
      <c r="A271" s="6">
        <v>1</v>
      </c>
      <c r="B271" s="10">
        <v>2</v>
      </c>
      <c r="C271" s="5">
        <v>3</v>
      </c>
      <c r="D271" s="10">
        <v>4</v>
      </c>
      <c r="E271" s="10">
        <v>5</v>
      </c>
      <c r="F271" s="10">
        <v>6</v>
      </c>
      <c r="G271" s="10">
        <v>7</v>
      </c>
      <c r="H271" s="10">
        <v>8</v>
      </c>
      <c r="I271" s="10">
        <v>9</v>
      </c>
      <c r="J271" s="11">
        <v>10</v>
      </c>
      <c r="K271" s="47"/>
    </row>
    <row r="272" spans="1:11" ht="12">
      <c r="A272" s="12"/>
      <c r="B272" s="15"/>
      <c r="C272" s="9"/>
      <c r="D272" s="48"/>
      <c r="E272" s="48"/>
      <c r="F272" s="48"/>
      <c r="G272" s="48"/>
      <c r="H272" s="48"/>
      <c r="I272" s="48"/>
      <c r="J272" s="81"/>
      <c r="K272" s="47"/>
    </row>
    <row r="273" spans="1:11" ht="12">
      <c r="A273" s="12">
        <v>600</v>
      </c>
      <c r="B273" s="28"/>
      <c r="C273" s="16" t="s">
        <v>8</v>
      </c>
      <c r="D273" s="57">
        <f>SUM(E273+J273)</f>
        <v>1244000</v>
      </c>
      <c r="E273" s="49">
        <f aca="true" t="shared" si="42" ref="E273:J273">SUM(E275)</f>
        <v>974000</v>
      </c>
      <c r="F273" s="49">
        <f t="shared" si="42"/>
        <v>0</v>
      </c>
      <c r="G273" s="49">
        <f t="shared" si="42"/>
        <v>0</v>
      </c>
      <c r="H273" s="49">
        <f t="shared" si="42"/>
        <v>0</v>
      </c>
      <c r="I273" s="49">
        <f t="shared" si="42"/>
        <v>0</v>
      </c>
      <c r="J273" s="80">
        <f t="shared" si="42"/>
        <v>270000</v>
      </c>
      <c r="K273" s="47"/>
    </row>
    <row r="274" spans="1:11" ht="12">
      <c r="A274" s="12"/>
      <c r="B274" s="35"/>
      <c r="C274" s="4"/>
      <c r="D274" s="72"/>
      <c r="E274" s="61"/>
      <c r="F274" s="48"/>
      <c r="G274" s="48"/>
      <c r="H274" s="48"/>
      <c r="I274" s="48"/>
      <c r="J274" s="81"/>
      <c r="K274" s="47"/>
    </row>
    <row r="275" spans="1:11" s="23" customFormat="1" ht="13.5" thickBot="1">
      <c r="A275" s="13"/>
      <c r="B275" s="142">
        <v>60014</v>
      </c>
      <c r="C275" s="8" t="s">
        <v>52</v>
      </c>
      <c r="D275" s="59">
        <f>SUM(E275+J275)</f>
        <v>1244000</v>
      </c>
      <c r="E275" s="59">
        <v>974000</v>
      </c>
      <c r="F275" s="59"/>
      <c r="G275" s="59"/>
      <c r="H275" s="59"/>
      <c r="I275" s="59"/>
      <c r="J275" s="82">
        <v>270000</v>
      </c>
      <c r="K275" s="47"/>
    </row>
    <row r="276" spans="1:11" ht="12">
      <c r="A276" s="40" t="s">
        <v>0</v>
      </c>
      <c r="B276" s="112"/>
      <c r="C276" s="24"/>
      <c r="D276" s="63"/>
      <c r="E276" s="63"/>
      <c r="F276" s="63"/>
      <c r="G276" s="63"/>
      <c r="H276" s="63"/>
      <c r="I276" s="63"/>
      <c r="J276" s="84"/>
      <c r="K276" s="47"/>
    </row>
    <row r="277" spans="1:11" ht="13.5" customHeight="1">
      <c r="A277" s="20"/>
      <c r="B277" s="114"/>
      <c r="C277" s="110" t="s">
        <v>64</v>
      </c>
      <c r="D277" s="60">
        <f aca="true" t="shared" si="43" ref="D277:J277">SUM(D273)</f>
        <v>1244000</v>
      </c>
      <c r="E277" s="60">
        <f t="shared" si="43"/>
        <v>974000</v>
      </c>
      <c r="F277" s="60">
        <f t="shared" si="43"/>
        <v>0</v>
      </c>
      <c r="G277" s="60">
        <f t="shared" si="43"/>
        <v>0</v>
      </c>
      <c r="H277" s="60">
        <f t="shared" si="43"/>
        <v>0</v>
      </c>
      <c r="I277" s="60">
        <f t="shared" si="43"/>
        <v>0</v>
      </c>
      <c r="J277" s="88">
        <f t="shared" si="43"/>
        <v>270000</v>
      </c>
      <c r="K277" s="47"/>
    </row>
    <row r="278" spans="1:11" ht="12.75" thickBot="1">
      <c r="A278" s="41"/>
      <c r="B278" s="118"/>
      <c r="C278" s="8"/>
      <c r="D278" s="59"/>
      <c r="E278" s="59"/>
      <c r="F278" s="59"/>
      <c r="G278" s="59"/>
      <c r="H278" s="59"/>
      <c r="I278" s="59"/>
      <c r="J278" s="82"/>
      <c r="K278" s="47"/>
    </row>
    <row r="279" spans="1:11" ht="12">
      <c r="A279" s="4"/>
      <c r="B279" s="4"/>
      <c r="C279" s="4"/>
      <c r="D279" s="61"/>
      <c r="E279" s="61"/>
      <c r="F279" s="61"/>
      <c r="G279" s="61"/>
      <c r="H279" s="61"/>
      <c r="I279" s="61"/>
      <c r="J279" s="61"/>
      <c r="K279" s="47"/>
    </row>
    <row r="280" spans="1:11" s="46" customFormat="1" ht="15">
      <c r="A280" s="150" t="s">
        <v>49</v>
      </c>
      <c r="B280" s="150"/>
      <c r="C280" s="150"/>
      <c r="D280" s="150"/>
      <c r="E280" s="150"/>
      <c r="F280" s="150"/>
      <c r="G280" s="150"/>
      <c r="H280" s="150"/>
      <c r="I280" s="150"/>
      <c r="J280" s="150"/>
      <c r="K280" s="47"/>
    </row>
    <row r="281" spans="1:11" ht="15" customHeight="1">
      <c r="A281" s="150" t="s">
        <v>121</v>
      </c>
      <c r="B281" s="150"/>
      <c r="C281" s="150"/>
      <c r="D281" s="150"/>
      <c r="E281" s="150"/>
      <c r="F281" s="150"/>
      <c r="G281" s="150"/>
      <c r="H281" s="150"/>
      <c r="I281" s="150"/>
      <c r="J281" s="150"/>
      <c r="K281" s="50"/>
    </row>
    <row r="282" spans="1:11" ht="12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</row>
    <row r="283" spans="1:11" ht="12.75" customHeight="1" thickBot="1">
      <c r="A283" s="50"/>
      <c r="B283" s="50"/>
      <c r="C283" s="50"/>
      <c r="D283" s="50"/>
      <c r="E283" s="50"/>
      <c r="F283" s="50"/>
      <c r="G283" s="50"/>
      <c r="H283" s="50"/>
      <c r="I283" s="50"/>
      <c r="J283" s="39" t="s">
        <v>94</v>
      </c>
      <c r="K283" s="50"/>
    </row>
    <row r="284" spans="1:11" s="46" customFormat="1" ht="12.75" customHeight="1">
      <c r="A284" s="168" t="s">
        <v>7</v>
      </c>
      <c r="B284" s="163" t="s">
        <v>21</v>
      </c>
      <c r="C284" s="159" t="s">
        <v>22</v>
      </c>
      <c r="D284" s="163" t="s">
        <v>1</v>
      </c>
      <c r="E284" s="161" t="s">
        <v>53</v>
      </c>
      <c r="F284" s="162"/>
      <c r="G284" s="162"/>
      <c r="H284" s="162"/>
      <c r="I284" s="162"/>
      <c r="J284" s="156"/>
      <c r="K284" s="47"/>
    </row>
    <row r="285" spans="1:11" s="19" customFormat="1" ht="12" customHeight="1">
      <c r="A285" s="169"/>
      <c r="B285" s="164"/>
      <c r="C285" s="160"/>
      <c r="D285" s="164"/>
      <c r="E285" s="158" t="s">
        <v>129</v>
      </c>
      <c r="F285" s="157" t="s">
        <v>54</v>
      </c>
      <c r="G285" s="157"/>
      <c r="H285" s="157"/>
      <c r="I285" s="157"/>
      <c r="J285" s="153" t="s">
        <v>128</v>
      </c>
      <c r="K285" s="47"/>
    </row>
    <row r="286" spans="1:11" ht="36.75" thickBot="1">
      <c r="A286" s="169"/>
      <c r="B286" s="164"/>
      <c r="C286" s="160"/>
      <c r="D286" s="164"/>
      <c r="E286" s="152"/>
      <c r="F286" s="98" t="s">
        <v>55</v>
      </c>
      <c r="G286" s="98" t="s">
        <v>3</v>
      </c>
      <c r="H286" s="98" t="s">
        <v>126</v>
      </c>
      <c r="I286" s="98" t="s">
        <v>127</v>
      </c>
      <c r="J286" s="154"/>
      <c r="K286" s="47"/>
    </row>
    <row r="287" spans="1:11" ht="12">
      <c r="A287" s="6">
        <v>1</v>
      </c>
      <c r="B287" s="10">
        <v>2</v>
      </c>
      <c r="C287" s="5">
        <v>3</v>
      </c>
      <c r="D287" s="10">
        <v>4</v>
      </c>
      <c r="E287" s="10">
        <v>5</v>
      </c>
      <c r="F287" s="10">
        <v>6</v>
      </c>
      <c r="G287" s="10">
        <v>7</v>
      </c>
      <c r="H287" s="10">
        <v>8</v>
      </c>
      <c r="I287" s="10">
        <v>9</v>
      </c>
      <c r="J287" s="11">
        <v>10</v>
      </c>
      <c r="K287" s="47"/>
    </row>
    <row r="288" spans="1:11" ht="12">
      <c r="A288" s="12"/>
      <c r="B288" s="15"/>
      <c r="C288" s="9"/>
      <c r="D288" s="48"/>
      <c r="E288" s="48"/>
      <c r="F288" s="48"/>
      <c r="G288" s="48"/>
      <c r="H288" s="48"/>
      <c r="I288" s="48"/>
      <c r="J288" s="81"/>
      <c r="K288" s="47"/>
    </row>
    <row r="289" spans="1:11" ht="12">
      <c r="A289" s="12">
        <v>600</v>
      </c>
      <c r="B289" s="28"/>
      <c r="C289" s="16" t="s">
        <v>8</v>
      </c>
      <c r="D289" s="49">
        <f aca="true" t="shared" si="44" ref="D289:J289">SUM(D291)</f>
        <v>200000</v>
      </c>
      <c r="E289" s="49">
        <f t="shared" si="44"/>
        <v>0</v>
      </c>
      <c r="F289" s="49">
        <f t="shared" si="44"/>
        <v>0</v>
      </c>
      <c r="G289" s="49">
        <f t="shared" si="44"/>
        <v>0</v>
      </c>
      <c r="H289" s="49">
        <f t="shared" si="44"/>
        <v>0</v>
      </c>
      <c r="I289" s="49">
        <f t="shared" si="44"/>
        <v>0</v>
      </c>
      <c r="J289" s="80">
        <f t="shared" si="44"/>
        <v>200000</v>
      </c>
      <c r="K289" s="47"/>
    </row>
    <row r="290" spans="1:11" ht="12">
      <c r="A290" s="12"/>
      <c r="B290" s="35"/>
      <c r="C290" s="4"/>
      <c r="D290" s="48"/>
      <c r="E290" s="48"/>
      <c r="F290" s="48"/>
      <c r="G290" s="48"/>
      <c r="H290" s="48"/>
      <c r="I290" s="48"/>
      <c r="J290" s="81"/>
      <c r="K290" s="47"/>
    </row>
    <row r="291" spans="1:11" s="23" customFormat="1" ht="13.5" thickBot="1">
      <c r="A291" s="13"/>
      <c r="B291" s="142">
        <v>60013</v>
      </c>
      <c r="C291" s="8" t="s">
        <v>99</v>
      </c>
      <c r="D291" s="59">
        <f>SUM(E291+J291)</f>
        <v>200000</v>
      </c>
      <c r="E291" s="59"/>
      <c r="F291" s="59"/>
      <c r="G291" s="59"/>
      <c r="H291" s="59"/>
      <c r="I291" s="59"/>
      <c r="J291" s="82">
        <v>200000</v>
      </c>
      <c r="K291" s="47"/>
    </row>
    <row r="292" spans="1:11" ht="12">
      <c r="A292" s="40" t="s">
        <v>0</v>
      </c>
      <c r="B292" s="112"/>
      <c r="C292" s="24"/>
      <c r="D292" s="63"/>
      <c r="E292" s="63"/>
      <c r="F292" s="63"/>
      <c r="G292" s="63"/>
      <c r="H292" s="63"/>
      <c r="I292" s="63"/>
      <c r="J292" s="84"/>
      <c r="K292" s="47"/>
    </row>
    <row r="293" spans="1:11" ht="12.75">
      <c r="A293" s="20"/>
      <c r="B293" s="114"/>
      <c r="C293" s="110" t="s">
        <v>64</v>
      </c>
      <c r="D293" s="60">
        <f aca="true" t="shared" si="45" ref="D293:J293">SUM(D289)</f>
        <v>200000</v>
      </c>
      <c r="E293" s="60">
        <f t="shared" si="45"/>
        <v>0</v>
      </c>
      <c r="F293" s="60">
        <f t="shared" si="45"/>
        <v>0</v>
      </c>
      <c r="G293" s="60">
        <f t="shared" si="45"/>
        <v>0</v>
      </c>
      <c r="H293" s="60">
        <f t="shared" si="45"/>
        <v>0</v>
      </c>
      <c r="I293" s="60">
        <f t="shared" si="45"/>
        <v>0</v>
      </c>
      <c r="J293" s="88">
        <f t="shared" si="45"/>
        <v>200000</v>
      </c>
      <c r="K293" s="47"/>
    </row>
    <row r="294" spans="1:11" ht="12.75" customHeight="1" thickBot="1">
      <c r="A294" s="41"/>
      <c r="B294" s="118"/>
      <c r="C294" s="8"/>
      <c r="D294" s="59"/>
      <c r="E294" s="59"/>
      <c r="F294" s="59"/>
      <c r="G294" s="59"/>
      <c r="H294" s="59"/>
      <c r="I294" s="59"/>
      <c r="J294" s="82"/>
      <c r="K294" s="47"/>
    </row>
    <row r="295" ht="12.75" customHeight="1">
      <c r="K295" s="47"/>
    </row>
    <row r="296" ht="12.75" customHeight="1">
      <c r="K296" s="47"/>
    </row>
    <row r="297" ht="38.25" customHeight="1">
      <c r="K297" s="50"/>
    </row>
    <row r="298" ht="12">
      <c r="K298" s="47"/>
    </row>
    <row r="299" ht="12">
      <c r="K299" s="47"/>
    </row>
    <row r="300" ht="12" customHeight="1">
      <c r="K300" s="47"/>
    </row>
    <row r="301" ht="12">
      <c r="K301" s="47"/>
    </row>
    <row r="302" ht="12">
      <c r="K302" s="47"/>
    </row>
    <row r="303" ht="12">
      <c r="K303" s="47"/>
    </row>
    <row r="304" ht="12">
      <c r="K304" s="47"/>
    </row>
    <row r="305" ht="12">
      <c r="K305" s="47"/>
    </row>
    <row r="306" ht="12">
      <c r="K306" s="47"/>
    </row>
    <row r="307" ht="12">
      <c r="K307" s="47"/>
    </row>
    <row r="308" ht="12">
      <c r="K308" s="47"/>
    </row>
    <row r="309" ht="12">
      <c r="K309" s="47"/>
    </row>
    <row r="310" ht="12">
      <c r="K310" s="47"/>
    </row>
    <row r="311" ht="12">
      <c r="K311" s="47"/>
    </row>
    <row r="312" ht="12">
      <c r="K312" s="47"/>
    </row>
    <row r="313" ht="12">
      <c r="K313" s="47"/>
    </row>
    <row r="314" ht="12">
      <c r="K314" s="47"/>
    </row>
    <row r="315" ht="12">
      <c r="K315" s="47"/>
    </row>
    <row r="316" ht="12">
      <c r="K316" s="47"/>
    </row>
    <row r="317" ht="12">
      <c r="K317" s="47"/>
    </row>
    <row r="318" ht="12">
      <c r="K318" s="47"/>
    </row>
    <row r="319" ht="12">
      <c r="K319" s="47"/>
    </row>
    <row r="320" ht="12">
      <c r="K320" s="47"/>
    </row>
    <row r="321" ht="12">
      <c r="K321" s="47"/>
    </row>
    <row r="322" ht="12">
      <c r="K322" s="47"/>
    </row>
    <row r="323" ht="12">
      <c r="K323" s="47"/>
    </row>
    <row r="324" ht="12">
      <c r="K324" s="47"/>
    </row>
    <row r="325" ht="12">
      <c r="K325" s="47"/>
    </row>
    <row r="326" ht="12">
      <c r="K326" s="47"/>
    </row>
    <row r="327" ht="12">
      <c r="K327" s="47"/>
    </row>
    <row r="328" ht="12">
      <c r="K328" s="47"/>
    </row>
    <row r="329" ht="12">
      <c r="K329" s="47"/>
    </row>
    <row r="330" ht="12">
      <c r="K330" s="47"/>
    </row>
    <row r="331" ht="12">
      <c r="K331" s="47"/>
    </row>
    <row r="332" ht="12">
      <c r="K332" s="47"/>
    </row>
    <row r="333" ht="12">
      <c r="K333" s="47"/>
    </row>
    <row r="334" ht="12">
      <c r="K334" s="47"/>
    </row>
    <row r="335" ht="12">
      <c r="K335" s="47"/>
    </row>
    <row r="336" ht="12">
      <c r="K336" s="47"/>
    </row>
    <row r="337" ht="12">
      <c r="K337" s="47"/>
    </row>
    <row r="338" ht="12">
      <c r="K338" s="47"/>
    </row>
    <row r="339" ht="12">
      <c r="K339" s="47"/>
    </row>
    <row r="340" ht="12">
      <c r="K340" s="47"/>
    </row>
    <row r="341" ht="12">
      <c r="K341" s="47"/>
    </row>
    <row r="342" ht="12">
      <c r="K342" s="47"/>
    </row>
    <row r="343" ht="12">
      <c r="K343" s="47"/>
    </row>
    <row r="344" ht="12">
      <c r="K344" s="47"/>
    </row>
    <row r="345" ht="12">
      <c r="K345" s="47"/>
    </row>
    <row r="346" ht="12">
      <c r="K346" s="47"/>
    </row>
    <row r="347" ht="12">
      <c r="K347" s="47"/>
    </row>
    <row r="348" ht="12">
      <c r="K348" s="47"/>
    </row>
    <row r="349" ht="12">
      <c r="K349" s="47"/>
    </row>
    <row r="350" ht="12">
      <c r="K350" s="47"/>
    </row>
    <row r="351" ht="12">
      <c r="K351" s="47"/>
    </row>
    <row r="352" ht="12">
      <c r="K352" s="47"/>
    </row>
    <row r="353" ht="12">
      <c r="K353" s="47"/>
    </row>
    <row r="354" ht="12">
      <c r="K354" s="47"/>
    </row>
    <row r="355" ht="12">
      <c r="K355" s="47"/>
    </row>
    <row r="356" ht="12">
      <c r="K356" s="47"/>
    </row>
    <row r="357" ht="12">
      <c r="K357" s="47"/>
    </row>
    <row r="358" ht="12">
      <c r="K358" s="47"/>
    </row>
    <row r="359" ht="12">
      <c r="K359" s="47"/>
    </row>
    <row r="360" ht="12">
      <c r="K360" s="47"/>
    </row>
    <row r="361" ht="12">
      <c r="K361" s="47"/>
    </row>
    <row r="362" ht="12">
      <c r="K362" s="47"/>
    </row>
    <row r="363" ht="12">
      <c r="K363" s="47"/>
    </row>
    <row r="364" ht="12">
      <c r="K364" s="47"/>
    </row>
    <row r="365" ht="12">
      <c r="K365" s="47"/>
    </row>
    <row r="366" ht="12">
      <c r="K366" s="47"/>
    </row>
    <row r="367" ht="12">
      <c r="K367" s="47"/>
    </row>
    <row r="368" ht="12">
      <c r="K368" s="47"/>
    </row>
    <row r="369" ht="12">
      <c r="K369" s="47"/>
    </row>
    <row r="370" ht="12">
      <c r="K370" s="47"/>
    </row>
    <row r="371" ht="12">
      <c r="K371" s="47"/>
    </row>
    <row r="372" ht="12">
      <c r="K372" s="47"/>
    </row>
    <row r="373" ht="12">
      <c r="K373" s="47"/>
    </row>
    <row r="374" ht="12">
      <c r="K374" s="47"/>
    </row>
    <row r="375" ht="12">
      <c r="K375" s="47"/>
    </row>
    <row r="376" ht="12">
      <c r="K376" s="47"/>
    </row>
    <row r="377" ht="12">
      <c r="K377" s="47"/>
    </row>
    <row r="378" ht="12">
      <c r="K378" s="47"/>
    </row>
    <row r="379" ht="12">
      <c r="K379" s="47"/>
    </row>
    <row r="380" ht="12">
      <c r="K380" s="47"/>
    </row>
    <row r="381" ht="12">
      <c r="K381" s="47"/>
    </row>
    <row r="382" ht="12">
      <c r="K382" s="47"/>
    </row>
    <row r="383" ht="12">
      <c r="K383" s="47"/>
    </row>
    <row r="384" ht="12">
      <c r="K384" s="47"/>
    </row>
    <row r="385" ht="12">
      <c r="K385" s="47"/>
    </row>
    <row r="386" ht="12">
      <c r="K386" s="47"/>
    </row>
    <row r="387" ht="12">
      <c r="K387" s="47"/>
    </row>
    <row r="388" ht="12">
      <c r="K388" s="47"/>
    </row>
    <row r="389" ht="12">
      <c r="K389" s="47"/>
    </row>
    <row r="390" ht="12">
      <c r="K390" s="47"/>
    </row>
    <row r="391" ht="12">
      <c r="K391" s="47"/>
    </row>
    <row r="392" ht="12">
      <c r="K392" s="47"/>
    </row>
    <row r="393" ht="12">
      <c r="K393" s="47"/>
    </row>
    <row r="394" ht="12">
      <c r="K394" s="47"/>
    </row>
    <row r="395" ht="12">
      <c r="K395" s="47"/>
    </row>
    <row r="396" ht="12">
      <c r="K396" s="47"/>
    </row>
    <row r="397" ht="12">
      <c r="K397" s="47"/>
    </row>
    <row r="398" ht="12">
      <c r="K398" s="47"/>
    </row>
    <row r="399" ht="12">
      <c r="K399" s="47"/>
    </row>
    <row r="400" ht="12">
      <c r="K400" s="47"/>
    </row>
    <row r="401" ht="12">
      <c r="K401" s="47"/>
    </row>
    <row r="402" ht="12">
      <c r="K402" s="47"/>
    </row>
    <row r="403" ht="12">
      <c r="K403" s="47"/>
    </row>
    <row r="404" ht="12">
      <c r="K404" s="47"/>
    </row>
    <row r="405" ht="12">
      <c r="K405" s="47"/>
    </row>
    <row r="406" ht="12">
      <c r="K406" s="47"/>
    </row>
    <row r="407" ht="12">
      <c r="K407" s="47"/>
    </row>
    <row r="408" ht="12">
      <c r="K408" s="47"/>
    </row>
    <row r="409" ht="12">
      <c r="K409" s="47"/>
    </row>
    <row r="410" ht="12">
      <c r="K410" s="47"/>
    </row>
    <row r="411" ht="12">
      <c r="K411" s="47"/>
    </row>
    <row r="412" ht="12">
      <c r="K412" s="47"/>
    </row>
    <row r="413" ht="12">
      <c r="K413" s="47"/>
    </row>
    <row r="414" ht="12">
      <c r="K414" s="47"/>
    </row>
    <row r="415" ht="12">
      <c r="K415" s="47"/>
    </row>
    <row r="416" ht="12">
      <c r="K416" s="47"/>
    </row>
    <row r="417" ht="12">
      <c r="K417" s="47"/>
    </row>
    <row r="418" ht="12">
      <c r="K418" s="47"/>
    </row>
    <row r="419" ht="12">
      <c r="K419" s="47"/>
    </row>
    <row r="420" ht="12">
      <c r="K420" s="47"/>
    </row>
    <row r="421" ht="12">
      <c r="K421" s="47"/>
    </row>
    <row r="422" ht="12">
      <c r="K422" s="47"/>
    </row>
    <row r="423" ht="12">
      <c r="K423" s="47"/>
    </row>
    <row r="424" ht="12">
      <c r="K424" s="47"/>
    </row>
    <row r="425" ht="12">
      <c r="K425" s="47"/>
    </row>
    <row r="426" ht="12">
      <c r="K426" s="47"/>
    </row>
    <row r="427" ht="12">
      <c r="K427" s="47"/>
    </row>
    <row r="428" ht="12">
      <c r="K428" s="47"/>
    </row>
    <row r="429" ht="12">
      <c r="K429" s="47"/>
    </row>
    <row r="430" ht="12">
      <c r="K430" s="47"/>
    </row>
    <row r="431" ht="12">
      <c r="K431" s="47"/>
    </row>
    <row r="432" ht="12">
      <c r="K432" s="47"/>
    </row>
    <row r="433" ht="12">
      <c r="K433" s="47"/>
    </row>
    <row r="434" ht="12">
      <c r="K434" s="47"/>
    </row>
    <row r="435" ht="12">
      <c r="K435" s="47"/>
    </row>
    <row r="436" ht="12">
      <c r="K436" s="47"/>
    </row>
    <row r="437" ht="12">
      <c r="K437" s="47"/>
    </row>
    <row r="438" ht="12">
      <c r="K438" s="47"/>
    </row>
    <row r="439" ht="12">
      <c r="K439" s="47"/>
    </row>
    <row r="440" ht="12">
      <c r="K440" s="47"/>
    </row>
    <row r="441" ht="12">
      <c r="K441" s="47"/>
    </row>
    <row r="442" ht="12">
      <c r="K442" s="47"/>
    </row>
    <row r="443" ht="12">
      <c r="K443" s="47"/>
    </row>
    <row r="444" ht="12">
      <c r="K444" s="47"/>
    </row>
    <row r="445" ht="12">
      <c r="K445" s="47"/>
    </row>
    <row r="446" ht="12">
      <c r="K446" s="47"/>
    </row>
    <row r="447" ht="12">
      <c r="K447" s="47"/>
    </row>
    <row r="448" ht="12">
      <c r="K448" s="47"/>
    </row>
    <row r="449" ht="12">
      <c r="K449" s="47"/>
    </row>
    <row r="450" ht="12">
      <c r="K450" s="47"/>
    </row>
    <row r="451" ht="12">
      <c r="K451" s="47"/>
    </row>
    <row r="452" ht="12">
      <c r="K452" s="47"/>
    </row>
    <row r="453" ht="12">
      <c r="K453" s="47"/>
    </row>
    <row r="454" ht="12">
      <c r="K454" s="47"/>
    </row>
    <row r="455" ht="12">
      <c r="K455" s="47"/>
    </row>
    <row r="456" ht="12">
      <c r="K456" s="47"/>
    </row>
    <row r="457" ht="12">
      <c r="K457" s="47"/>
    </row>
    <row r="458" ht="12">
      <c r="K458" s="47"/>
    </row>
    <row r="459" ht="12">
      <c r="K459" s="47"/>
    </row>
    <row r="460" ht="12">
      <c r="K460" s="47"/>
    </row>
    <row r="461" ht="12">
      <c r="K461" s="47"/>
    </row>
    <row r="462" ht="12">
      <c r="K462" s="47"/>
    </row>
    <row r="463" ht="12">
      <c r="K463" s="47"/>
    </row>
    <row r="464" ht="12">
      <c r="K464" s="47"/>
    </row>
  </sheetData>
  <mergeCells count="51">
    <mergeCell ref="A69:A71"/>
    <mergeCell ref="B69:B71"/>
    <mergeCell ref="C69:C71"/>
    <mergeCell ref="A227:J227"/>
    <mergeCell ref="J285:J286"/>
    <mergeCell ref="D5:D7"/>
    <mergeCell ref="A66:K66"/>
    <mergeCell ref="E70:E71"/>
    <mergeCell ref="E284:J284"/>
    <mergeCell ref="A265:J265"/>
    <mergeCell ref="D268:D270"/>
    <mergeCell ref="E268:J268"/>
    <mergeCell ref="A284:A286"/>
    <mergeCell ref="J70:J71"/>
    <mergeCell ref="B284:B286"/>
    <mergeCell ref="E6:E7"/>
    <mergeCell ref="E285:E286"/>
    <mergeCell ref="F285:I285"/>
    <mergeCell ref="F232:I232"/>
    <mergeCell ref="C284:C286"/>
    <mergeCell ref="B268:B270"/>
    <mergeCell ref="A228:J228"/>
    <mergeCell ref="A264:J264"/>
    <mergeCell ref="E231:J231"/>
    <mergeCell ref="J269:J270"/>
    <mergeCell ref="A280:J280"/>
    <mergeCell ref="A281:J281"/>
    <mergeCell ref="E269:E270"/>
    <mergeCell ref="C268:C270"/>
    <mergeCell ref="F269:I269"/>
    <mergeCell ref="A268:A270"/>
    <mergeCell ref="J232:J233"/>
    <mergeCell ref="D284:D286"/>
    <mergeCell ref="A2:K2"/>
    <mergeCell ref="A3:K3"/>
    <mergeCell ref="A65:K65"/>
    <mergeCell ref="B5:B7"/>
    <mergeCell ref="C5:C7"/>
    <mergeCell ref="F6:I6"/>
    <mergeCell ref="E5:J5"/>
    <mergeCell ref="J6:J7"/>
    <mergeCell ref="I1:J1"/>
    <mergeCell ref="J67:J68"/>
    <mergeCell ref="A231:A233"/>
    <mergeCell ref="B231:B233"/>
    <mergeCell ref="C231:C233"/>
    <mergeCell ref="D231:D233"/>
    <mergeCell ref="E69:J69"/>
    <mergeCell ref="F70:I70"/>
    <mergeCell ref="D69:D71"/>
    <mergeCell ref="E232:E23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6" r:id="rId3"/>
  <rowBreaks count="8" manualBreakCount="8">
    <brk id="39" min="1" max="11" man="1"/>
    <brk id="63" max="9" man="1"/>
    <brk id="106" min="1" max="11" man="1"/>
    <brk id="158" min="1" max="11" man="1"/>
    <brk id="207" min="1" max="11" man="1"/>
    <brk id="226" max="255" man="1"/>
    <brk id="262" max="9" man="1"/>
    <brk id="296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User</cp:lastModifiedBy>
  <cp:lastPrinted>2005-12-29T13:23:44Z</cp:lastPrinted>
  <dcterms:created xsi:type="dcterms:W3CDTF">2001-05-16T07:18:04Z</dcterms:created>
  <dcterms:modified xsi:type="dcterms:W3CDTF">2005-12-30T12:09:13Z</dcterms:modified>
  <cp:category/>
  <cp:version/>
  <cp:contentType/>
  <cp:contentStatus/>
</cp:coreProperties>
</file>